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Default Extension="vml" ContentType="application/vnd.openxmlformats-officedocument.vmlDrawing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2975" tabRatio="938" activeTab="2"/>
  </bookViews>
  <sheets>
    <sheet name="Quelle" sheetId="1" r:id="rId1"/>
    <sheet name="Verbrauch G" sheetId="2" r:id="rId2"/>
    <sheet name="Grafik" sheetId="3" r:id="rId3"/>
    <sheet name="Tabelle Verbrauch" sheetId="4" r:id="rId4"/>
  </sheets>
  <definedNames/>
  <calcPr fullCalcOnLoad="1"/>
</workbook>
</file>

<file path=xl/sharedStrings.xml><?xml version="1.0" encoding="utf-8"?>
<sst xmlns="http://schemas.openxmlformats.org/spreadsheetml/2006/main" count="75" uniqueCount="73">
  <si>
    <t>Bahnen</t>
  </si>
  <si>
    <t>Industrie</t>
  </si>
  <si>
    <t>*  auch Gewerbe, Landwirtschaft und Dienstleistungen</t>
  </si>
  <si>
    <t>Tel. 081 257 36 24</t>
  </si>
  <si>
    <t xml:space="preserve">                 Rohanstrasse 5</t>
  </si>
  <si>
    <t>Fax  081 257 20 31</t>
  </si>
  <si>
    <t xml:space="preserve">                 7000 Chur</t>
  </si>
  <si>
    <t>Daten Stromverbrauch:</t>
  </si>
  <si>
    <t>Daten Einwohner:</t>
  </si>
  <si>
    <t>Graubünden in Zahlen</t>
  </si>
  <si>
    <t>Zuständig:</t>
  </si>
  <si>
    <t>Hydrolog.
Jahr</t>
  </si>
  <si>
    <t>Zu-/
Abnahme</t>
  </si>
  <si>
    <t>Elektrizitätsverbrauch in Graubünden in GWh</t>
  </si>
  <si>
    <t>Total 
GR</t>
  </si>
  <si>
    <t>Armin Tanner</t>
  </si>
  <si>
    <t>Auswertung Armin Tanner</t>
  </si>
  <si>
    <t>Stromverbrauch</t>
  </si>
  <si>
    <t>Einwohnergleichwert</t>
  </si>
  <si>
    <t>E-Mail: info@ave.gr.ch</t>
  </si>
  <si>
    <t>www.aev.gr.ch</t>
  </si>
  <si>
    <t xml:space="preserve">                 Amt für Energie und Verkehr Graubünden</t>
  </si>
  <si>
    <t>Einwohner nach
Volkszählung</t>
  </si>
  <si>
    <t>LN Parahotelerie (geschätzt)</t>
  </si>
  <si>
    <t>Daten LN:</t>
  </si>
  <si>
    <t>(Durchblick)</t>
  </si>
  <si>
    <t xml:space="preserve">Einwohner (31.12.2009) </t>
  </si>
  <si>
    <t xml:space="preserve">Logiernächte 2009 </t>
  </si>
  <si>
    <t>Verbrauch pro
Einw. (kWh)</t>
  </si>
  <si>
    <t>Einwohner inkl. Tourismus</t>
  </si>
  <si>
    <t>inkl.</t>
  </si>
  <si>
    <t>Tourismus</t>
  </si>
  <si>
    <t>17.01.2011 TA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</si>
  <si>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</si>
  <si>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</si>
  <si>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</si>
  <si>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</si>
  <si>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</si>
  <si>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</si>
  <si>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</si>
  <si>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</si>
  <si>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</si>
  <si>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</si>
  <si>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</si>
  <si>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</si>
  <si>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</si>
  <si>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</si>
  <si>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</si>
  <si>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</si>
  <si>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</si>
  <si>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</si>
  <si>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</si>
  <si>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</si>
  <si>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</si>
  <si>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</si>
  <si>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</si>
  <si>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</si>
  <si>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</si>
  <si>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</si>
  <si>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</si>
  <si>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</si>
  <si>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</si>
  <si>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</si>
  <si>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</si>
  <si>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</si>
  <si>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</si>
  <si>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</si>
  <si>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</si>
  <si>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</si>
  <si>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</si>
  <si>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</si>
  <si>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Haushalt (inkl. Gewerbe, Landwirtschaft und Dienstleistungen)</t>
  </si>
  <si>
    <t>2010/11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</si>
</sst>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8">
    <font>
      <sz val="10"/>
      <name val="Helv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Helv"/>
      <family val="0"/>
    </font>
    <font>
      <u val="single"/>
      <sz val="10"/>
      <color indexed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47" applyFont="1" applyAlignment="1" applyProtection="1">
      <alignment horizontal="righ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8" fontId="19" fillId="0" borderId="0" xfId="41" applyNumberFormat="1" applyFont="1" applyAlignment="1">
      <alignment horizontal="right"/>
    </xf>
    <xf numFmtId="0" fontId="15" fillId="0" borderId="0" xfId="0" applyFont="1" applyAlignment="1">
      <alignment vertical="center"/>
    </xf>
    <xf numFmtId="38" fontId="18" fillId="0" borderId="0" xfId="41" applyNumberFormat="1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38" fontId="21" fillId="0" borderId="16" xfId="41" applyNumberFormat="1" applyFont="1" applyBorder="1" applyAlignment="1">
      <alignment horizontal="center" vertical="center"/>
    </xf>
    <xf numFmtId="38" fontId="15" fillId="33" borderId="16" xfId="41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8" fontId="21" fillId="0" borderId="15" xfId="41" applyNumberFormat="1" applyFont="1" applyBorder="1" applyAlignment="1">
      <alignment vertical="center"/>
    </xf>
    <xf numFmtId="38" fontId="21" fillId="0" borderId="17" xfId="41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38" fontId="21" fillId="0" borderId="19" xfId="41" applyNumberFormat="1" applyFont="1" applyBorder="1" applyAlignment="1">
      <alignment horizontal="center" vertical="center"/>
    </xf>
    <xf numFmtId="38" fontId="15" fillId="33" borderId="19" xfId="41" applyNumberFormat="1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38" fontId="21" fillId="0" borderId="18" xfId="41" applyNumberFormat="1" applyFont="1" applyBorder="1" applyAlignment="1">
      <alignment vertical="center"/>
    </xf>
    <xf numFmtId="38" fontId="21" fillId="0" borderId="20" xfId="41" applyNumberFormat="1" applyFont="1" applyBorder="1" applyAlignment="1">
      <alignment vertical="center"/>
    </xf>
    <xf numFmtId="38" fontId="22" fillId="0" borderId="20" xfId="41" applyNumberFormat="1" applyFont="1" applyBorder="1" applyAlignment="1">
      <alignment vertical="center"/>
    </xf>
    <xf numFmtId="38" fontId="21" fillId="0" borderId="21" xfId="41" applyNumberFormat="1" applyFont="1" applyBorder="1" applyAlignment="1">
      <alignment horizontal="center" vertical="center"/>
    </xf>
    <xf numFmtId="38" fontId="15" fillId="33" borderId="21" xfId="41" applyNumberFormat="1" applyFont="1" applyFill="1" applyBorder="1" applyAlignment="1">
      <alignment horizontal="center" vertical="center"/>
    </xf>
    <xf numFmtId="2" fontId="21" fillId="0" borderId="22" xfId="0" applyNumberFormat="1" applyFont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38" fontId="21" fillId="0" borderId="24" xfId="41" applyNumberFormat="1" applyFont="1" applyBorder="1" applyAlignment="1">
      <alignment vertical="center"/>
    </xf>
    <xf numFmtId="38" fontId="22" fillId="0" borderId="22" xfId="41" applyNumberFormat="1" applyFont="1" applyBorder="1" applyAlignment="1">
      <alignment vertical="center"/>
    </xf>
    <xf numFmtId="38" fontId="15" fillId="0" borderId="18" xfId="41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38" fontId="18" fillId="34" borderId="19" xfId="41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38" fontId="19" fillId="0" borderId="0" xfId="0" applyNumberFormat="1" applyFont="1" applyAlignment="1">
      <alignment horizontal="right"/>
    </xf>
    <xf numFmtId="38" fontId="18" fillId="35" borderId="19" xfId="41" applyNumberFormat="1" applyFont="1" applyFill="1" applyBorder="1" applyAlignment="1">
      <alignment horizontal="right"/>
    </xf>
    <xf numFmtId="38" fontId="18" fillId="34" borderId="19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8" fillId="0" borderId="26" xfId="0" applyFont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8" fontId="21" fillId="0" borderId="0" xfId="41" applyNumberFormat="1" applyFont="1" applyBorder="1" applyAlignment="1">
      <alignment horizontal="center" vertical="center"/>
    </xf>
    <xf numFmtId="38" fontId="15" fillId="0" borderId="0" xfId="41" applyNumberFormat="1" applyFont="1" applyBorder="1" applyAlignment="1">
      <alignment vertical="center"/>
    </xf>
    <xf numFmtId="38" fontId="22" fillId="0" borderId="0" xfId="41" applyNumberFormat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38" fontId="21" fillId="0" borderId="29" xfId="41" applyNumberFormat="1" applyFont="1" applyBorder="1" applyAlignment="1">
      <alignment horizontal="center" vertical="center"/>
    </xf>
    <xf numFmtId="38" fontId="15" fillId="33" borderId="29" xfId="41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38" fontId="21" fillId="0" borderId="31" xfId="41" applyNumberFormat="1" applyFont="1" applyBorder="1" applyAlignment="1">
      <alignment horizontal="center" vertical="center"/>
    </xf>
    <xf numFmtId="38" fontId="15" fillId="33" borderId="31" xfId="41" applyNumberFormat="1" applyFont="1" applyFill="1" applyBorder="1" applyAlignment="1">
      <alignment horizontal="center" vertical="center"/>
    </xf>
    <xf numFmtId="38" fontId="21" fillId="0" borderId="32" xfId="41" applyNumberFormat="1" applyFont="1" applyBorder="1" applyAlignment="1">
      <alignment horizontal="center" vertical="center"/>
    </xf>
    <xf numFmtId="38" fontId="21" fillId="0" borderId="33" xfId="41" applyNumberFormat="1" applyFont="1" applyBorder="1" applyAlignment="1">
      <alignment horizontal="center" vertical="center"/>
    </xf>
    <xf numFmtId="2" fontId="21" fillId="0" borderId="34" xfId="0" applyNumberFormat="1" applyFont="1" applyBorder="1" applyAlignment="1">
      <alignment vertical="center"/>
    </xf>
    <xf numFmtId="38" fontId="15" fillId="0" borderId="0" xfId="4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Stromverbrauch in GWh</a:t>
            </a:r>
          </a:p>
        </c:rich>
      </c:tx>
      <c:layout>
        <c:manualLayout>
          <c:xMode val="factor"/>
          <c:yMode val="factor"/>
          <c:x val="-0.002"/>
          <c:y val="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4625"/>
          <c:w val="0.917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Verbrauch'!$B$10:$B$48</c:f>
              <c:strCache>
                <c:ptCount val="39"/>
                <c:pt idx="0">
                  <c:v>1972/73</c:v>
                </c:pt>
                <c:pt idx="1">
                  <c:v>1973/74</c:v>
                </c:pt>
                <c:pt idx="2">
                  <c:v>1974/75</c:v>
                </c:pt>
                <c:pt idx="3">
                  <c:v>1975/76</c:v>
                </c:pt>
                <c:pt idx="4">
                  <c:v>1976/77</c:v>
                </c:pt>
                <c:pt idx="5">
                  <c:v>1977/78</c:v>
                </c:pt>
                <c:pt idx="6">
                  <c:v>1978/79</c:v>
                </c:pt>
                <c:pt idx="7">
                  <c:v>1979/80</c:v>
                </c:pt>
                <c:pt idx="8">
                  <c:v>1980/81</c:v>
                </c:pt>
                <c:pt idx="9">
                  <c:v>1981/82</c:v>
                </c:pt>
                <c:pt idx="10">
                  <c:v>1982/83</c:v>
                </c:pt>
                <c:pt idx="11">
                  <c:v>1983/84</c:v>
                </c:pt>
                <c:pt idx="12">
                  <c:v>1984/85</c:v>
                </c:pt>
                <c:pt idx="13">
                  <c:v>1985/86</c:v>
                </c:pt>
                <c:pt idx="14">
                  <c:v>1986/87</c:v>
                </c:pt>
                <c:pt idx="15">
                  <c:v>1987/88</c:v>
                </c:pt>
                <c:pt idx="16">
                  <c:v>1988/89</c:v>
                </c:pt>
                <c:pt idx="17">
                  <c:v>1989/90</c:v>
                </c:pt>
                <c:pt idx="18">
                  <c:v>1990/91</c:v>
                </c:pt>
                <c:pt idx="19">
                  <c:v>1991/92</c:v>
                </c:pt>
                <c:pt idx="20">
                  <c:v>1992/93</c:v>
                </c:pt>
                <c:pt idx="21">
                  <c:v>1993/94</c:v>
                </c:pt>
                <c:pt idx="22">
                  <c:v>1994/95</c:v>
                </c:pt>
                <c:pt idx="23">
                  <c:v>1995/96</c:v>
                </c:pt>
                <c:pt idx="24">
                  <c:v>1996/97</c:v>
                </c:pt>
                <c:pt idx="25">
                  <c:v>1997/98</c:v>
                </c:pt>
                <c:pt idx="26">
                  <c:v>1998/99</c:v>
                </c:pt>
                <c:pt idx="27">
                  <c:v>1999/00</c:v>
                </c:pt>
                <c:pt idx="28">
                  <c:v>2000/01</c:v>
                </c:pt>
                <c:pt idx="29">
                  <c:v>2001/02</c:v>
                </c:pt>
                <c:pt idx="30">
                  <c:v>2002/03</c:v>
                </c:pt>
                <c:pt idx="31">
                  <c:v>2003/04</c:v>
                </c:pt>
                <c:pt idx="32">
                  <c:v>2004/05</c:v>
                </c:pt>
                <c:pt idx="33">
                  <c:v>2005/06</c:v>
                </c:pt>
                <c:pt idx="34">
                  <c:v>2006/07</c:v>
                </c:pt>
                <c:pt idx="35">
                  <c:v>2007/08</c:v>
                </c:pt>
                <c:pt idx="36">
                  <c:v>2008/09</c:v>
                </c:pt>
                <c:pt idx="37">
                  <c:v>2009/10</c:v>
                </c:pt>
                <c:pt idx="38">
                  <c:v>2010/11</c:v>
                </c:pt>
              </c:strCache>
            </c:strRef>
          </c:cat>
          <c:val>
            <c:numRef>
              <c:f>'Tabelle Verbrauch'!$F$10:$F$48</c:f>
              <c:numCache>
                <c:ptCount val="39"/>
                <c:pt idx="0">
                  <c:v>967</c:v>
                </c:pt>
                <c:pt idx="1">
                  <c:v>1016</c:v>
                </c:pt>
                <c:pt idx="2">
                  <c:v>1100</c:v>
                </c:pt>
                <c:pt idx="3">
                  <c:v>956</c:v>
                </c:pt>
                <c:pt idx="4">
                  <c:v>1079</c:v>
                </c:pt>
                <c:pt idx="5">
                  <c:v>1046</c:v>
                </c:pt>
                <c:pt idx="6">
                  <c:v>1144</c:v>
                </c:pt>
                <c:pt idx="7">
                  <c:v>1229</c:v>
                </c:pt>
                <c:pt idx="8">
                  <c:v>1311</c:v>
                </c:pt>
                <c:pt idx="9">
                  <c:v>1296</c:v>
                </c:pt>
                <c:pt idx="10">
                  <c:v>1380</c:v>
                </c:pt>
                <c:pt idx="11">
                  <c:v>1434</c:v>
                </c:pt>
                <c:pt idx="12">
                  <c:v>1513</c:v>
                </c:pt>
                <c:pt idx="13">
                  <c:v>1540</c:v>
                </c:pt>
                <c:pt idx="14">
                  <c:v>1558</c:v>
                </c:pt>
                <c:pt idx="15">
                  <c:v>1531</c:v>
                </c:pt>
                <c:pt idx="16">
                  <c:v>1569</c:v>
                </c:pt>
                <c:pt idx="17">
                  <c:v>1535</c:v>
                </c:pt>
                <c:pt idx="18">
                  <c:v>1569</c:v>
                </c:pt>
                <c:pt idx="19">
                  <c:v>1612</c:v>
                </c:pt>
                <c:pt idx="20">
                  <c:v>1603</c:v>
                </c:pt>
                <c:pt idx="21">
                  <c:v>1621</c:v>
                </c:pt>
                <c:pt idx="22">
                  <c:v>1653</c:v>
                </c:pt>
                <c:pt idx="23">
                  <c:v>1669</c:v>
                </c:pt>
                <c:pt idx="24">
                  <c:v>1654</c:v>
                </c:pt>
                <c:pt idx="25">
                  <c:v>1682</c:v>
                </c:pt>
                <c:pt idx="26">
                  <c:v>1762</c:v>
                </c:pt>
                <c:pt idx="27">
                  <c:v>1843</c:v>
                </c:pt>
                <c:pt idx="28">
                  <c:v>1775</c:v>
                </c:pt>
                <c:pt idx="29">
                  <c:v>1780</c:v>
                </c:pt>
                <c:pt idx="30">
                  <c:v>1783</c:v>
                </c:pt>
                <c:pt idx="31">
                  <c:v>1816</c:v>
                </c:pt>
                <c:pt idx="32">
                  <c:v>1878</c:v>
                </c:pt>
                <c:pt idx="33">
                  <c:v>1932</c:v>
                </c:pt>
                <c:pt idx="34">
                  <c:v>1892</c:v>
                </c:pt>
                <c:pt idx="35">
                  <c:v>1966</c:v>
                </c:pt>
                <c:pt idx="36">
                  <c:v>1936</c:v>
                </c:pt>
                <c:pt idx="37">
                  <c:v>1976</c:v>
                </c:pt>
                <c:pt idx="38">
                  <c:v>1920.63</c:v>
                </c:pt>
              </c:numCache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Hydrologisches Jahr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Verbrauch (GWh)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6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Elektrizitätsverbrauch Graubünden (in GWh) 
</a:t>
            </a:r>
          </a:p>
        </c:rich>
      </c:tx>
      <c:layout>
        <c:manualLayout>
          <c:xMode val="factor"/>
          <c:yMode val="factor"/>
          <c:x val="-0.01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72"/>
          <c:w val="0.92275"/>
          <c:h val="0.7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'Tabelle Verbrauch'!$C$9</c:f>
              <c:strCache>
                <c:ptCount val="1"/>
                <c:pt idx="0">
                  <c:v>Haushalt (inkl. Gewerbe, Landwirtschaft und Dienstleistungen)</c:v>
                </c:pt>
              </c:strCache>
            </c:strRef>
          </c:tx>
          <c:spPr>
            <a:solidFill>
              <a:srgbClr val="40699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Verbrauch'!$B$10:$B$48</c:f>
              <c:strCache>
                <c:ptCount val="39"/>
                <c:pt idx="0">
                  <c:v>1972/73</c:v>
                </c:pt>
                <c:pt idx="1">
                  <c:v>1973/74</c:v>
                </c:pt>
                <c:pt idx="2">
                  <c:v>1974/75</c:v>
                </c:pt>
                <c:pt idx="3">
                  <c:v>1975/76</c:v>
                </c:pt>
                <c:pt idx="4">
                  <c:v>1976/77</c:v>
                </c:pt>
                <c:pt idx="5">
                  <c:v>1977/78</c:v>
                </c:pt>
                <c:pt idx="6">
                  <c:v>1978/79</c:v>
                </c:pt>
                <c:pt idx="7">
                  <c:v>1979/80</c:v>
                </c:pt>
                <c:pt idx="8">
                  <c:v>1980/81</c:v>
                </c:pt>
                <c:pt idx="9">
                  <c:v>1981/82</c:v>
                </c:pt>
                <c:pt idx="10">
                  <c:v>1982/83</c:v>
                </c:pt>
                <c:pt idx="11">
                  <c:v>1983/84</c:v>
                </c:pt>
                <c:pt idx="12">
                  <c:v>1984/85</c:v>
                </c:pt>
                <c:pt idx="13">
                  <c:v>1985/86</c:v>
                </c:pt>
                <c:pt idx="14">
                  <c:v>1986/87</c:v>
                </c:pt>
                <c:pt idx="15">
                  <c:v>1987/88</c:v>
                </c:pt>
                <c:pt idx="16">
                  <c:v>1988/89</c:v>
                </c:pt>
                <c:pt idx="17">
                  <c:v>1989/90</c:v>
                </c:pt>
                <c:pt idx="18">
                  <c:v>1990/91</c:v>
                </c:pt>
                <c:pt idx="19">
                  <c:v>1991/92</c:v>
                </c:pt>
                <c:pt idx="20">
                  <c:v>1992/93</c:v>
                </c:pt>
                <c:pt idx="21">
                  <c:v>1993/94</c:v>
                </c:pt>
                <c:pt idx="22">
                  <c:v>1994/95</c:v>
                </c:pt>
                <c:pt idx="23">
                  <c:v>1995/96</c:v>
                </c:pt>
                <c:pt idx="24">
                  <c:v>1996/97</c:v>
                </c:pt>
                <c:pt idx="25">
                  <c:v>1997/98</c:v>
                </c:pt>
                <c:pt idx="26">
                  <c:v>1998/99</c:v>
                </c:pt>
                <c:pt idx="27">
                  <c:v>1999/00</c:v>
                </c:pt>
                <c:pt idx="28">
                  <c:v>2000/01</c:v>
                </c:pt>
                <c:pt idx="29">
                  <c:v>2001/02</c:v>
                </c:pt>
                <c:pt idx="30">
                  <c:v>2002/03</c:v>
                </c:pt>
                <c:pt idx="31">
                  <c:v>2003/04</c:v>
                </c:pt>
                <c:pt idx="32">
                  <c:v>2004/05</c:v>
                </c:pt>
                <c:pt idx="33">
                  <c:v>2005/06</c:v>
                </c:pt>
                <c:pt idx="34">
                  <c:v>2006/07</c:v>
                </c:pt>
                <c:pt idx="35">
                  <c:v>2007/08</c:v>
                </c:pt>
                <c:pt idx="36">
                  <c:v>2008/09</c:v>
                </c:pt>
                <c:pt idx="37">
                  <c:v>2009/10</c:v>
                </c:pt>
                <c:pt idx="38">
                  <c:v>2010/11</c:v>
                </c:pt>
              </c:strCache>
            </c:strRef>
          </c:cat>
          <c:val>
            <c:numRef>
              <c:f>'Tabelle Verbrauch'!$C$10:$C$48</c:f>
              <c:numCache>
                <c:ptCount val="39"/>
                <c:pt idx="0">
                  <c:v>588</c:v>
                </c:pt>
                <c:pt idx="1">
                  <c:v>612</c:v>
                </c:pt>
                <c:pt idx="2">
                  <c:v>653</c:v>
                </c:pt>
                <c:pt idx="3">
                  <c:v>665</c:v>
                </c:pt>
                <c:pt idx="4">
                  <c:v>695</c:v>
                </c:pt>
                <c:pt idx="5">
                  <c:v>730</c:v>
                </c:pt>
                <c:pt idx="6">
                  <c:v>762</c:v>
                </c:pt>
                <c:pt idx="7">
                  <c:v>800</c:v>
                </c:pt>
                <c:pt idx="8">
                  <c:v>864</c:v>
                </c:pt>
                <c:pt idx="9">
                  <c:v>898</c:v>
                </c:pt>
                <c:pt idx="10">
                  <c:v>925</c:v>
                </c:pt>
                <c:pt idx="11">
                  <c:v>992</c:v>
                </c:pt>
                <c:pt idx="12">
                  <c:v>1021</c:v>
                </c:pt>
                <c:pt idx="13">
                  <c:v>1065</c:v>
                </c:pt>
                <c:pt idx="14">
                  <c:v>1114</c:v>
                </c:pt>
                <c:pt idx="15">
                  <c:v>1128</c:v>
                </c:pt>
                <c:pt idx="16">
                  <c:v>1130</c:v>
                </c:pt>
                <c:pt idx="17">
                  <c:v>1175</c:v>
                </c:pt>
                <c:pt idx="18">
                  <c:v>1257</c:v>
                </c:pt>
                <c:pt idx="19">
                  <c:v>1296</c:v>
                </c:pt>
                <c:pt idx="20">
                  <c:v>1297</c:v>
                </c:pt>
                <c:pt idx="21">
                  <c:v>1315</c:v>
                </c:pt>
                <c:pt idx="22">
                  <c:v>1347</c:v>
                </c:pt>
                <c:pt idx="23">
                  <c:v>1374</c:v>
                </c:pt>
                <c:pt idx="24">
                  <c:v>1350</c:v>
                </c:pt>
                <c:pt idx="25">
                  <c:v>1367</c:v>
                </c:pt>
                <c:pt idx="26">
                  <c:v>1439</c:v>
                </c:pt>
                <c:pt idx="27">
                  <c:v>1508</c:v>
                </c:pt>
                <c:pt idx="28">
                  <c:v>1442</c:v>
                </c:pt>
                <c:pt idx="29">
                  <c:v>1453</c:v>
                </c:pt>
                <c:pt idx="30">
                  <c:v>1470</c:v>
                </c:pt>
                <c:pt idx="31">
                  <c:v>1509</c:v>
                </c:pt>
                <c:pt idx="32">
                  <c:v>1561</c:v>
                </c:pt>
                <c:pt idx="33">
                  <c:v>1601</c:v>
                </c:pt>
                <c:pt idx="34">
                  <c:v>1552</c:v>
                </c:pt>
                <c:pt idx="35">
                  <c:v>1612</c:v>
                </c:pt>
                <c:pt idx="36">
                  <c:v>1627</c:v>
                </c:pt>
                <c:pt idx="37">
                  <c:v>1644</c:v>
                </c:pt>
                <c:pt idx="38">
                  <c:v>1582.03</c:v>
                </c:pt>
              </c:numCache>
            </c:numRef>
          </c:val>
        </c:ser>
        <c:ser>
          <c:idx val="1"/>
          <c:order val="1"/>
          <c:tx>
            <c:strRef>
              <c:f>'Tabelle Verbrauch'!$D$9</c:f>
              <c:strCache>
                <c:ptCount val="1"/>
                <c:pt idx="0">
                  <c:v>Bahnen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Verbrauch'!$B$10:$B$48</c:f>
              <c:strCache>
                <c:ptCount val="39"/>
                <c:pt idx="0">
                  <c:v>1972/73</c:v>
                </c:pt>
                <c:pt idx="1">
                  <c:v>1973/74</c:v>
                </c:pt>
                <c:pt idx="2">
                  <c:v>1974/75</c:v>
                </c:pt>
                <c:pt idx="3">
                  <c:v>1975/76</c:v>
                </c:pt>
                <c:pt idx="4">
                  <c:v>1976/77</c:v>
                </c:pt>
                <c:pt idx="5">
                  <c:v>1977/78</c:v>
                </c:pt>
                <c:pt idx="6">
                  <c:v>1978/79</c:v>
                </c:pt>
                <c:pt idx="7">
                  <c:v>1979/80</c:v>
                </c:pt>
                <c:pt idx="8">
                  <c:v>1980/81</c:v>
                </c:pt>
                <c:pt idx="9">
                  <c:v>1981/82</c:v>
                </c:pt>
                <c:pt idx="10">
                  <c:v>1982/83</c:v>
                </c:pt>
                <c:pt idx="11">
                  <c:v>1983/84</c:v>
                </c:pt>
                <c:pt idx="12">
                  <c:v>1984/85</c:v>
                </c:pt>
                <c:pt idx="13">
                  <c:v>1985/86</c:v>
                </c:pt>
                <c:pt idx="14">
                  <c:v>1986/87</c:v>
                </c:pt>
                <c:pt idx="15">
                  <c:v>1987/88</c:v>
                </c:pt>
                <c:pt idx="16">
                  <c:v>1988/89</c:v>
                </c:pt>
                <c:pt idx="17">
                  <c:v>1989/90</c:v>
                </c:pt>
                <c:pt idx="18">
                  <c:v>1990/91</c:v>
                </c:pt>
                <c:pt idx="19">
                  <c:v>1991/92</c:v>
                </c:pt>
                <c:pt idx="20">
                  <c:v>1992/93</c:v>
                </c:pt>
                <c:pt idx="21">
                  <c:v>1993/94</c:v>
                </c:pt>
                <c:pt idx="22">
                  <c:v>1994/95</c:v>
                </c:pt>
                <c:pt idx="23">
                  <c:v>1995/96</c:v>
                </c:pt>
                <c:pt idx="24">
                  <c:v>1996/97</c:v>
                </c:pt>
                <c:pt idx="25">
                  <c:v>1997/98</c:v>
                </c:pt>
                <c:pt idx="26">
                  <c:v>1998/99</c:v>
                </c:pt>
                <c:pt idx="27">
                  <c:v>1999/00</c:v>
                </c:pt>
                <c:pt idx="28">
                  <c:v>2000/01</c:v>
                </c:pt>
                <c:pt idx="29">
                  <c:v>2001/02</c:v>
                </c:pt>
                <c:pt idx="30">
                  <c:v>2002/03</c:v>
                </c:pt>
                <c:pt idx="31">
                  <c:v>2003/04</c:v>
                </c:pt>
                <c:pt idx="32">
                  <c:v>2004/05</c:v>
                </c:pt>
                <c:pt idx="33">
                  <c:v>2005/06</c:v>
                </c:pt>
                <c:pt idx="34">
                  <c:v>2006/07</c:v>
                </c:pt>
                <c:pt idx="35">
                  <c:v>2007/08</c:v>
                </c:pt>
                <c:pt idx="36">
                  <c:v>2008/09</c:v>
                </c:pt>
                <c:pt idx="37">
                  <c:v>2009/10</c:v>
                </c:pt>
                <c:pt idx="38">
                  <c:v>2010/11</c:v>
                </c:pt>
              </c:strCache>
            </c:strRef>
          </c:cat>
          <c:val>
            <c:numRef>
              <c:f>'Tabelle Verbrauch'!$D$10:$D$48</c:f>
              <c:numCache>
                <c:ptCount val="39"/>
                <c:pt idx="0">
                  <c:v>43</c:v>
                </c:pt>
                <c:pt idx="1">
                  <c:v>44</c:v>
                </c:pt>
                <c:pt idx="2">
                  <c:v>43</c:v>
                </c:pt>
                <c:pt idx="3">
                  <c:v>45</c:v>
                </c:pt>
                <c:pt idx="4">
                  <c:v>45</c:v>
                </c:pt>
                <c:pt idx="5">
                  <c:v>46</c:v>
                </c:pt>
                <c:pt idx="6">
                  <c:v>46</c:v>
                </c:pt>
                <c:pt idx="7">
                  <c:v>49</c:v>
                </c:pt>
                <c:pt idx="8">
                  <c:v>48</c:v>
                </c:pt>
                <c:pt idx="9">
                  <c:v>48</c:v>
                </c:pt>
                <c:pt idx="10">
                  <c:v>49</c:v>
                </c:pt>
                <c:pt idx="11">
                  <c:v>52</c:v>
                </c:pt>
                <c:pt idx="12">
                  <c:v>52</c:v>
                </c:pt>
                <c:pt idx="13">
                  <c:v>53</c:v>
                </c:pt>
                <c:pt idx="14">
                  <c:v>55</c:v>
                </c:pt>
                <c:pt idx="15">
                  <c:v>57</c:v>
                </c:pt>
                <c:pt idx="16">
                  <c:v>58</c:v>
                </c:pt>
                <c:pt idx="17">
                  <c:v>62</c:v>
                </c:pt>
                <c:pt idx="18">
                  <c:v>65</c:v>
                </c:pt>
                <c:pt idx="19">
                  <c:v>66</c:v>
                </c:pt>
                <c:pt idx="20">
                  <c:v>65</c:v>
                </c:pt>
                <c:pt idx="21">
                  <c:v>65</c:v>
                </c:pt>
                <c:pt idx="22">
                  <c:v>63</c:v>
                </c:pt>
                <c:pt idx="23">
                  <c:v>62</c:v>
                </c:pt>
                <c:pt idx="24">
                  <c:v>61</c:v>
                </c:pt>
                <c:pt idx="25">
                  <c:v>72</c:v>
                </c:pt>
                <c:pt idx="26">
                  <c:v>79</c:v>
                </c:pt>
                <c:pt idx="27">
                  <c:v>87</c:v>
                </c:pt>
                <c:pt idx="28">
                  <c:v>84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91</c:v>
                </c:pt>
                <c:pt idx="33">
                  <c:v>96</c:v>
                </c:pt>
                <c:pt idx="34">
                  <c:v>93</c:v>
                </c:pt>
                <c:pt idx="35">
                  <c:v>95</c:v>
                </c:pt>
                <c:pt idx="36">
                  <c:v>91</c:v>
                </c:pt>
                <c:pt idx="37">
                  <c:v>102</c:v>
                </c:pt>
                <c:pt idx="38">
                  <c:v>98.7</c:v>
                </c:pt>
              </c:numCache>
            </c:numRef>
          </c:val>
        </c:ser>
        <c:ser>
          <c:idx val="2"/>
          <c:order val="2"/>
          <c:tx>
            <c:strRef>
              <c:f>'Tabelle Verbrauch'!$E$9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AABAD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Verbrauch'!$B$10:$B$48</c:f>
              <c:strCache>
                <c:ptCount val="39"/>
                <c:pt idx="0">
                  <c:v>1972/73</c:v>
                </c:pt>
                <c:pt idx="1">
                  <c:v>1973/74</c:v>
                </c:pt>
                <c:pt idx="2">
                  <c:v>1974/75</c:v>
                </c:pt>
                <c:pt idx="3">
                  <c:v>1975/76</c:v>
                </c:pt>
                <c:pt idx="4">
                  <c:v>1976/77</c:v>
                </c:pt>
                <c:pt idx="5">
                  <c:v>1977/78</c:v>
                </c:pt>
                <c:pt idx="6">
                  <c:v>1978/79</c:v>
                </c:pt>
                <c:pt idx="7">
                  <c:v>1979/80</c:v>
                </c:pt>
                <c:pt idx="8">
                  <c:v>1980/81</c:v>
                </c:pt>
                <c:pt idx="9">
                  <c:v>1981/82</c:v>
                </c:pt>
                <c:pt idx="10">
                  <c:v>1982/83</c:v>
                </c:pt>
                <c:pt idx="11">
                  <c:v>1983/84</c:v>
                </c:pt>
                <c:pt idx="12">
                  <c:v>1984/85</c:v>
                </c:pt>
                <c:pt idx="13">
                  <c:v>1985/86</c:v>
                </c:pt>
                <c:pt idx="14">
                  <c:v>1986/87</c:v>
                </c:pt>
                <c:pt idx="15">
                  <c:v>1987/88</c:v>
                </c:pt>
                <c:pt idx="16">
                  <c:v>1988/89</c:v>
                </c:pt>
                <c:pt idx="17">
                  <c:v>1989/90</c:v>
                </c:pt>
                <c:pt idx="18">
                  <c:v>1990/91</c:v>
                </c:pt>
                <c:pt idx="19">
                  <c:v>1991/92</c:v>
                </c:pt>
                <c:pt idx="20">
                  <c:v>1992/93</c:v>
                </c:pt>
                <c:pt idx="21">
                  <c:v>1993/94</c:v>
                </c:pt>
                <c:pt idx="22">
                  <c:v>1994/95</c:v>
                </c:pt>
                <c:pt idx="23">
                  <c:v>1995/96</c:v>
                </c:pt>
                <c:pt idx="24">
                  <c:v>1996/97</c:v>
                </c:pt>
                <c:pt idx="25">
                  <c:v>1997/98</c:v>
                </c:pt>
                <c:pt idx="26">
                  <c:v>1998/99</c:v>
                </c:pt>
                <c:pt idx="27">
                  <c:v>1999/00</c:v>
                </c:pt>
                <c:pt idx="28">
                  <c:v>2000/01</c:v>
                </c:pt>
                <c:pt idx="29">
                  <c:v>2001/02</c:v>
                </c:pt>
                <c:pt idx="30">
                  <c:v>2002/03</c:v>
                </c:pt>
                <c:pt idx="31">
                  <c:v>2003/04</c:v>
                </c:pt>
                <c:pt idx="32">
                  <c:v>2004/05</c:v>
                </c:pt>
                <c:pt idx="33">
                  <c:v>2005/06</c:v>
                </c:pt>
                <c:pt idx="34">
                  <c:v>2006/07</c:v>
                </c:pt>
                <c:pt idx="35">
                  <c:v>2007/08</c:v>
                </c:pt>
                <c:pt idx="36">
                  <c:v>2008/09</c:v>
                </c:pt>
                <c:pt idx="37">
                  <c:v>2009/10</c:v>
                </c:pt>
                <c:pt idx="38">
                  <c:v>2010/11</c:v>
                </c:pt>
              </c:strCache>
            </c:strRef>
          </c:cat>
          <c:val>
            <c:numRef>
              <c:f>'Tabelle Verbrauch'!$E$10:$E$48</c:f>
              <c:numCache>
                <c:ptCount val="39"/>
                <c:pt idx="0">
                  <c:v>336</c:v>
                </c:pt>
                <c:pt idx="1">
                  <c:v>360</c:v>
                </c:pt>
                <c:pt idx="2">
                  <c:v>404</c:v>
                </c:pt>
                <c:pt idx="3">
                  <c:v>246</c:v>
                </c:pt>
                <c:pt idx="4">
                  <c:v>339</c:v>
                </c:pt>
                <c:pt idx="5">
                  <c:v>270</c:v>
                </c:pt>
                <c:pt idx="6">
                  <c:v>336</c:v>
                </c:pt>
                <c:pt idx="7">
                  <c:v>380</c:v>
                </c:pt>
                <c:pt idx="8">
                  <c:v>399</c:v>
                </c:pt>
                <c:pt idx="9">
                  <c:v>350</c:v>
                </c:pt>
                <c:pt idx="10">
                  <c:v>406</c:v>
                </c:pt>
                <c:pt idx="11">
                  <c:v>390</c:v>
                </c:pt>
                <c:pt idx="12">
                  <c:v>440</c:v>
                </c:pt>
                <c:pt idx="13">
                  <c:v>422</c:v>
                </c:pt>
                <c:pt idx="14">
                  <c:v>389</c:v>
                </c:pt>
                <c:pt idx="15">
                  <c:v>346</c:v>
                </c:pt>
                <c:pt idx="16">
                  <c:v>381</c:v>
                </c:pt>
                <c:pt idx="17">
                  <c:v>298</c:v>
                </c:pt>
                <c:pt idx="18">
                  <c:v>247</c:v>
                </c:pt>
                <c:pt idx="19">
                  <c:v>250</c:v>
                </c:pt>
                <c:pt idx="20">
                  <c:v>241</c:v>
                </c:pt>
                <c:pt idx="21">
                  <c:v>241</c:v>
                </c:pt>
                <c:pt idx="22">
                  <c:v>242</c:v>
                </c:pt>
                <c:pt idx="23">
                  <c:v>233</c:v>
                </c:pt>
                <c:pt idx="24">
                  <c:v>243</c:v>
                </c:pt>
                <c:pt idx="25">
                  <c:v>243</c:v>
                </c:pt>
                <c:pt idx="26">
                  <c:v>244</c:v>
                </c:pt>
                <c:pt idx="27">
                  <c:v>248</c:v>
                </c:pt>
                <c:pt idx="28">
                  <c:v>249</c:v>
                </c:pt>
                <c:pt idx="29">
                  <c:v>238</c:v>
                </c:pt>
                <c:pt idx="30">
                  <c:v>223</c:v>
                </c:pt>
                <c:pt idx="31">
                  <c:v>216</c:v>
                </c:pt>
                <c:pt idx="32">
                  <c:v>226</c:v>
                </c:pt>
                <c:pt idx="33">
                  <c:v>235</c:v>
                </c:pt>
                <c:pt idx="34">
                  <c:v>247</c:v>
                </c:pt>
                <c:pt idx="35">
                  <c:v>259</c:v>
                </c:pt>
                <c:pt idx="36">
                  <c:v>218</c:v>
                </c:pt>
                <c:pt idx="37">
                  <c:v>230</c:v>
                </c:pt>
                <c:pt idx="38">
                  <c:v>239.9</c:v>
                </c:pt>
              </c:numCache>
            </c:numRef>
          </c:val>
        </c:ser>
        <c:overlap val="100"/>
        <c:axId val="38738878"/>
        <c:axId val="13105583"/>
      </c:bar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Hydrologisches Jahr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8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425"/>
          <c:y val="0.11625"/>
          <c:w val="0.5907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&amp;L&amp;G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&amp;L&amp;G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447675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ev.gr.c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0"/>
  <sheetViews>
    <sheetView zoomScalePageLayoutView="0" workbookViewId="0" topLeftCell="A1">
      <selection activeCell="C16" sqref="C16"/>
    </sheetView>
  </sheetViews>
  <sheetFormatPr defaultColWidth="11.421875" defaultRowHeight="12.75"/>
  <sheetData>
    <row r="4" ht="12.75">
      <c r="B4" s="1" t="s">
        <v>17</v>
      </c>
    </row>
    <row r="6" spans="2:7" ht="12.75">
      <c r="B6" s="10" t="s">
        <v>7</v>
      </c>
      <c r="C6" s="10"/>
      <c r="D6" s="10"/>
      <c r="E6" s="10" t="s">
        <v>16</v>
      </c>
      <c r="F6" s="10"/>
      <c r="G6" s="10"/>
    </row>
    <row r="7" spans="2:7" ht="12.75">
      <c r="B7" s="10" t="s">
        <v>8</v>
      </c>
      <c r="C7" s="10"/>
      <c r="D7" s="10"/>
      <c r="E7" s="10" t="s">
        <v>9</v>
      </c>
      <c r="F7" s="10"/>
      <c r="G7" s="10" t="s">
        <v>25</v>
      </c>
    </row>
    <row r="8" spans="2:7" ht="12.75">
      <c r="B8" s="10" t="s">
        <v>24</v>
      </c>
      <c r="C8" s="10"/>
      <c r="D8" s="10"/>
      <c r="E8" s="10" t="s">
        <v>9</v>
      </c>
      <c r="F8" s="10"/>
      <c r="G8" s="10" t="s">
        <v>25</v>
      </c>
    </row>
    <row r="9" spans="2:7" ht="12.75">
      <c r="B9" s="10"/>
      <c r="C9" s="10"/>
      <c r="D9" s="10"/>
      <c r="E9" s="10"/>
      <c r="F9" s="10"/>
      <c r="G9" s="10"/>
    </row>
    <row r="10" spans="2:7" ht="12.75">
      <c r="B10" s="10" t="s">
        <v>10</v>
      </c>
      <c r="C10" s="10"/>
      <c r="D10" s="10"/>
      <c r="E10" s="10" t="s">
        <v>15</v>
      </c>
      <c r="F10" s="10"/>
      <c r="G10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zoomScalePageLayoutView="0" workbookViewId="0" topLeftCell="A6">
      <selection activeCell="G61" sqref="G61"/>
    </sheetView>
  </sheetViews>
  <sheetFormatPr defaultColWidth="11.421875" defaultRowHeight="12.75"/>
  <cols>
    <col min="1" max="1" width="1.57421875" style="0" customWidth="1"/>
    <col min="2" max="2" width="12.421875" style="2" customWidth="1"/>
    <col min="3" max="3" width="22.57421875" style="2" customWidth="1"/>
    <col min="4" max="4" width="8.57421875" style="2" customWidth="1"/>
    <col min="5" max="5" width="9.8515625" style="2" customWidth="1"/>
    <col min="6" max="6" width="8.57421875" style="2" customWidth="1"/>
    <col min="7" max="7" width="10.140625" style="0" customWidth="1"/>
    <col min="8" max="8" width="2.57421875" style="0" customWidth="1"/>
    <col min="9" max="9" width="11.57421875" style="0" customWidth="1"/>
    <col min="10" max="10" width="10.7109375" style="0" customWidth="1"/>
    <col min="11" max="32" width="7.7109375" style="0" customWidth="1"/>
  </cols>
  <sheetData>
    <row r="1" spans="2:10" ht="12.75" customHeight="1">
      <c r="B1" s="14" t="s">
        <v>21</v>
      </c>
      <c r="C1" s="10"/>
      <c r="D1" s="10"/>
      <c r="E1" s="9"/>
      <c r="F1" s="10"/>
      <c r="G1" s="10"/>
      <c r="H1" s="7"/>
      <c r="I1" s="10"/>
      <c r="J1" s="16" t="s">
        <v>3</v>
      </c>
    </row>
    <row r="2" spans="2:10" ht="12.75" customHeight="1">
      <c r="B2" s="15" t="s">
        <v>4</v>
      </c>
      <c r="C2" s="10"/>
      <c r="D2" s="10"/>
      <c r="E2" s="9"/>
      <c r="F2" s="10"/>
      <c r="G2" s="10"/>
      <c r="H2" s="7"/>
      <c r="I2" s="10"/>
      <c r="J2" s="16" t="s">
        <v>5</v>
      </c>
    </row>
    <row r="3" spans="2:10" ht="12.75" customHeight="1">
      <c r="B3" s="15" t="s">
        <v>6</v>
      </c>
      <c r="C3" s="10"/>
      <c r="D3" s="10"/>
      <c r="E3" s="9"/>
      <c r="F3" s="10"/>
      <c r="G3" s="10"/>
      <c r="H3" s="7"/>
      <c r="I3" s="10"/>
      <c r="J3" s="16" t="s">
        <v>19</v>
      </c>
    </row>
    <row r="4" spans="2:10" ht="12.75" customHeight="1">
      <c r="B4" s="8"/>
      <c r="C4"/>
      <c r="D4"/>
      <c r="F4"/>
      <c r="H4" s="7"/>
      <c r="I4" s="10"/>
      <c r="J4" s="17" t="s">
        <v>20</v>
      </c>
    </row>
    <row r="5" spans="2:6" ht="12.75" customHeight="1">
      <c r="B5" s="8"/>
      <c r="C5"/>
      <c r="D5"/>
      <c r="E5"/>
      <c r="F5" s="7"/>
    </row>
    <row r="6" spans="2:19" s="19" customFormat="1" ht="15" customHeight="1">
      <c r="B6" s="30" t="s">
        <v>13</v>
      </c>
      <c r="C6" s="31"/>
      <c r="D6" s="31"/>
      <c r="E6" s="31"/>
      <c r="F6" s="31"/>
      <c r="G6" s="22"/>
      <c r="H6" s="22"/>
      <c r="I6" s="22"/>
      <c r="J6" s="22"/>
      <c r="K6" s="18"/>
      <c r="L6" s="18"/>
      <c r="M6" s="18"/>
      <c r="N6" s="18"/>
      <c r="O6" s="18"/>
      <c r="P6" s="18"/>
      <c r="Q6" s="18"/>
      <c r="R6" s="18"/>
      <c r="S6" s="18"/>
    </row>
    <row r="7" spans="2:19" ht="12.75" customHeight="1" thickBot="1">
      <c r="B7" s="31"/>
      <c r="C7" s="31"/>
      <c r="D7" s="31"/>
      <c r="E7" s="31"/>
      <c r="F7" s="31"/>
      <c r="G7" s="32"/>
      <c r="H7" s="32"/>
      <c r="I7" s="32"/>
      <c r="J7" s="22"/>
      <c r="K7" s="1"/>
      <c r="L7" s="1"/>
      <c r="M7" s="1"/>
      <c r="N7" s="1"/>
      <c r="O7" s="1"/>
      <c r="P7" s="1"/>
      <c r="Q7" s="1"/>
      <c r="R7" s="1"/>
      <c r="S7" s="1"/>
    </row>
    <row r="8" spans="2:19" ht="14.25" customHeight="1" hidden="1" thickBot="1">
      <c r="B8" s="32"/>
      <c r="C8" s="33"/>
      <c r="D8" s="31"/>
      <c r="E8" s="31"/>
      <c r="F8" s="31"/>
      <c r="G8" s="22"/>
      <c r="H8" s="34"/>
      <c r="I8" s="22"/>
      <c r="J8" s="22"/>
      <c r="K8" s="1"/>
      <c r="L8" s="1"/>
      <c r="M8" s="1"/>
      <c r="N8" s="1"/>
      <c r="O8" s="1"/>
      <c r="P8" s="1"/>
      <c r="Q8" s="1"/>
      <c r="R8" s="1"/>
      <c r="S8" s="1"/>
    </row>
    <row r="9" spans="2:10" s="10" customFormat="1" ht="45" customHeight="1" thickBot="1">
      <c r="B9" s="24" t="s">
        <v>11</v>
      </c>
      <c r="C9" s="89" t="s">
        <v>71</v>
      </c>
      <c r="D9" s="25" t="s">
        <v>0</v>
      </c>
      <c r="E9" s="25" t="s">
        <v>1</v>
      </c>
      <c r="F9" s="26" t="s">
        <v>14</v>
      </c>
      <c r="G9" s="27" t="s">
        <v>12</v>
      </c>
      <c r="H9" s="28"/>
      <c r="I9" s="86" t="s">
        <v>22</v>
      </c>
      <c r="J9" s="87" t="s">
        <v>28</v>
      </c>
    </row>
    <row r="10" spans="2:10" ht="12.75" customHeight="1">
      <c r="B10" s="35" t="s">
        <v>33</v>
      </c>
      <c r="C10" s="36">
        <v>588</v>
      </c>
      <c r="D10" s="36">
        <v>43</v>
      </c>
      <c r="E10" s="36">
        <v>336</v>
      </c>
      <c r="F10" s="37">
        <f aca="true" t="shared" si="0" ref="F10:F30">C10+D10+E10</f>
        <v>967</v>
      </c>
      <c r="G10" s="38"/>
      <c r="H10" s="32"/>
      <c r="I10" s="39">
        <v>162100</v>
      </c>
      <c r="J10" s="40">
        <f>F10*1000000/I10</f>
        <v>5965.453423812462</v>
      </c>
    </row>
    <row r="11" spans="2:10" ht="12.75" customHeight="1">
      <c r="B11" s="41" t="s">
        <v>34</v>
      </c>
      <c r="C11" s="42">
        <v>612</v>
      </c>
      <c r="D11" s="42">
        <v>44</v>
      </c>
      <c r="E11" s="42">
        <v>360</v>
      </c>
      <c r="F11" s="43">
        <f t="shared" si="0"/>
        <v>1016</v>
      </c>
      <c r="G11" s="44">
        <f>((F11-F10)/F10)*100</f>
        <v>5.067218200620475</v>
      </c>
      <c r="H11" s="45"/>
      <c r="I11" s="46">
        <v>162100</v>
      </c>
      <c r="J11" s="47">
        <f aca="true" t="shared" si="1" ref="J11:J40">F11*1000000/I11</f>
        <v>6267.735965453424</v>
      </c>
    </row>
    <row r="12" spans="2:10" ht="12.75" customHeight="1">
      <c r="B12" s="41" t="s">
        <v>35</v>
      </c>
      <c r="C12" s="42">
        <v>653</v>
      </c>
      <c r="D12" s="42">
        <v>43</v>
      </c>
      <c r="E12" s="42">
        <v>404</v>
      </c>
      <c r="F12" s="43">
        <f t="shared" si="0"/>
        <v>1100</v>
      </c>
      <c r="G12" s="44">
        <f aca="true" t="shared" si="2" ref="G12:G36">((F12-F11)/F11)*100</f>
        <v>8.267716535433072</v>
      </c>
      <c r="H12" s="45"/>
      <c r="I12" s="46">
        <v>162100</v>
      </c>
      <c r="J12" s="47">
        <f t="shared" si="1"/>
        <v>6785.934608266502</v>
      </c>
    </row>
    <row r="13" spans="2:17" ht="12.75" customHeight="1">
      <c r="B13" s="41" t="s">
        <v>36</v>
      </c>
      <c r="C13" s="42">
        <v>665</v>
      </c>
      <c r="D13" s="42">
        <v>45</v>
      </c>
      <c r="E13" s="42">
        <v>246</v>
      </c>
      <c r="F13" s="43">
        <f t="shared" si="0"/>
        <v>956</v>
      </c>
      <c r="G13" s="44">
        <f t="shared" si="2"/>
        <v>-13.090909090909092</v>
      </c>
      <c r="H13" s="45"/>
      <c r="I13" s="46">
        <v>162100</v>
      </c>
      <c r="J13" s="47">
        <f t="shared" si="1"/>
        <v>5897.5940777297965</v>
      </c>
      <c r="K13" s="6"/>
      <c r="Q13" s="7"/>
    </row>
    <row r="14" spans="2:17" ht="12.75" customHeight="1">
      <c r="B14" s="41" t="s">
        <v>37</v>
      </c>
      <c r="C14" s="42">
        <v>695</v>
      </c>
      <c r="D14" s="42">
        <v>45</v>
      </c>
      <c r="E14" s="42">
        <v>339</v>
      </c>
      <c r="F14" s="43">
        <f t="shared" si="0"/>
        <v>1079</v>
      </c>
      <c r="G14" s="44">
        <f t="shared" si="2"/>
        <v>12.866108786610878</v>
      </c>
      <c r="H14" s="45"/>
      <c r="I14" s="46">
        <v>162100</v>
      </c>
      <c r="J14" s="47">
        <f t="shared" si="1"/>
        <v>6656.384947563232</v>
      </c>
      <c r="K14" s="8"/>
      <c r="Q14" s="7"/>
    </row>
    <row r="15" spans="2:17" ht="12.75" customHeight="1">
      <c r="B15" s="41" t="s">
        <v>38</v>
      </c>
      <c r="C15" s="42">
        <v>730</v>
      </c>
      <c r="D15" s="42">
        <v>46</v>
      </c>
      <c r="E15" s="42">
        <v>270</v>
      </c>
      <c r="F15" s="43">
        <f t="shared" si="0"/>
        <v>1046</v>
      </c>
      <c r="G15" s="44">
        <f t="shared" si="2"/>
        <v>-3.0583873957367933</v>
      </c>
      <c r="H15" s="45"/>
      <c r="I15" s="46">
        <v>162100</v>
      </c>
      <c r="J15" s="47">
        <f t="shared" si="1"/>
        <v>6452.806909315237</v>
      </c>
      <c r="K15" s="8"/>
      <c r="Q15" s="7"/>
    </row>
    <row r="16" spans="2:17" ht="12.75" customHeight="1">
      <c r="B16" s="41" t="s">
        <v>39</v>
      </c>
      <c r="C16" s="42">
        <v>762</v>
      </c>
      <c r="D16" s="42">
        <v>46</v>
      </c>
      <c r="E16" s="42">
        <v>336</v>
      </c>
      <c r="F16" s="43">
        <f t="shared" si="0"/>
        <v>1144</v>
      </c>
      <c r="G16" s="44">
        <f t="shared" si="2"/>
        <v>9.369024856596559</v>
      </c>
      <c r="H16" s="45"/>
      <c r="I16" s="46">
        <v>162100</v>
      </c>
      <c r="J16" s="47">
        <f t="shared" si="1"/>
        <v>7057.371992597162</v>
      </c>
      <c r="K16" s="8"/>
      <c r="Q16" s="7"/>
    </row>
    <row r="17" spans="2:10" ht="12.75" customHeight="1">
      <c r="B17" s="41" t="s">
        <v>40</v>
      </c>
      <c r="C17" s="42">
        <v>800</v>
      </c>
      <c r="D17" s="42">
        <v>49</v>
      </c>
      <c r="E17" s="42">
        <v>380</v>
      </c>
      <c r="F17" s="43">
        <f t="shared" si="0"/>
        <v>1229</v>
      </c>
      <c r="G17" s="44">
        <f t="shared" si="2"/>
        <v>7.43006993006993</v>
      </c>
      <c r="H17" s="45"/>
      <c r="I17" s="46">
        <v>164600</v>
      </c>
      <c r="J17" s="47">
        <f t="shared" si="1"/>
        <v>7466.585662211422</v>
      </c>
    </row>
    <row r="18" spans="2:10" ht="12.75" customHeight="1">
      <c r="B18" s="41" t="s">
        <v>41</v>
      </c>
      <c r="C18" s="42">
        <v>864</v>
      </c>
      <c r="D18" s="42">
        <v>48</v>
      </c>
      <c r="E18" s="42">
        <v>399</v>
      </c>
      <c r="F18" s="43">
        <f t="shared" si="0"/>
        <v>1311</v>
      </c>
      <c r="G18" s="44">
        <f t="shared" si="2"/>
        <v>6.672091131000814</v>
      </c>
      <c r="H18" s="45"/>
      <c r="I18" s="46">
        <v>164600</v>
      </c>
      <c r="J18" s="47">
        <f t="shared" si="1"/>
        <v>7964.763061968409</v>
      </c>
    </row>
    <row r="19" spans="2:10" ht="12.75" customHeight="1">
      <c r="B19" s="41" t="s">
        <v>42</v>
      </c>
      <c r="C19" s="42">
        <v>898</v>
      </c>
      <c r="D19" s="42">
        <v>48</v>
      </c>
      <c r="E19" s="42">
        <v>350</v>
      </c>
      <c r="F19" s="43">
        <f t="shared" si="0"/>
        <v>1296</v>
      </c>
      <c r="G19" s="44">
        <f t="shared" si="2"/>
        <v>-1.1441647597254003</v>
      </c>
      <c r="H19" s="45"/>
      <c r="I19" s="46">
        <v>164600</v>
      </c>
      <c r="J19" s="47">
        <f t="shared" si="1"/>
        <v>7873.63304981774</v>
      </c>
    </row>
    <row r="20" spans="2:10" ht="12.75" customHeight="1">
      <c r="B20" s="41" t="s">
        <v>43</v>
      </c>
      <c r="C20" s="42">
        <v>925</v>
      </c>
      <c r="D20" s="42">
        <v>49</v>
      </c>
      <c r="E20" s="42">
        <v>406</v>
      </c>
      <c r="F20" s="43">
        <f t="shared" si="0"/>
        <v>1380</v>
      </c>
      <c r="G20" s="44">
        <f t="shared" si="2"/>
        <v>6.481481481481481</v>
      </c>
      <c r="H20" s="45"/>
      <c r="I20" s="46">
        <v>164600</v>
      </c>
      <c r="J20" s="47">
        <f t="shared" si="1"/>
        <v>8383.961117861483</v>
      </c>
    </row>
    <row r="21" spans="2:10" ht="12.75" customHeight="1">
      <c r="B21" s="41" t="s">
        <v>44</v>
      </c>
      <c r="C21" s="42">
        <v>992</v>
      </c>
      <c r="D21" s="42">
        <v>52</v>
      </c>
      <c r="E21" s="42">
        <v>390</v>
      </c>
      <c r="F21" s="43">
        <f t="shared" si="0"/>
        <v>1434</v>
      </c>
      <c r="G21" s="44">
        <f t="shared" si="2"/>
        <v>3.91304347826087</v>
      </c>
      <c r="H21" s="45"/>
      <c r="I21" s="46">
        <v>164600</v>
      </c>
      <c r="J21" s="47">
        <f t="shared" si="1"/>
        <v>8712.029161603888</v>
      </c>
    </row>
    <row r="22" spans="2:10" ht="12.75" customHeight="1">
      <c r="B22" s="41" t="s">
        <v>45</v>
      </c>
      <c r="C22" s="42">
        <v>1021</v>
      </c>
      <c r="D22" s="42">
        <v>52</v>
      </c>
      <c r="E22" s="42">
        <v>440</v>
      </c>
      <c r="F22" s="43">
        <f t="shared" si="0"/>
        <v>1513</v>
      </c>
      <c r="G22" s="44">
        <f t="shared" si="2"/>
        <v>5.509065550906555</v>
      </c>
      <c r="H22" s="45"/>
      <c r="I22" s="46">
        <v>164600</v>
      </c>
      <c r="J22" s="47">
        <f t="shared" si="1"/>
        <v>9191.980558930742</v>
      </c>
    </row>
    <row r="23" spans="2:10" ht="12.75" customHeight="1">
      <c r="B23" s="41" t="s">
        <v>46</v>
      </c>
      <c r="C23" s="42">
        <v>1065</v>
      </c>
      <c r="D23" s="42">
        <v>53</v>
      </c>
      <c r="E23" s="42">
        <v>422</v>
      </c>
      <c r="F23" s="43">
        <f t="shared" si="0"/>
        <v>1540</v>
      </c>
      <c r="G23" s="44">
        <f t="shared" si="2"/>
        <v>1.784534038334435</v>
      </c>
      <c r="H23" s="45"/>
      <c r="I23" s="46">
        <v>164600</v>
      </c>
      <c r="J23" s="47">
        <f t="shared" si="1"/>
        <v>9356.014580801944</v>
      </c>
    </row>
    <row r="24" spans="2:10" ht="12.75" customHeight="1">
      <c r="B24" s="41" t="s">
        <v>47</v>
      </c>
      <c r="C24" s="42">
        <v>1114</v>
      </c>
      <c r="D24" s="42">
        <v>55</v>
      </c>
      <c r="E24" s="42">
        <v>389</v>
      </c>
      <c r="F24" s="43">
        <f t="shared" si="0"/>
        <v>1558</v>
      </c>
      <c r="G24" s="44">
        <f t="shared" si="2"/>
        <v>1.1688311688311688</v>
      </c>
      <c r="H24" s="45"/>
      <c r="I24" s="46">
        <v>164600</v>
      </c>
      <c r="J24" s="47">
        <f t="shared" si="1"/>
        <v>9465.370595382747</v>
      </c>
    </row>
    <row r="25" spans="2:10" ht="12.75" customHeight="1">
      <c r="B25" s="41" t="s">
        <v>48</v>
      </c>
      <c r="C25" s="42">
        <v>1128</v>
      </c>
      <c r="D25" s="42">
        <v>57</v>
      </c>
      <c r="E25" s="42">
        <v>346</v>
      </c>
      <c r="F25" s="43">
        <f t="shared" si="0"/>
        <v>1531</v>
      </c>
      <c r="G25" s="44">
        <f t="shared" si="2"/>
        <v>-1.7329910141206675</v>
      </c>
      <c r="H25" s="45"/>
      <c r="I25" s="46">
        <v>164600</v>
      </c>
      <c r="J25" s="47">
        <f t="shared" si="1"/>
        <v>9301.336573511544</v>
      </c>
    </row>
    <row r="26" spans="2:10" ht="12.75" customHeight="1">
      <c r="B26" s="41" t="s">
        <v>49</v>
      </c>
      <c r="C26" s="42">
        <v>1130</v>
      </c>
      <c r="D26" s="42">
        <v>58</v>
      </c>
      <c r="E26" s="42">
        <v>381</v>
      </c>
      <c r="F26" s="43">
        <f t="shared" si="0"/>
        <v>1569</v>
      </c>
      <c r="G26" s="44">
        <f t="shared" si="2"/>
        <v>2.4820378837361203</v>
      </c>
      <c r="H26" s="45"/>
      <c r="I26" s="46">
        <v>164600</v>
      </c>
      <c r="J26" s="47">
        <f t="shared" si="1"/>
        <v>9532.199270959904</v>
      </c>
    </row>
    <row r="27" spans="2:10" ht="12.75" customHeight="1">
      <c r="B27" s="41" t="s">
        <v>50</v>
      </c>
      <c r="C27" s="42">
        <v>1175</v>
      </c>
      <c r="D27" s="42">
        <v>62</v>
      </c>
      <c r="E27" s="42">
        <v>298</v>
      </c>
      <c r="F27" s="43">
        <f t="shared" si="0"/>
        <v>1535</v>
      </c>
      <c r="G27" s="44">
        <f t="shared" si="2"/>
        <v>-2.1669853409815167</v>
      </c>
      <c r="H27" s="45"/>
      <c r="I27" s="46">
        <v>173900</v>
      </c>
      <c r="J27" s="47">
        <f t="shared" si="1"/>
        <v>8826.912018401381</v>
      </c>
    </row>
    <row r="28" spans="2:10" ht="12.75" customHeight="1">
      <c r="B28" s="41" t="s">
        <v>51</v>
      </c>
      <c r="C28" s="42">
        <v>1257</v>
      </c>
      <c r="D28" s="42">
        <v>65</v>
      </c>
      <c r="E28" s="42">
        <v>247</v>
      </c>
      <c r="F28" s="43">
        <f t="shared" si="0"/>
        <v>1569</v>
      </c>
      <c r="G28" s="44">
        <f t="shared" si="2"/>
        <v>2.214983713355049</v>
      </c>
      <c r="H28" s="45"/>
      <c r="I28" s="46">
        <v>173900</v>
      </c>
      <c r="J28" s="47">
        <f t="shared" si="1"/>
        <v>9022.42668200115</v>
      </c>
    </row>
    <row r="29" spans="2:10" ht="12.75" customHeight="1">
      <c r="B29" s="41" t="s">
        <v>52</v>
      </c>
      <c r="C29" s="42">
        <v>1296</v>
      </c>
      <c r="D29" s="42">
        <v>66</v>
      </c>
      <c r="E29" s="42">
        <v>250</v>
      </c>
      <c r="F29" s="43">
        <f t="shared" si="0"/>
        <v>1612</v>
      </c>
      <c r="G29" s="44">
        <f t="shared" si="2"/>
        <v>2.7405991077119185</v>
      </c>
      <c r="H29" s="45"/>
      <c r="I29" s="46">
        <v>173900</v>
      </c>
      <c r="J29" s="47">
        <f t="shared" si="1"/>
        <v>9269.695227142036</v>
      </c>
    </row>
    <row r="30" spans="2:10" ht="12.75" customHeight="1">
      <c r="B30" s="41" t="s">
        <v>53</v>
      </c>
      <c r="C30" s="42">
        <v>1297</v>
      </c>
      <c r="D30" s="42">
        <v>65</v>
      </c>
      <c r="E30" s="42">
        <v>241</v>
      </c>
      <c r="F30" s="43">
        <f t="shared" si="0"/>
        <v>1603</v>
      </c>
      <c r="G30" s="44">
        <f t="shared" si="2"/>
        <v>-0.5583126550868486</v>
      </c>
      <c r="H30" s="45"/>
      <c r="I30" s="46">
        <v>173900</v>
      </c>
      <c r="J30" s="47">
        <f t="shared" si="1"/>
        <v>9217.94134560092</v>
      </c>
    </row>
    <row r="31" spans="2:10" ht="12.75" customHeight="1">
      <c r="B31" s="41" t="s">
        <v>54</v>
      </c>
      <c r="C31" s="42">
        <v>1315</v>
      </c>
      <c r="D31" s="42">
        <v>65</v>
      </c>
      <c r="E31" s="42">
        <v>241</v>
      </c>
      <c r="F31" s="43">
        <f>C31+D31+E31</f>
        <v>1621</v>
      </c>
      <c r="G31" s="44">
        <f t="shared" si="2"/>
        <v>1.122894572676232</v>
      </c>
      <c r="H31" s="45"/>
      <c r="I31" s="46">
        <v>173900</v>
      </c>
      <c r="J31" s="47">
        <f t="shared" si="1"/>
        <v>9321.449108683151</v>
      </c>
    </row>
    <row r="32" spans="2:10" ht="12.75" customHeight="1">
      <c r="B32" s="41" t="s">
        <v>55</v>
      </c>
      <c r="C32" s="42">
        <v>1347</v>
      </c>
      <c r="D32" s="42">
        <v>63</v>
      </c>
      <c r="E32" s="42">
        <v>242</v>
      </c>
      <c r="F32" s="43">
        <v>1653</v>
      </c>
      <c r="G32" s="44">
        <f t="shared" si="2"/>
        <v>1.974090067859346</v>
      </c>
      <c r="H32" s="45"/>
      <c r="I32" s="46">
        <v>173900</v>
      </c>
      <c r="J32" s="47">
        <f t="shared" si="1"/>
        <v>9505.46290971823</v>
      </c>
    </row>
    <row r="33" spans="2:10" s="3" customFormat="1" ht="12.75" customHeight="1">
      <c r="B33" s="41" t="s">
        <v>56</v>
      </c>
      <c r="C33" s="42">
        <v>1374</v>
      </c>
      <c r="D33" s="42">
        <v>62</v>
      </c>
      <c r="E33" s="42">
        <v>233</v>
      </c>
      <c r="F33" s="43">
        <v>1669</v>
      </c>
      <c r="G33" s="44">
        <f t="shared" si="2"/>
        <v>0.9679370840895343</v>
      </c>
      <c r="H33" s="45"/>
      <c r="I33" s="46">
        <v>173900</v>
      </c>
      <c r="J33" s="47">
        <f t="shared" si="1"/>
        <v>9597.469810235767</v>
      </c>
    </row>
    <row r="34" spans="2:10" ht="12.75" customHeight="1">
      <c r="B34" s="41" t="s">
        <v>57</v>
      </c>
      <c r="C34" s="42">
        <v>1350</v>
      </c>
      <c r="D34" s="42">
        <v>61</v>
      </c>
      <c r="E34" s="42">
        <v>243</v>
      </c>
      <c r="F34" s="43">
        <f>SUM(C34:E34)</f>
        <v>1654</v>
      </c>
      <c r="G34" s="44">
        <f t="shared" si="2"/>
        <v>-0.8987417615338525</v>
      </c>
      <c r="H34" s="45"/>
      <c r="I34" s="46">
        <v>173900</v>
      </c>
      <c r="J34" s="47">
        <f t="shared" si="1"/>
        <v>9511.213341000575</v>
      </c>
    </row>
    <row r="35" spans="2:10" ht="12.75" customHeight="1">
      <c r="B35" s="41" t="s">
        <v>58</v>
      </c>
      <c r="C35" s="42">
        <v>1367</v>
      </c>
      <c r="D35" s="42">
        <v>72</v>
      </c>
      <c r="E35" s="42">
        <v>243</v>
      </c>
      <c r="F35" s="43">
        <f>SUM(C35:E35)</f>
        <v>1682</v>
      </c>
      <c r="G35" s="44">
        <f t="shared" si="2"/>
        <v>1.6928657799274487</v>
      </c>
      <c r="H35" s="45"/>
      <c r="I35" s="46">
        <v>173900</v>
      </c>
      <c r="J35" s="47">
        <f t="shared" si="1"/>
        <v>9672.225416906267</v>
      </c>
    </row>
    <row r="36" spans="2:10" ht="12.75" customHeight="1">
      <c r="B36" s="41" t="s">
        <v>59</v>
      </c>
      <c r="C36" s="42">
        <v>1439</v>
      </c>
      <c r="D36" s="42">
        <v>79</v>
      </c>
      <c r="E36" s="42">
        <v>244</v>
      </c>
      <c r="F36" s="43">
        <v>1762</v>
      </c>
      <c r="G36" s="44">
        <f t="shared" si="2"/>
        <v>4.756242568370987</v>
      </c>
      <c r="H36" s="45"/>
      <c r="I36" s="46">
        <v>173900</v>
      </c>
      <c r="J36" s="47">
        <f t="shared" si="1"/>
        <v>10132.259919493961</v>
      </c>
    </row>
    <row r="37" spans="2:10" ht="12.75" customHeight="1">
      <c r="B37" s="41" t="s">
        <v>60</v>
      </c>
      <c r="C37" s="42">
        <v>1508</v>
      </c>
      <c r="D37" s="42">
        <v>87</v>
      </c>
      <c r="E37" s="42">
        <v>248</v>
      </c>
      <c r="F37" s="43">
        <f aca="true" t="shared" si="3" ref="F37:F42">SUM(C37:E37)</f>
        <v>1843</v>
      </c>
      <c r="G37" s="44">
        <f aca="true" t="shared" si="4" ref="G37:G42">((F37-F36)/F36)*100</f>
        <v>4.597048808172531</v>
      </c>
      <c r="H37" s="45"/>
      <c r="I37" s="46">
        <v>187100</v>
      </c>
      <c r="J37" s="47">
        <f t="shared" si="1"/>
        <v>9850.347407803314</v>
      </c>
    </row>
    <row r="38" spans="2:10" ht="12.75" customHeight="1">
      <c r="B38" s="41" t="s">
        <v>61</v>
      </c>
      <c r="C38" s="42">
        <v>1442</v>
      </c>
      <c r="D38" s="42">
        <v>84</v>
      </c>
      <c r="E38" s="42">
        <v>249</v>
      </c>
      <c r="F38" s="43">
        <f t="shared" si="3"/>
        <v>1775</v>
      </c>
      <c r="G38" s="44">
        <f t="shared" si="4"/>
        <v>-3.689636462289745</v>
      </c>
      <c r="H38" s="45"/>
      <c r="I38" s="46">
        <v>187100</v>
      </c>
      <c r="J38" s="47">
        <f t="shared" si="1"/>
        <v>9486.90539818279</v>
      </c>
    </row>
    <row r="39" spans="2:10" ht="12.75" customHeight="1">
      <c r="B39" s="41" t="s">
        <v>62</v>
      </c>
      <c r="C39" s="42">
        <v>1453</v>
      </c>
      <c r="D39" s="42">
        <v>89</v>
      </c>
      <c r="E39" s="42">
        <v>238</v>
      </c>
      <c r="F39" s="43">
        <f t="shared" si="3"/>
        <v>1780</v>
      </c>
      <c r="G39" s="44">
        <f t="shared" si="4"/>
        <v>0.28169014084507044</v>
      </c>
      <c r="H39" s="45"/>
      <c r="I39" s="46">
        <v>187100</v>
      </c>
      <c r="J39" s="47">
        <f t="shared" si="1"/>
        <v>9513.62907536077</v>
      </c>
    </row>
    <row r="40" spans="2:10" ht="12.75" customHeight="1">
      <c r="B40" s="41" t="s">
        <v>63</v>
      </c>
      <c r="C40" s="42">
        <v>1470</v>
      </c>
      <c r="D40" s="42">
        <v>90</v>
      </c>
      <c r="E40" s="42">
        <v>223</v>
      </c>
      <c r="F40" s="43">
        <f t="shared" si="3"/>
        <v>1783</v>
      </c>
      <c r="G40" s="44">
        <f t="shared" si="4"/>
        <v>0.16853932584269662</v>
      </c>
      <c r="H40" s="45"/>
      <c r="I40" s="46">
        <v>187100</v>
      </c>
      <c r="J40" s="47">
        <f t="shared" si="1"/>
        <v>9529.663281667557</v>
      </c>
    </row>
    <row r="41" spans="2:10" ht="12.75" customHeight="1">
      <c r="B41" s="41" t="s">
        <v>64</v>
      </c>
      <c r="C41" s="42">
        <v>1509</v>
      </c>
      <c r="D41" s="42">
        <v>91</v>
      </c>
      <c r="E41" s="42">
        <v>216</v>
      </c>
      <c r="F41" s="43">
        <f t="shared" si="3"/>
        <v>1816</v>
      </c>
      <c r="G41" s="44">
        <f t="shared" si="4"/>
        <v>1.8508132361189005</v>
      </c>
      <c r="H41" s="45"/>
      <c r="I41" s="46">
        <v>187100</v>
      </c>
      <c r="J41" s="47">
        <f>F41*1000000/I41</f>
        <v>9706.039551042224</v>
      </c>
    </row>
    <row r="42" spans="2:10" ht="12.75" customHeight="1">
      <c r="B42" s="41" t="s">
        <v>65</v>
      </c>
      <c r="C42" s="42">
        <v>1561</v>
      </c>
      <c r="D42" s="42">
        <v>91</v>
      </c>
      <c r="E42" s="42">
        <v>226</v>
      </c>
      <c r="F42" s="43">
        <f t="shared" si="3"/>
        <v>1878</v>
      </c>
      <c r="G42" s="44">
        <f t="shared" si="4"/>
        <v>3.4140969162995596</v>
      </c>
      <c r="H42" s="45"/>
      <c r="I42" s="46">
        <v>187100</v>
      </c>
      <c r="J42" s="48">
        <f>F42*1000000/I42</f>
        <v>10037.413148049172</v>
      </c>
    </row>
    <row r="43" spans="2:10" ht="12.75" customHeight="1">
      <c r="B43" s="41" t="s">
        <v>66</v>
      </c>
      <c r="C43" s="42">
        <v>1601</v>
      </c>
      <c r="D43" s="42">
        <v>96</v>
      </c>
      <c r="E43" s="42">
        <v>235</v>
      </c>
      <c r="F43" s="43">
        <f aca="true" t="shared" si="5" ref="F43:F48">SUM(C43:E43)</f>
        <v>1932</v>
      </c>
      <c r="G43" s="44">
        <v>2.8753993610223643</v>
      </c>
      <c r="H43" s="45"/>
      <c r="I43" s="46">
        <v>187100</v>
      </c>
      <c r="J43" s="48">
        <v>10326.028861571353</v>
      </c>
    </row>
    <row r="44" spans="2:10" ht="12.75" customHeight="1">
      <c r="B44" s="41" t="s">
        <v>67</v>
      </c>
      <c r="C44" s="42">
        <v>1552</v>
      </c>
      <c r="D44" s="42">
        <v>93</v>
      </c>
      <c r="E44" s="42">
        <v>247</v>
      </c>
      <c r="F44" s="43">
        <f t="shared" si="5"/>
        <v>1892</v>
      </c>
      <c r="G44" s="44">
        <v>-2.07</v>
      </c>
      <c r="H44" s="45"/>
      <c r="I44" s="46">
        <v>188000</v>
      </c>
      <c r="J44" s="48">
        <f>F44*1000000/I44</f>
        <v>10063.829787234043</v>
      </c>
    </row>
    <row r="45" spans="2:10" ht="12.75" customHeight="1">
      <c r="B45" s="41" t="s">
        <v>68</v>
      </c>
      <c r="C45" s="42">
        <v>1612</v>
      </c>
      <c r="D45" s="42">
        <v>95</v>
      </c>
      <c r="E45" s="42">
        <v>259</v>
      </c>
      <c r="F45" s="43">
        <f t="shared" si="5"/>
        <v>1966</v>
      </c>
      <c r="G45" s="44">
        <v>3.79</v>
      </c>
      <c r="H45" s="45"/>
      <c r="I45" s="46">
        <v>188000</v>
      </c>
      <c r="J45" s="48">
        <f>F45*1000000/I45</f>
        <v>10457.446808510638</v>
      </c>
    </row>
    <row r="46" spans="2:10" ht="12.75" customHeight="1">
      <c r="B46" s="88" t="s">
        <v>69</v>
      </c>
      <c r="C46" s="49">
        <v>1627</v>
      </c>
      <c r="D46" s="49">
        <v>91</v>
      </c>
      <c r="E46" s="49">
        <v>218</v>
      </c>
      <c r="F46" s="50">
        <f t="shared" si="5"/>
        <v>1936</v>
      </c>
      <c r="G46" s="51">
        <v>0.9</v>
      </c>
      <c r="H46" s="52"/>
      <c r="I46" s="53">
        <v>190459</v>
      </c>
      <c r="J46" s="54">
        <f>F46*1000000/I46</f>
        <v>10164.917383793887</v>
      </c>
    </row>
    <row r="47" spans="2:10" ht="12.75" customHeight="1">
      <c r="B47" s="41" t="s">
        <v>70</v>
      </c>
      <c r="C47" s="42">
        <v>1644</v>
      </c>
      <c r="D47" s="42">
        <v>102</v>
      </c>
      <c r="E47" s="42">
        <v>230</v>
      </c>
      <c r="F47" s="43">
        <f t="shared" si="5"/>
        <v>1976</v>
      </c>
      <c r="G47" s="51">
        <v>2.1</v>
      </c>
      <c r="H47" s="45"/>
      <c r="I47" s="55">
        <v>191861</v>
      </c>
      <c r="J47" s="48">
        <f>F47*1000000/I47</f>
        <v>10299.122802445521</v>
      </c>
    </row>
    <row r="48" spans="2:10" ht="12.75" customHeight="1">
      <c r="B48" s="41" t="s">
        <v>72</v>
      </c>
      <c r="C48" s="42">
        <v>1582.03</v>
      </c>
      <c r="D48" s="42">
        <v>98.7</v>
      </c>
      <c r="E48" s="42">
        <v>239.9</v>
      </c>
      <c r="F48" s="43">
        <f t="shared" si="5"/>
        <v>1920.63</v>
      </c>
      <c r="G48" s="44">
        <v>-2.78</v>
      </c>
      <c r="H48" s="45"/>
      <c r="I48" s="91"/>
      <c r="J48" s="92"/>
    </row>
    <row r="49" spans="2:10" ht="12.75" customHeight="1">
      <c r="B49" s="96"/>
      <c r="C49" s="42"/>
      <c r="D49" s="97"/>
      <c r="E49" s="42"/>
      <c r="F49" s="98"/>
      <c r="G49" s="44"/>
      <c r="H49" s="45"/>
      <c r="I49" s="91"/>
      <c r="J49" s="92"/>
    </row>
    <row r="50" spans="2:10" ht="12.75" customHeight="1" thickBot="1">
      <c r="B50" s="93"/>
      <c r="C50" s="99"/>
      <c r="D50" s="94"/>
      <c r="E50" s="100"/>
      <c r="F50" s="95"/>
      <c r="G50" s="101"/>
      <c r="H50" s="45"/>
      <c r="I50" s="91"/>
      <c r="J50" s="92"/>
    </row>
    <row r="51" spans="2:10" ht="12.75" customHeight="1">
      <c r="B51" s="31"/>
      <c r="C51" s="90"/>
      <c r="D51" s="90"/>
      <c r="E51" s="90"/>
      <c r="F51" s="102"/>
      <c r="G51" s="45"/>
      <c r="H51" s="45"/>
      <c r="I51" s="91"/>
      <c r="J51" s="92"/>
    </row>
    <row r="52" spans="6:11" s="10" customFormat="1" ht="12.75" customHeight="1">
      <c r="F52" s="60"/>
      <c r="G52" s="59"/>
      <c r="H52" s="59"/>
      <c r="I52" s="61"/>
      <c r="J52" s="59"/>
      <c r="K52" s="13"/>
    </row>
    <row r="53" spans="2:11" ht="12.75" customHeight="1">
      <c r="B53" s="56" t="s">
        <v>2</v>
      </c>
      <c r="C53" s="57"/>
      <c r="D53" s="57"/>
      <c r="E53" s="57"/>
      <c r="F53" s="56"/>
      <c r="G53" s="58"/>
      <c r="H53" s="58"/>
      <c r="I53" s="62"/>
      <c r="K53" s="29"/>
    </row>
    <row r="54" spans="2:11" ht="6" customHeight="1">
      <c r="B54" s="103"/>
      <c r="C54" s="104"/>
      <c r="D54" s="104"/>
      <c r="E54" s="104"/>
      <c r="F54" s="104"/>
      <c r="G54" s="56"/>
      <c r="H54" s="56"/>
      <c r="I54" s="58"/>
      <c r="J54" s="58"/>
      <c r="K54" s="29"/>
    </row>
    <row r="55" spans="2:11" ht="12.75" customHeight="1">
      <c r="B55" s="66" t="s">
        <v>26</v>
      </c>
      <c r="C55" s="67"/>
      <c r="D55" s="20">
        <v>191861</v>
      </c>
      <c r="E55" s="78"/>
      <c r="F55" s="69"/>
      <c r="G55" s="70"/>
      <c r="H55" s="70"/>
      <c r="I55" s="70"/>
      <c r="K55" s="65"/>
    </row>
    <row r="56" spans="2:11" s="5" customFormat="1" ht="12.75" customHeight="1">
      <c r="B56" s="66" t="s">
        <v>27</v>
      </c>
      <c r="C56" s="71"/>
      <c r="D56" s="21">
        <v>5885436</v>
      </c>
      <c r="E56" s="78"/>
      <c r="F56" s="72"/>
      <c r="G56" s="66"/>
      <c r="H56" s="66"/>
      <c r="J56" s="84" t="s">
        <v>30</v>
      </c>
      <c r="K56" s="63"/>
    </row>
    <row r="57" spans="2:11" ht="12.75" customHeight="1">
      <c r="B57" s="66" t="s">
        <v>23</v>
      </c>
      <c r="C57" s="68"/>
      <c r="D57" s="21">
        <v>6200000</v>
      </c>
      <c r="E57" s="79">
        <f>SUM(D56:D57)</f>
        <v>12085436</v>
      </c>
      <c r="F57" s="69"/>
      <c r="G57" s="70"/>
      <c r="H57" s="70"/>
      <c r="I57" s="73"/>
      <c r="J57" s="85" t="s">
        <v>31</v>
      </c>
      <c r="K57" s="65"/>
    </row>
    <row r="58" spans="2:11" ht="6" customHeight="1">
      <c r="B58" s="68"/>
      <c r="C58" s="68"/>
      <c r="D58" s="78"/>
      <c r="E58" s="78"/>
      <c r="F58" s="68"/>
      <c r="G58" s="70"/>
      <c r="H58" s="70"/>
      <c r="I58" s="74"/>
      <c r="J58" s="82"/>
      <c r="K58" s="65"/>
    </row>
    <row r="59" spans="2:11" ht="12.75" customHeight="1">
      <c r="B59" s="75" t="s">
        <v>18</v>
      </c>
      <c r="C59" s="71"/>
      <c r="D59" s="23"/>
      <c r="E59" s="80">
        <f>E57/365</f>
        <v>33110.78356164384</v>
      </c>
      <c r="F59" s="68"/>
      <c r="G59" s="77"/>
      <c r="H59" s="70"/>
      <c r="J59" s="83"/>
      <c r="K59" s="65"/>
    </row>
    <row r="60" spans="2:11" s="10" customFormat="1" ht="12">
      <c r="B60" s="66" t="s">
        <v>29</v>
      </c>
      <c r="C60" s="70"/>
      <c r="D60" s="78"/>
      <c r="E60" s="81">
        <f>I47+E59</f>
        <v>224971.78356164385</v>
      </c>
      <c r="F60" s="68"/>
      <c r="G60" s="70"/>
      <c r="H60" s="70"/>
      <c r="I60" s="70"/>
      <c r="J60" s="76">
        <f>(F47/E60)*1000000</f>
        <v>8783.323707164202</v>
      </c>
      <c r="K60" s="65"/>
    </row>
    <row r="61" spans="3:11" s="10" customFormat="1" ht="11.25">
      <c r="C61" s="56"/>
      <c r="D61" s="56"/>
      <c r="E61" s="56"/>
      <c r="F61" s="64"/>
      <c r="G61" s="56"/>
      <c r="H61" s="56"/>
      <c r="I61" s="56"/>
      <c r="K61" s="65"/>
    </row>
    <row r="62" ht="12.75">
      <c r="J62" s="64" t="s">
        <v>32</v>
      </c>
    </row>
    <row r="63" s="12" customFormat="1" ht="10.5">
      <c r="F63" s="11"/>
    </row>
    <row r="64" spans="2:3" ht="12.75">
      <c r="B64" s="4"/>
      <c r="C64" s="4"/>
    </row>
  </sheetData>
  <sheetProtection/>
  <mergeCells count="1">
    <mergeCell ref="B54:F54"/>
  </mergeCells>
  <hyperlinks>
    <hyperlink ref="J4" r:id="rId1" display="www.aev.gr.ch"/>
  </hyperlinks>
  <printOptions horizontalCentered="1"/>
  <pageMargins left="0.984251968503937" right="0.3937007874015748" top="0.7874015748031497" bottom="0.5905511811023623" header="0.5118110236220472" footer="0.5118110236220472"/>
  <pageSetup fitToHeight="1" fitToWidth="1" horizontalDpi="180" verticalDpi="180" orientation="portrait" paperSize="9" scale="89" r:id="rId3"/>
  <headerFooter alignWithMargins="0">
    <oddFooter>&amp;L&amp;"Arial,Standard"&amp;7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Elektrizitätsverbrauch in Graubünden</dc:title>
  <dc:subject/>
  <dc:creator>Amt für Energie</dc:creator>
  <cp:keywords/>
  <dc:description/>
  <cp:lastModifiedBy>bueluz</cp:lastModifiedBy>
  <cp:lastPrinted>2012-01-24T08:50:28Z</cp:lastPrinted>
  <dcterms:created xsi:type="dcterms:W3CDTF">2000-02-08T13:40:58Z</dcterms:created>
  <dcterms:modified xsi:type="dcterms:W3CDTF">2012-06-20T13:01:37Z</dcterms:modified>
  <cp:category>Strombeilagen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1005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</Properties>
</file>