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Ablage\16_Spitex\03_Betriebsbeiträge\2025\Formulare\Gesuche 2025\"/>
    </mc:Choice>
  </mc:AlternateContent>
  <bookViews>
    <workbookView xWindow="39840" yWindow="465" windowWidth="9645" windowHeight="11700"/>
  </bookViews>
  <sheets>
    <sheet name="1. Quartal" sheetId="1" r:id="rId1"/>
    <sheet name="2. Quartal" sheetId="9" r:id="rId2"/>
    <sheet name="3. Quartal" sheetId="10" r:id="rId3"/>
    <sheet name="4. Quartal" sheetId="11" r:id="rId4"/>
    <sheet name="Zusammenfassung" sheetId="8" r:id="rId5"/>
    <sheet name="Zusammenfassung 2" sheetId="12" r:id="rId6"/>
  </sheets>
  <definedNames>
    <definedName name="_xlnm.Print_Area" localSheetId="0">'1. Quartal'!$A$1:$AB$20</definedName>
    <definedName name="_xlnm.Print_Area" localSheetId="1">'2. Quartal'!$A$1:$AB$20</definedName>
    <definedName name="_xlnm.Print_Area" localSheetId="2">'3. Quartal'!$A$1:$AB$20</definedName>
    <definedName name="_xlnm.Print_Area" localSheetId="3">'4. Quartal'!$A$1:$AB$20</definedName>
    <definedName name="_xlnm.Print_Area" localSheetId="4">Zusammenfassung!$A$1:$AB$38</definedName>
    <definedName name="_xlnm.Print_Area" localSheetId="5">'Zusammenfassung 2'!$A$1:$AB$21</definedName>
    <definedName name="_xlnm.Print_Titles" localSheetId="4">Zusammenfassung!$1:$3</definedName>
  </definedNames>
  <calcPr calcId="162913" iterate="1"/>
</workbook>
</file>

<file path=xl/calcChain.xml><?xml version="1.0" encoding="utf-8"?>
<calcChain xmlns="http://schemas.openxmlformats.org/spreadsheetml/2006/main">
  <c r="Y1" i="9" l="1"/>
  <c r="C17" i="1" l="1"/>
  <c r="G17" i="1"/>
  <c r="A8" i="9" l="1"/>
  <c r="F7" i="12" l="1"/>
  <c r="S6" i="12"/>
  <c r="F6" i="12"/>
  <c r="W5" i="12"/>
  <c r="S5" i="12"/>
  <c r="F5" i="12"/>
  <c r="F4" i="12"/>
  <c r="F3" i="12"/>
  <c r="F7" i="8"/>
  <c r="S6" i="8"/>
  <c r="F6" i="8"/>
  <c r="W5" i="8"/>
  <c r="S5" i="8"/>
  <c r="F5" i="8"/>
  <c r="F4" i="8"/>
  <c r="F3" i="8"/>
  <c r="F7" i="11"/>
  <c r="S6" i="11"/>
  <c r="F6" i="11"/>
  <c r="W5" i="11"/>
  <c r="S5" i="11"/>
  <c r="F5" i="11"/>
  <c r="F4" i="11"/>
  <c r="F3" i="11"/>
  <c r="F7" i="10"/>
  <c r="S6" i="10"/>
  <c r="F6" i="10"/>
  <c r="W5" i="10"/>
  <c r="S5" i="10"/>
  <c r="F5" i="10"/>
  <c r="F4" i="10"/>
  <c r="F3" i="10"/>
  <c r="S6" i="9"/>
  <c r="W5" i="9"/>
  <c r="S5" i="9"/>
  <c r="F5" i="9"/>
  <c r="F4" i="9"/>
  <c r="F3" i="9"/>
  <c r="F7" i="9"/>
  <c r="F6" i="9"/>
  <c r="K14" i="10" l="1"/>
  <c r="O14" i="10"/>
  <c r="R14" i="10"/>
  <c r="C14" i="12"/>
  <c r="C17" i="9"/>
  <c r="G18" i="12"/>
  <c r="G16" i="12"/>
  <c r="G15" i="12"/>
  <c r="G14" i="12"/>
  <c r="C18" i="12"/>
  <c r="C16" i="12"/>
  <c r="C15" i="12"/>
  <c r="R18" i="12"/>
  <c r="O18" i="12"/>
  <c r="R17" i="12"/>
  <c r="O17" i="12"/>
  <c r="R16" i="12"/>
  <c r="O16" i="12"/>
  <c r="R15" i="12"/>
  <c r="O15" i="12"/>
  <c r="R14" i="12"/>
  <c r="O14" i="12"/>
  <c r="Y1" i="12"/>
  <c r="K18" i="10"/>
  <c r="K16" i="10"/>
  <c r="K15" i="10"/>
  <c r="K18" i="11"/>
  <c r="K16" i="11"/>
  <c r="K15" i="11"/>
  <c r="K14" i="11"/>
  <c r="K18" i="9"/>
  <c r="M32" i="8" s="1"/>
  <c r="K16" i="9"/>
  <c r="K15" i="9"/>
  <c r="K14" i="9"/>
  <c r="K16" i="1"/>
  <c r="K15" i="1"/>
  <c r="K14" i="1"/>
  <c r="U31" i="8"/>
  <c r="U30" i="8"/>
  <c r="U29" i="8"/>
  <c r="Q31" i="8"/>
  <c r="Q30" i="8"/>
  <c r="Q29" i="8"/>
  <c r="M31" i="8"/>
  <c r="M30" i="8"/>
  <c r="M29" i="8"/>
  <c r="I31" i="8"/>
  <c r="I30" i="8"/>
  <c r="I29" i="8"/>
  <c r="R18" i="11"/>
  <c r="O18" i="11"/>
  <c r="R17" i="11"/>
  <c r="O17" i="11"/>
  <c r="G17" i="11"/>
  <c r="C17" i="11"/>
  <c r="R16" i="11"/>
  <c r="O16" i="11"/>
  <c r="R15" i="11"/>
  <c r="O15" i="11"/>
  <c r="R14" i="11"/>
  <c r="O14" i="11"/>
  <c r="Y1" i="11"/>
  <c r="A8" i="11" s="1"/>
  <c r="R18" i="10"/>
  <c r="O18" i="10"/>
  <c r="R17" i="10"/>
  <c r="O17" i="10"/>
  <c r="G17" i="10"/>
  <c r="C17" i="10"/>
  <c r="R16" i="10"/>
  <c r="O16" i="10"/>
  <c r="R15" i="10"/>
  <c r="O15" i="10"/>
  <c r="Y1" i="10"/>
  <c r="A19" i="9"/>
  <c r="R18" i="9"/>
  <c r="R17" i="9"/>
  <c r="R16" i="9"/>
  <c r="R15" i="9"/>
  <c r="R14" i="9"/>
  <c r="O18" i="9"/>
  <c r="O17" i="9"/>
  <c r="O16" i="9"/>
  <c r="O15" i="9"/>
  <c r="O14" i="9"/>
  <c r="G17" i="9"/>
  <c r="X20" i="8"/>
  <c r="X19" i="8"/>
  <c r="X17" i="8"/>
  <c r="X16" i="8"/>
  <c r="X14" i="8"/>
  <c r="X13" i="8"/>
  <c r="X11" i="8"/>
  <c r="X23" i="8"/>
  <c r="X10" i="8"/>
  <c r="X22" i="8" s="1"/>
  <c r="Y1" i="8"/>
  <c r="K18" i="1"/>
  <c r="Y18" i="1" s="1"/>
  <c r="A19" i="1"/>
  <c r="A8" i="1"/>
  <c r="A9" i="1"/>
  <c r="Y35" i="8" l="1"/>
  <c r="Y26" i="8"/>
  <c r="A25" i="8"/>
  <c r="A22" i="8"/>
  <c r="A9" i="10"/>
  <c r="A8" i="10"/>
  <c r="A19" i="10"/>
  <c r="A18" i="8"/>
  <c r="A8" i="8"/>
  <c r="M28" i="8"/>
  <c r="A19" i="12"/>
  <c r="A8" i="12"/>
  <c r="U32" i="8"/>
  <c r="Y18" i="11"/>
  <c r="U18" i="11"/>
  <c r="Y15" i="11"/>
  <c r="U15" i="11"/>
  <c r="U16" i="11"/>
  <c r="Y16" i="11"/>
  <c r="K17" i="11"/>
  <c r="U14" i="11"/>
  <c r="Y14" i="11"/>
  <c r="Q32" i="8"/>
  <c r="Y18" i="10"/>
  <c r="U18" i="10"/>
  <c r="Y15" i="10"/>
  <c r="U15" i="10"/>
  <c r="U16" i="10"/>
  <c r="Y16" i="10"/>
  <c r="K17" i="10"/>
  <c r="U14" i="10"/>
  <c r="Y14" i="10"/>
  <c r="U18" i="9"/>
  <c r="Y18" i="9"/>
  <c r="Y15" i="9"/>
  <c r="U15" i="9"/>
  <c r="U16" i="9"/>
  <c r="Y16" i="9"/>
  <c r="Y14" i="9"/>
  <c r="U14" i="9"/>
  <c r="Y29" i="8"/>
  <c r="Y16" i="1"/>
  <c r="U16" i="1"/>
  <c r="U15" i="1"/>
  <c r="Y15" i="1"/>
  <c r="U14" i="1"/>
  <c r="Y14" i="1"/>
  <c r="K18" i="12"/>
  <c r="I32" i="8"/>
  <c r="U18" i="1"/>
  <c r="I28" i="8"/>
  <c r="K17" i="1"/>
  <c r="A9" i="12"/>
  <c r="K15" i="12"/>
  <c r="A12" i="8"/>
  <c r="A23" i="8"/>
  <c r="A9" i="11"/>
  <c r="A9" i="8"/>
  <c r="A19" i="11"/>
  <c r="A21" i="8"/>
  <c r="U28" i="8"/>
  <c r="K16" i="12"/>
  <c r="G17" i="12"/>
  <c r="K17" i="9"/>
  <c r="Y31" i="8"/>
  <c r="Q28" i="8"/>
  <c r="Y30" i="8"/>
  <c r="K14" i="12"/>
  <c r="A15" i="8"/>
  <c r="C17" i="12"/>
  <c r="A34" i="8"/>
  <c r="A9" i="9"/>
  <c r="Y17" i="1" l="1"/>
  <c r="Y19" i="1" s="1"/>
  <c r="I38" i="8" s="1"/>
  <c r="U17" i="9"/>
  <c r="U19" i="9" s="1"/>
  <c r="Y17" i="11"/>
  <c r="U17" i="11"/>
  <c r="Y32" i="8"/>
  <c r="U17" i="10"/>
  <c r="U19" i="10" s="1"/>
  <c r="Y17" i="10"/>
  <c r="Y19" i="10" s="1"/>
  <c r="Y18" i="12"/>
  <c r="U18" i="12"/>
  <c r="U15" i="12"/>
  <c r="Y15" i="12"/>
  <c r="Y16" i="12"/>
  <c r="U16" i="12"/>
  <c r="Y17" i="9"/>
  <c r="Y14" i="12"/>
  <c r="U14" i="12"/>
  <c r="U17" i="1"/>
  <c r="Y28" i="8"/>
  <c r="K17" i="12"/>
  <c r="U19" i="11" l="1"/>
  <c r="U37" i="8" s="1"/>
  <c r="Y19" i="11"/>
  <c r="U38" i="8" s="1"/>
  <c r="M37" i="8"/>
  <c r="Y19" i="9"/>
  <c r="M38" i="8" s="1"/>
  <c r="U19" i="1"/>
  <c r="I37" i="8" s="1"/>
  <c r="Q38" i="8"/>
  <c r="Q37" i="8"/>
  <c r="U17" i="12"/>
  <c r="U19" i="12" s="1"/>
  <c r="Y17" i="12"/>
  <c r="Y19" i="12" s="1"/>
  <c r="Y38" i="8" l="1"/>
  <c r="Y37" i="8"/>
  <c r="U20" i="12" s="1"/>
</calcChain>
</file>

<file path=xl/sharedStrings.xml><?xml version="1.0" encoding="utf-8"?>
<sst xmlns="http://schemas.openxmlformats.org/spreadsheetml/2006/main" count="219" uniqueCount="46">
  <si>
    <t>Organisation</t>
  </si>
  <si>
    <t>PLZ</t>
  </si>
  <si>
    <t>Ort</t>
  </si>
  <si>
    <t>Kantonsbeitrag</t>
  </si>
  <si>
    <t>Total</t>
  </si>
  <si>
    <t>CHF</t>
  </si>
  <si>
    <t>Gemeindebeitrag</t>
  </si>
  <si>
    <t>Leistungs-kategorie</t>
  </si>
  <si>
    <t>nicht beitrags-
berechtigt</t>
  </si>
  <si>
    <t>beitrags-
berechtigt</t>
  </si>
  <si>
    <t>pflegeleistungen@san.gr.ch</t>
  </si>
  <si>
    <t>Std./Anz.</t>
  </si>
  <si>
    <t>Kanton</t>
  </si>
  <si>
    <t>Gemeinde</t>
  </si>
  <si>
    <t>Leistungsbeitrag</t>
  </si>
  <si>
    <t>Beitragssatz</t>
  </si>
  <si>
    <t>Leistungseinheiten 1. Quartal</t>
  </si>
  <si>
    <t>Leistungseinheiten 2. Quartal</t>
  </si>
  <si>
    <t>Leistungseinheiten 3. Quartal</t>
  </si>
  <si>
    <t>1. Quartal</t>
  </si>
  <si>
    <t>2. Quartal</t>
  </si>
  <si>
    <t>3. Quartal</t>
  </si>
  <si>
    <t>4. Quartal</t>
  </si>
  <si>
    <t>Fr.</t>
  </si>
  <si>
    <t>Leistungseinheiten 4. Quartal</t>
  </si>
  <si>
    <t xml:space="preserve">  - KLVa</t>
  </si>
  <si>
    <t xml:space="preserve">  - KLVb</t>
  </si>
  <si>
    <t xml:space="preserve">  - KLVc</t>
  </si>
  <si>
    <r>
      <rPr>
        <b/>
        <sz val="10"/>
        <color indexed="8"/>
        <rFont val="Wingdings 3"/>
        <family val="1"/>
        <charset val="2"/>
      </rPr>
      <t>r</t>
    </r>
    <r>
      <rPr>
        <b/>
        <sz val="10"/>
        <color indexed="8"/>
        <rFont val="Arial"/>
        <family val="2"/>
      </rPr>
      <t xml:space="preserve"> Zusammenfassung zu Zusammenfassung 2</t>
    </r>
  </si>
  <si>
    <t>Leistungseinheiten</t>
  </si>
  <si>
    <t>Leistungsbeitrag
ausbezahlt Q1-Q4</t>
  </si>
  <si>
    <t>KLVa</t>
  </si>
  <si>
    <t>KLVb</t>
  </si>
  <si>
    <t>KLVc</t>
  </si>
  <si>
    <t>SachbearbeiterIn</t>
  </si>
  <si>
    <t>Strasse Nr.</t>
  </si>
  <si>
    <t>Telefon</t>
  </si>
  <si>
    <t>E-Mail</t>
  </si>
  <si>
    <t>IBAN</t>
  </si>
  <si>
    <r>
      <t xml:space="preserve">Leistungsbeiträge Spitex Dienste
</t>
    </r>
    <r>
      <rPr>
        <b/>
        <sz val="12"/>
        <color indexed="8"/>
        <rFont val="Arial"/>
        <family val="2"/>
      </rPr>
      <t>ohne kommunalem Leistungsauftrag</t>
    </r>
  </si>
  <si>
    <r>
      <rPr>
        <i/>
        <sz val="10"/>
        <rFont val="Arial"/>
        <family val="2"/>
      </rPr>
      <t xml:space="preserve">TOTAL
</t>
    </r>
    <r>
      <rPr>
        <b/>
        <i/>
        <sz val="10"/>
        <rFont val="Arial"/>
        <family val="2"/>
      </rPr>
      <t>KLV a/b/c</t>
    </r>
  </si>
  <si>
    <t>Beitragsberechtigte Stunden</t>
  </si>
  <si>
    <r>
      <rPr>
        <b/>
        <sz val="10"/>
        <color indexed="8"/>
        <rFont val="Arial"/>
        <family val="2"/>
      </rPr>
      <t>Folgende Beilagen sind einzureichen:</t>
    </r>
    <r>
      <rPr>
        <sz val="10"/>
        <color theme="1"/>
        <rFont val="Arial"/>
        <family val="2"/>
      </rPr>
      <t xml:space="preserve">
KLV a/b/c: Klientenliste
AÜP: Spitalärztliche Verordnung</t>
    </r>
  </si>
  <si>
    <t>AÜP</t>
  </si>
  <si>
    <t>Akut- und Übergangspflege</t>
  </si>
  <si>
    <t>Pflegerische Leistungen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</si>
</sst>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#,##0.00;;"/>
    <numFmt numFmtId="165" formatCode="0.0000"/>
  </numFmts>
  <fonts count="18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color indexed="8"/>
      <name val="Arial"/>
      <family val="2"/>
    </font>
    <font>
      <b/>
      <sz val="10"/>
      <color indexed="8"/>
      <name val="Wingdings 3"/>
      <family val="1"/>
      <charset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85FFFF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Protection="1"/>
    <xf numFmtId="0" fontId="0" fillId="0" borderId="0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4" fontId="11" fillId="0" borderId="0" xfId="0" applyNumberFormat="1" applyFont="1" applyAlignment="1" applyProtection="1">
      <alignment vertical="center"/>
    </xf>
    <xf numFmtId="4" fontId="0" fillId="0" borderId="0" xfId="0" applyNumberFormat="1" applyFont="1" applyAlignment="1" applyProtection="1">
      <alignment horizontal="right" vertical="center"/>
    </xf>
    <xf numFmtId="4" fontId="0" fillId="0" borderId="0" xfId="0" applyNumberFormat="1" applyFont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0" fillId="0" borderId="0" xfId="0" applyProtection="1">
      <protection locked="0"/>
    </xf>
    <xf numFmtId="165" fontId="12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1" fillId="0" borderId="0" xfId="0" applyFont="1" applyAlignment="1" applyProtection="1">
      <alignment vertical="center"/>
    </xf>
    <xf numFmtId="164" fontId="11" fillId="3" borderId="5" xfId="0" applyNumberFormat="1" applyFont="1" applyFill="1" applyBorder="1" applyAlignment="1" applyProtection="1">
      <alignment horizontal="right" vertical="center" indent="1"/>
    </xf>
    <xf numFmtId="164" fontId="0" fillId="3" borderId="5" xfId="0" applyNumberFormat="1" applyFont="1" applyFill="1" applyBorder="1" applyAlignment="1" applyProtection="1">
      <alignment horizontal="right" vertical="center" indent="1"/>
    </xf>
    <xf numFmtId="164" fontId="0" fillId="3" borderId="6" xfId="0" applyNumberFormat="1" applyFont="1" applyFill="1" applyBorder="1" applyAlignment="1" applyProtection="1">
      <alignment horizontal="right" vertical="center" indent="1"/>
    </xf>
    <xf numFmtId="4" fontId="0" fillId="4" borderId="5" xfId="0" applyNumberFormat="1" applyFill="1" applyBorder="1" applyAlignment="1" applyProtection="1">
      <alignment horizontal="center" vertical="center"/>
      <protection locked="0"/>
    </xf>
    <xf numFmtId="164" fontId="0" fillId="3" borderId="5" xfId="0" applyNumberFormat="1" applyFont="1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left" vertical="center" wrapText="1"/>
    </xf>
    <xf numFmtId="0" fontId="0" fillId="0" borderId="20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horizontal="left" vertical="center"/>
    </xf>
    <xf numFmtId="0" fontId="4" fillId="3" borderId="4" xfId="0" applyFont="1" applyFill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right" vertical="center" wrapText="1"/>
    </xf>
    <xf numFmtId="0" fontId="6" fillId="3" borderId="5" xfId="0" applyFont="1" applyFill="1" applyBorder="1" applyAlignment="1" applyProtection="1">
      <alignment horizontal="right" vertical="center"/>
    </xf>
    <xf numFmtId="164" fontId="0" fillId="3" borderId="17" xfId="0" applyNumberFormat="1" applyFont="1" applyFill="1" applyBorder="1" applyAlignment="1" applyProtection="1">
      <alignment horizontal="right" vertical="center" indent="1"/>
    </xf>
    <xf numFmtId="164" fontId="0" fillId="3" borderId="18" xfId="0" applyNumberFormat="1" applyFont="1" applyFill="1" applyBorder="1" applyAlignment="1" applyProtection="1">
      <alignment horizontal="right" vertical="center" indent="1"/>
    </xf>
    <xf numFmtId="164" fontId="11" fillId="3" borderId="17" xfId="0" applyNumberFormat="1" applyFont="1" applyFill="1" applyBorder="1" applyAlignment="1" applyProtection="1">
      <alignment horizontal="right" vertical="center" indent="1"/>
    </xf>
    <xf numFmtId="4" fontId="11" fillId="3" borderId="16" xfId="0" applyNumberFormat="1" applyFont="1" applyFill="1" applyBorder="1" applyAlignment="1" applyProtection="1">
      <alignment horizontal="left" vertical="center"/>
    </xf>
    <xf numFmtId="4" fontId="11" fillId="3" borderId="17" xfId="0" applyNumberFormat="1" applyFont="1" applyFill="1" applyBorder="1" applyAlignment="1" applyProtection="1">
      <alignment horizontal="left" vertical="center"/>
    </xf>
    <xf numFmtId="164" fontId="16" fillId="3" borderId="5" xfId="0" applyNumberFormat="1" applyFont="1" applyFill="1" applyBorder="1" applyAlignment="1" applyProtection="1">
      <alignment horizontal="right" vertical="center" indent="1"/>
    </xf>
    <xf numFmtId="164" fontId="17" fillId="3" borderId="5" xfId="0" applyNumberFormat="1" applyFont="1" applyFill="1" applyBorder="1" applyAlignment="1" applyProtection="1">
      <alignment horizontal="right" vertical="center" indent="1"/>
    </xf>
    <xf numFmtId="164" fontId="17" fillId="3" borderId="6" xfId="0" applyNumberFormat="1" applyFont="1" applyFill="1" applyBorder="1" applyAlignment="1" applyProtection="1">
      <alignment horizontal="right" vertical="center" indent="1"/>
    </xf>
    <xf numFmtId="4" fontId="16" fillId="3" borderId="5" xfId="0" applyNumberFormat="1" applyFont="1" applyFill="1" applyBorder="1" applyAlignment="1" applyProtection="1">
      <alignment horizontal="center" vertical="center"/>
    </xf>
    <xf numFmtId="164" fontId="16" fillId="3" borderId="5" xfId="0" applyNumberFormat="1" applyFont="1" applyFill="1" applyBorder="1" applyAlignment="1" applyProtection="1">
      <alignment horizontal="center" vertical="center"/>
    </xf>
    <xf numFmtId="0" fontId="0" fillId="4" borderId="5" xfId="0" applyNumberFormat="1" applyFont="1" applyFill="1" applyBorder="1" applyAlignment="1" applyProtection="1">
      <alignment horizontal="left" vertical="center"/>
      <protection locked="0"/>
    </xf>
    <xf numFmtId="0" fontId="0" fillId="4" borderId="6" xfId="0" applyNumberFormat="1" applyFont="1" applyFill="1" applyBorder="1" applyAlignment="1" applyProtection="1">
      <alignment horizontal="left" vertical="center"/>
      <protection locked="0"/>
    </xf>
    <xf numFmtId="0" fontId="0" fillId="4" borderId="5" xfId="0" applyFont="1" applyFill="1" applyBorder="1" applyAlignment="1" applyProtection="1">
      <alignment vertical="center"/>
      <protection locked="0"/>
    </xf>
    <xf numFmtId="0" fontId="11" fillId="3" borderId="5" xfId="0" applyFont="1" applyFill="1" applyBorder="1" applyAlignment="1" applyProtection="1">
      <alignment horizontal="left" vertical="center"/>
    </xf>
    <xf numFmtId="0" fontId="11" fillId="3" borderId="4" xfId="0" applyFont="1" applyFill="1" applyBorder="1" applyAlignment="1" applyProtection="1">
      <alignment horizontal="left" vertical="center"/>
    </xf>
    <xf numFmtId="0" fontId="13" fillId="3" borderId="5" xfId="0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/>
    </xf>
    <xf numFmtId="0" fontId="11" fillId="3" borderId="5" xfId="0" applyFont="1" applyFill="1" applyBorder="1" applyAlignment="1" applyProtection="1">
      <alignment horizontal="center" vertical="center" wrapText="1"/>
    </xf>
    <xf numFmtId="0" fontId="15" fillId="6" borderId="11" xfId="0" applyFont="1" applyFill="1" applyBorder="1" applyAlignment="1" applyProtection="1">
      <alignment horizontal="center" vertical="center"/>
    </xf>
    <xf numFmtId="0" fontId="15" fillId="6" borderId="12" xfId="0" applyFont="1" applyFill="1" applyBorder="1" applyAlignment="1" applyProtection="1">
      <alignment horizontal="center" vertical="center"/>
    </xf>
    <xf numFmtId="0" fontId="15" fillId="6" borderId="8" xfId="0" applyFont="1" applyFill="1" applyBorder="1" applyAlignment="1" applyProtection="1">
      <alignment horizontal="center" vertical="center"/>
    </xf>
    <xf numFmtId="0" fontId="15" fillId="6" borderId="9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vertical="center"/>
      <protection locked="0"/>
    </xf>
    <xf numFmtId="0" fontId="0" fillId="4" borderId="12" xfId="0" applyFont="1" applyFill="1" applyBorder="1" applyAlignment="1" applyProtection="1">
      <alignment vertical="center"/>
      <protection locked="0"/>
    </xf>
    <xf numFmtId="0" fontId="14" fillId="3" borderId="10" xfId="0" applyFont="1" applyFill="1" applyBorder="1" applyAlignment="1" applyProtection="1">
      <alignment horizontal="left" vertical="center" wrapText="1"/>
    </xf>
    <xf numFmtId="0" fontId="14" fillId="3" borderId="11" xfId="0" applyFont="1" applyFill="1" applyBorder="1" applyAlignment="1" applyProtection="1">
      <alignment horizontal="left" vertical="center"/>
    </xf>
    <xf numFmtId="0" fontId="14" fillId="3" borderId="7" xfId="0" applyFont="1" applyFill="1" applyBorder="1" applyAlignment="1" applyProtection="1">
      <alignment horizontal="left" vertical="center"/>
    </xf>
    <xf numFmtId="0" fontId="14" fillId="3" borderId="8" xfId="0" applyFont="1" applyFill="1" applyBorder="1" applyAlignment="1" applyProtection="1">
      <alignment horizontal="left" vertical="center"/>
    </xf>
    <xf numFmtId="0" fontId="14" fillId="3" borderId="10" xfId="0" applyFont="1" applyFill="1" applyBorder="1" applyAlignment="1" applyProtection="1">
      <alignment horizontal="center" vertical="center"/>
    </xf>
    <xf numFmtId="0" fontId="14" fillId="3" borderId="11" xfId="0" applyFont="1" applyFill="1" applyBorder="1" applyAlignment="1" applyProtection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left" vertical="center"/>
    </xf>
    <xf numFmtId="0" fontId="0" fillId="0" borderId="14" xfId="0" applyFont="1" applyFill="1" applyBorder="1" applyAlignment="1" applyProtection="1">
      <alignment horizontal="left" vertical="center"/>
    </xf>
    <xf numFmtId="0" fontId="2" fillId="0" borderId="14" xfId="1" applyFill="1" applyBorder="1" applyAlignment="1" applyProtection="1">
      <alignment horizontal="left" vertical="center"/>
    </xf>
    <xf numFmtId="0" fontId="2" fillId="0" borderId="15" xfId="1" applyFill="1" applyBorder="1" applyAlignment="1" applyProtection="1">
      <alignment horizontal="left" vertical="center"/>
    </xf>
    <xf numFmtId="0" fontId="11" fillId="3" borderId="10" xfId="0" applyFont="1" applyFill="1" applyBorder="1" applyAlignment="1" applyProtection="1">
      <alignment horizontal="left" vertical="center"/>
    </xf>
    <xf numFmtId="0" fontId="11" fillId="3" borderId="11" xfId="0" applyFont="1" applyFill="1" applyBorder="1" applyAlignment="1" applyProtection="1">
      <alignment horizontal="left" vertical="center"/>
    </xf>
    <xf numFmtId="0" fontId="11" fillId="3" borderId="7" xfId="0" applyFont="1" applyFill="1" applyBorder="1" applyAlignment="1" applyProtection="1">
      <alignment horizontal="left" vertical="center"/>
    </xf>
    <xf numFmtId="0" fontId="11" fillId="3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horizontal="left" vertical="center" shrinkToFit="1"/>
      <protection locked="0"/>
    </xf>
    <xf numFmtId="0" fontId="0" fillId="4" borderId="9" xfId="0" applyFont="1" applyFill="1" applyBorder="1" applyAlignment="1" applyProtection="1">
      <alignment horizontal="left" vertical="center" shrinkToFit="1"/>
      <protection locked="0"/>
    </xf>
    <xf numFmtId="0" fontId="0" fillId="4" borderId="6" xfId="0" applyFont="1" applyFill="1" applyBorder="1" applyAlignment="1" applyProtection="1">
      <alignment vertical="center"/>
      <protection locked="0"/>
    </xf>
    <xf numFmtId="0" fontId="0" fillId="3" borderId="5" xfId="0" applyFont="1" applyFill="1" applyBorder="1" applyAlignment="1" applyProtection="1">
      <alignment horizontal="right" indent="1"/>
    </xf>
    <xf numFmtId="0" fontId="0" fillId="3" borderId="6" xfId="0" applyFont="1" applyFill="1" applyBorder="1" applyAlignment="1" applyProtection="1">
      <alignment horizontal="right" indent="1"/>
    </xf>
    <xf numFmtId="0" fontId="11" fillId="3" borderId="1" xfId="0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</xf>
    <xf numFmtId="0" fontId="13" fillId="3" borderId="6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</xf>
    <xf numFmtId="0" fontId="0" fillId="0" borderId="24" xfId="0" applyFont="1" applyFill="1" applyBorder="1" applyAlignment="1" applyProtection="1">
      <alignment horizontal="left" vertical="center"/>
    </xf>
    <xf numFmtId="0" fontId="0" fillId="0" borderId="25" xfId="0" applyFont="1" applyFill="1" applyBorder="1" applyAlignment="1" applyProtection="1">
      <alignment horizontal="left" vertical="center"/>
    </xf>
    <xf numFmtId="0" fontId="2" fillId="0" borderId="25" xfId="1" applyFill="1" applyBorder="1" applyAlignment="1" applyProtection="1">
      <alignment horizontal="left" vertical="center"/>
    </xf>
    <xf numFmtId="0" fontId="2" fillId="0" borderId="26" xfId="1" applyFill="1" applyBorder="1" applyAlignment="1" applyProtection="1">
      <alignment horizontal="left" vertical="center"/>
    </xf>
    <xf numFmtId="0" fontId="0" fillId="2" borderId="5" xfId="0" applyFont="1" applyFill="1" applyBorder="1" applyAlignment="1" applyProtection="1">
      <alignment vertical="center"/>
    </xf>
    <xf numFmtId="0" fontId="0" fillId="2" borderId="5" xfId="0" applyNumberFormat="1" applyFont="1" applyFill="1" applyBorder="1" applyAlignment="1" applyProtection="1">
      <alignment horizontal="left" vertical="center"/>
    </xf>
    <xf numFmtId="0" fontId="0" fillId="2" borderId="6" xfId="0" applyNumberFormat="1" applyFont="1" applyFill="1" applyBorder="1" applyAlignment="1" applyProtection="1">
      <alignment horizontal="left" vertical="center"/>
    </xf>
    <xf numFmtId="0" fontId="0" fillId="2" borderId="8" xfId="0" applyFont="1" applyFill="1" applyBorder="1" applyAlignment="1" applyProtection="1">
      <alignment horizontal="left" vertical="center" shrinkToFit="1"/>
    </xf>
    <xf numFmtId="0" fontId="0" fillId="2" borderId="9" xfId="0" applyFont="1" applyFill="1" applyBorder="1" applyAlignment="1" applyProtection="1">
      <alignment horizontal="left" vertical="center" shrinkToFit="1"/>
    </xf>
    <xf numFmtId="0" fontId="14" fillId="3" borderId="11" xfId="0" applyFont="1" applyFill="1" applyBorder="1" applyAlignment="1" applyProtection="1">
      <alignment horizontal="left" vertical="center" wrapText="1"/>
    </xf>
    <xf numFmtId="0" fontId="14" fillId="3" borderId="12" xfId="0" applyFont="1" applyFill="1" applyBorder="1" applyAlignment="1" applyProtection="1">
      <alignment horizontal="left" vertical="center" wrapText="1"/>
    </xf>
    <xf numFmtId="0" fontId="14" fillId="3" borderId="7" xfId="0" applyFont="1" applyFill="1" applyBorder="1" applyAlignment="1" applyProtection="1">
      <alignment horizontal="left" vertical="center" wrapText="1"/>
    </xf>
    <xf numFmtId="0" fontId="14" fillId="3" borderId="8" xfId="0" applyFont="1" applyFill="1" applyBorder="1" applyAlignment="1" applyProtection="1">
      <alignment horizontal="left" vertical="center" wrapText="1"/>
    </xf>
    <xf numFmtId="0" fontId="14" fillId="3" borderId="9" xfId="0" applyFont="1" applyFill="1" applyBorder="1" applyAlignment="1" applyProtection="1">
      <alignment horizontal="left" vertical="center" wrapText="1"/>
    </xf>
    <xf numFmtId="0" fontId="15" fillId="6" borderId="10" xfId="0" applyFont="1" applyFill="1" applyBorder="1" applyAlignment="1" applyProtection="1">
      <alignment horizontal="center" vertical="center"/>
    </xf>
    <xf numFmtId="0" fontId="15" fillId="6" borderId="7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left" vertical="center"/>
    </xf>
    <xf numFmtId="0" fontId="11" fillId="3" borderId="2" xfId="0" applyFont="1" applyFill="1" applyBorder="1" applyAlignment="1" applyProtection="1">
      <alignment horizontal="left" vertical="center"/>
    </xf>
    <xf numFmtId="0" fontId="0" fillId="2" borderId="2" xfId="0" applyFont="1" applyFill="1" applyBorder="1" applyAlignment="1" applyProtection="1">
      <alignment vertical="center"/>
    </xf>
    <xf numFmtId="0" fontId="0" fillId="2" borderId="3" xfId="0" applyFont="1" applyFill="1" applyBorder="1" applyAlignment="1" applyProtection="1">
      <alignment vertical="center"/>
    </xf>
    <xf numFmtId="0" fontId="0" fillId="2" borderId="6" xfId="0" applyFont="1" applyFill="1" applyBorder="1" applyAlignment="1" applyProtection="1">
      <alignment vertical="center"/>
    </xf>
    <xf numFmtId="0" fontId="0" fillId="0" borderId="19" xfId="0" applyFont="1" applyFill="1" applyBorder="1" applyAlignment="1" applyProtection="1">
      <alignment horizontal="left" vertical="center"/>
    </xf>
    <xf numFmtId="0" fontId="0" fillId="0" borderId="20" xfId="0" applyFont="1" applyFill="1" applyBorder="1" applyAlignment="1" applyProtection="1">
      <alignment horizontal="left" vertical="center"/>
    </xf>
    <xf numFmtId="0" fontId="2" fillId="0" borderId="20" xfId="1" applyFill="1" applyBorder="1" applyAlignment="1" applyProtection="1">
      <alignment horizontal="left" vertical="center"/>
    </xf>
    <xf numFmtId="0" fontId="2" fillId="0" borderId="21" xfId="1" applyFill="1" applyBorder="1" applyAlignment="1" applyProtection="1">
      <alignment horizontal="left" vertical="center"/>
    </xf>
    <xf numFmtId="0" fontId="14" fillId="3" borderId="1" xfId="0" applyFont="1" applyFill="1" applyBorder="1" applyAlignment="1" applyProtection="1">
      <alignment horizontal="center" vertical="center"/>
    </xf>
    <xf numFmtId="0" fontId="14" fillId="3" borderId="2" xfId="0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center" vertical="center"/>
    </xf>
    <xf numFmtId="0" fontId="0" fillId="2" borderId="17" xfId="0" applyFont="1" applyFill="1" applyBorder="1" applyAlignment="1" applyProtection="1">
      <alignment horizontal="left" vertical="center" shrinkToFit="1"/>
    </xf>
    <xf numFmtId="0" fontId="0" fillId="2" borderId="18" xfId="0" applyFont="1" applyFill="1" applyBorder="1" applyAlignment="1" applyProtection="1">
      <alignment horizontal="left" vertical="center" shrinkToFit="1"/>
    </xf>
    <xf numFmtId="0" fontId="14" fillId="3" borderId="23" xfId="0" applyFont="1" applyFill="1" applyBorder="1" applyAlignment="1" applyProtection="1">
      <alignment horizontal="left" vertical="center" wrapText="1"/>
    </xf>
    <xf numFmtId="0" fontId="14" fillId="3" borderId="22" xfId="0" applyFont="1" applyFill="1" applyBorder="1" applyAlignment="1" applyProtection="1">
      <alignment horizontal="left" vertical="center" wrapText="1"/>
    </xf>
    <xf numFmtId="0" fontId="11" fillId="3" borderId="16" xfId="0" applyFont="1" applyFill="1" applyBorder="1" applyAlignment="1" applyProtection="1">
      <alignment horizontal="left" vertical="center"/>
    </xf>
    <xf numFmtId="0" fontId="11" fillId="3" borderId="17" xfId="0" applyFont="1" applyFill="1" applyBorder="1" applyAlignment="1" applyProtection="1">
      <alignment horizontal="left" vertical="center"/>
    </xf>
    <xf numFmtId="43" fontId="10" fillId="2" borderId="5" xfId="2" applyFont="1" applyFill="1" applyBorder="1" applyAlignment="1" applyProtection="1">
      <alignment horizontal="right" vertical="center"/>
    </xf>
    <xf numFmtId="43" fontId="10" fillId="2" borderId="6" xfId="2" applyFont="1" applyFill="1" applyBorder="1" applyAlignment="1" applyProtection="1">
      <alignment horizontal="right" vertical="center"/>
    </xf>
    <xf numFmtId="43" fontId="11" fillId="3" borderId="5" xfId="2" applyFont="1" applyFill="1" applyBorder="1" applyAlignment="1" applyProtection="1">
      <alignment horizontal="right" vertical="center"/>
    </xf>
    <xf numFmtId="43" fontId="10" fillId="3" borderId="8" xfId="2" applyFont="1" applyFill="1" applyBorder="1" applyAlignment="1" applyProtection="1">
      <alignment horizontal="right" vertic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4" fillId="3" borderId="4" xfId="0" applyFont="1" applyFill="1" applyBorder="1" applyAlignment="1" applyProtection="1">
      <alignment horizontal="left" vertical="center"/>
    </xf>
    <xf numFmtId="0" fontId="14" fillId="3" borderId="5" xfId="0" applyFont="1" applyFill="1" applyBorder="1" applyAlignment="1" applyProtection="1">
      <alignment horizontal="left" vertical="center"/>
    </xf>
    <xf numFmtId="0" fontId="14" fillId="3" borderId="6" xfId="0" applyFont="1" applyFill="1" applyBorder="1" applyAlignment="1" applyProtection="1">
      <alignment horizontal="left" vertical="center"/>
    </xf>
    <xf numFmtId="43" fontId="11" fillId="3" borderId="6" xfId="2" applyFont="1" applyFill="1" applyBorder="1" applyAlignment="1" applyProtection="1">
      <alignment horizontal="right" vertical="center"/>
    </xf>
    <xf numFmtId="43" fontId="0" fillId="3" borderId="8" xfId="0" applyNumberFormat="1" applyFill="1" applyBorder="1" applyAlignment="1" applyProtection="1">
      <alignment horizontal="right" vertical="center"/>
    </xf>
    <xf numFmtId="0" fontId="0" fillId="3" borderId="8" xfId="0" applyFill="1" applyBorder="1" applyAlignment="1" applyProtection="1">
      <alignment horizontal="right" vertical="center"/>
    </xf>
    <xf numFmtId="0" fontId="0" fillId="3" borderId="9" xfId="0" applyFill="1" applyBorder="1" applyAlignment="1" applyProtection="1">
      <alignment horizontal="right" vertical="center"/>
    </xf>
    <xf numFmtId="0" fontId="12" fillId="0" borderId="5" xfId="0" applyFont="1" applyBorder="1" applyAlignment="1" applyProtection="1">
      <alignment horizontal="right" vertical="center"/>
    </xf>
    <xf numFmtId="0" fontId="12" fillId="0" borderId="6" xfId="0" applyFont="1" applyBorder="1" applyAlignment="1" applyProtection="1">
      <alignment horizontal="right" vertical="center"/>
    </xf>
    <xf numFmtId="43" fontId="10" fillId="3" borderId="5" xfId="2" applyFont="1" applyFill="1" applyBorder="1" applyAlignment="1" applyProtection="1">
      <alignment horizontal="right" vertical="center"/>
    </xf>
    <xf numFmtId="43" fontId="0" fillId="3" borderId="5" xfId="0" applyNumberFormat="1" applyFill="1" applyBorder="1" applyAlignment="1" applyProtection="1">
      <alignment horizontal="right" vertical="center"/>
    </xf>
    <xf numFmtId="0" fontId="0" fillId="3" borderId="5" xfId="0" applyFill="1" applyBorder="1" applyAlignment="1" applyProtection="1">
      <alignment horizontal="right" vertical="center"/>
    </xf>
    <xf numFmtId="0" fontId="0" fillId="3" borderId="6" xfId="0" applyFill="1" applyBorder="1" applyAlignment="1" applyProtection="1">
      <alignment horizontal="right" vertical="center"/>
    </xf>
    <xf numFmtId="0" fontId="11" fillId="0" borderId="5" xfId="0" applyFont="1" applyBorder="1" applyAlignment="1" applyProtection="1">
      <alignment horizontal="right" vertical="center"/>
    </xf>
    <xf numFmtId="43" fontId="11" fillId="0" borderId="5" xfId="2" applyFont="1" applyBorder="1" applyAlignment="1" applyProtection="1">
      <alignment horizontal="right" vertical="center"/>
    </xf>
    <xf numFmtId="0" fontId="11" fillId="0" borderId="6" xfId="0" applyFont="1" applyBorder="1" applyAlignment="1" applyProtection="1">
      <alignment horizontal="right" vertical="center"/>
    </xf>
    <xf numFmtId="0" fontId="0" fillId="3" borderId="4" xfId="0" applyFont="1" applyFill="1" applyBorder="1" applyAlignment="1" applyProtection="1">
      <alignment horizontal="left" vertical="center"/>
    </xf>
    <xf numFmtId="164" fontId="11" fillId="5" borderId="4" xfId="0" applyNumberFormat="1" applyFont="1" applyFill="1" applyBorder="1" applyAlignment="1" applyProtection="1">
      <alignment horizontal="left" vertical="center"/>
    </xf>
    <xf numFmtId="164" fontId="11" fillId="5" borderId="5" xfId="0" applyNumberFormat="1" applyFont="1" applyFill="1" applyBorder="1" applyAlignment="1" applyProtection="1">
      <alignment horizontal="left" vertical="center"/>
    </xf>
    <xf numFmtId="164" fontId="11" fillId="5" borderId="5" xfId="0" applyNumberFormat="1" applyFont="1" applyFill="1" applyBorder="1" applyAlignment="1" applyProtection="1">
      <alignment horizontal="right" vertical="center"/>
    </xf>
    <xf numFmtId="164" fontId="11" fillId="5" borderId="6" xfId="0" applyNumberFormat="1" applyFont="1" applyFill="1" applyBorder="1" applyAlignment="1" applyProtection="1">
      <alignment horizontal="right" vertical="center"/>
    </xf>
    <xf numFmtId="164" fontId="11" fillId="0" borderId="4" xfId="0" applyNumberFormat="1" applyFont="1" applyBorder="1" applyAlignment="1" applyProtection="1">
      <alignment horizontal="left" vertical="center"/>
    </xf>
    <xf numFmtId="164" fontId="11" fillId="0" borderId="5" xfId="0" applyNumberFormat="1" applyFont="1" applyBorder="1" applyAlignment="1" applyProtection="1">
      <alignment horizontal="left" vertical="center"/>
    </xf>
    <xf numFmtId="164" fontId="11" fillId="0" borderId="6" xfId="0" applyNumberFormat="1" applyFont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left" vertical="center"/>
    </xf>
    <xf numFmtId="0" fontId="11" fillId="0" borderId="2" xfId="0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horizontal="left" vertical="center"/>
    </xf>
    <xf numFmtId="4" fontId="0" fillId="2" borderId="5" xfId="0" applyNumberFormat="1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right" indent="1"/>
    </xf>
    <xf numFmtId="0" fontId="0" fillId="3" borderId="6" xfId="0" applyFill="1" applyBorder="1" applyAlignment="1" applyProtection="1">
      <alignment horizontal="right" indent="1"/>
    </xf>
    <xf numFmtId="164" fontId="11" fillId="3" borderId="6" xfId="0" applyNumberFormat="1" applyFont="1" applyFill="1" applyBorder="1" applyAlignment="1" applyProtection="1">
      <alignment horizontal="right" vertical="center" indent="1"/>
    </xf>
    <xf numFmtId="164" fontId="16" fillId="3" borderId="6" xfId="0" applyNumberFormat="1" applyFont="1" applyFill="1" applyBorder="1" applyAlignment="1" applyProtection="1">
      <alignment horizontal="right" vertical="center" indent="1"/>
    </xf>
    <xf numFmtId="4" fontId="11" fillId="3" borderId="5" xfId="0" applyNumberFormat="1" applyFont="1" applyFill="1" applyBorder="1" applyAlignment="1" applyProtection="1">
      <alignment horizontal="center" vertical="center"/>
    </xf>
    <xf numFmtId="164" fontId="11" fillId="3" borderId="5" xfId="0" applyNumberFormat="1" applyFont="1" applyFill="1" applyBorder="1" applyAlignment="1" applyProtection="1">
      <alignment horizontal="center" vertical="center"/>
    </xf>
    <xf numFmtId="43" fontId="11" fillId="3" borderId="17" xfId="2" applyFont="1" applyFill="1" applyBorder="1" applyAlignment="1" applyProtection="1">
      <alignment horizontal="right" vertical="center" indent="1"/>
    </xf>
    <xf numFmtId="43" fontId="11" fillId="3" borderId="18" xfId="2" applyFont="1" applyFill="1" applyBorder="1" applyAlignment="1" applyProtection="1">
      <alignment horizontal="right" vertical="center" indent="1"/>
    </xf>
    <xf numFmtId="4" fontId="11" fillId="3" borderId="4" xfId="0" applyNumberFormat="1" applyFont="1" applyFill="1" applyBorder="1" applyAlignment="1" applyProtection="1">
      <alignment horizontal="left" vertical="center"/>
    </xf>
    <xf numFmtId="4" fontId="11" fillId="3" borderId="5" xfId="0" applyNumberFormat="1" applyFont="1" applyFill="1" applyBorder="1" applyAlignment="1" applyProtection="1">
      <alignment horizontal="left" vertical="center"/>
    </xf>
  </cellXfs>
  <cellStyles count="3">
    <cellStyle name="Komma" xfId="2" builtinId="3"/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flegeleistungen@san.gr.ch" TargetMode="External"/><Relationship Id="rId1" Type="http://schemas.openxmlformats.org/officeDocument/2006/relationships/hyperlink" Target="mailto:pflegeleistungen@san.gr.ch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pflegeleistungen@san.gr.ch" TargetMode="External"/><Relationship Id="rId1" Type="http://schemas.openxmlformats.org/officeDocument/2006/relationships/hyperlink" Target="mailto:pflegeleistungen@san.gr.c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pflegeleistungen@san.gr.ch" TargetMode="External"/><Relationship Id="rId1" Type="http://schemas.openxmlformats.org/officeDocument/2006/relationships/hyperlink" Target="mailto:pflegeleistungen@san.gr.c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pflegeleistungen@san.gr.ch" TargetMode="External"/><Relationship Id="rId1" Type="http://schemas.openxmlformats.org/officeDocument/2006/relationships/hyperlink" Target="mailto:pflegeleistungen@san.gr.ch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pflegeleistungen@san.gr.ch" TargetMode="External"/><Relationship Id="rId1" Type="http://schemas.openxmlformats.org/officeDocument/2006/relationships/hyperlink" Target="mailto:pflegeleistungen@san.gr.ch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pflegeleistungen@san.gr.ch" TargetMode="External"/><Relationship Id="rId1" Type="http://schemas.openxmlformats.org/officeDocument/2006/relationships/hyperlink" Target="mailto:pflegeleistungen@san.gr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C20"/>
  <sheetViews>
    <sheetView showZeros="0" tabSelected="1" zoomScaleNormal="100" workbookViewId="0">
      <selection activeCell="F3" sqref="F3:AB3"/>
    </sheetView>
  </sheetViews>
  <sheetFormatPr baseColWidth="10" defaultRowHeight="12.75" x14ac:dyDescent="0.2"/>
  <cols>
    <col min="1" max="1" width="4.7109375" customWidth="1"/>
    <col min="2" max="2" width="5.28515625" customWidth="1"/>
    <col min="3" max="20" width="3.140625" customWidth="1"/>
    <col min="21" max="28" width="3.42578125" customWidth="1"/>
  </cols>
  <sheetData>
    <row r="1" spans="1:29" ht="18.75" customHeight="1" x14ac:dyDescent="0.2">
      <c r="A1" s="56" t="s">
        <v>39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0">
        <v>2025</v>
      </c>
      <c r="Z1" s="50"/>
      <c r="AA1" s="50"/>
      <c r="AB1" s="51"/>
    </row>
    <row r="2" spans="1:29" ht="25.5" customHeight="1" x14ac:dyDescent="0.2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2"/>
      <c r="Z2" s="52"/>
      <c r="AA2" s="52"/>
      <c r="AB2" s="53"/>
    </row>
    <row r="3" spans="1:29" s="1" customFormat="1" ht="18.75" customHeight="1" x14ac:dyDescent="0.2">
      <c r="A3" s="67" t="s">
        <v>0</v>
      </c>
      <c r="B3" s="68"/>
      <c r="C3" s="68"/>
      <c r="D3" s="68"/>
      <c r="E3" s="68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5"/>
    </row>
    <row r="4" spans="1:29" s="1" customFormat="1" ht="18.75" customHeight="1" x14ac:dyDescent="0.2">
      <c r="A4" s="46" t="s">
        <v>34</v>
      </c>
      <c r="B4" s="45"/>
      <c r="C4" s="45"/>
      <c r="D4" s="45"/>
      <c r="E4" s="45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73"/>
    </row>
    <row r="5" spans="1:29" s="1" customFormat="1" ht="18.75" customHeight="1" x14ac:dyDescent="0.2">
      <c r="A5" s="46" t="s">
        <v>35</v>
      </c>
      <c r="B5" s="45"/>
      <c r="C5" s="45"/>
      <c r="D5" s="45"/>
      <c r="E5" s="45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5" t="s">
        <v>1</v>
      </c>
      <c r="R5" s="45"/>
      <c r="S5" s="42"/>
      <c r="T5" s="42"/>
      <c r="U5" s="45" t="s">
        <v>2</v>
      </c>
      <c r="V5" s="45"/>
      <c r="W5" s="42"/>
      <c r="X5" s="42"/>
      <c r="Y5" s="42"/>
      <c r="Z5" s="42"/>
      <c r="AA5" s="42"/>
      <c r="AB5" s="43"/>
    </row>
    <row r="6" spans="1:29" s="1" customFormat="1" ht="18.75" customHeight="1" x14ac:dyDescent="0.2">
      <c r="A6" s="46" t="s">
        <v>36</v>
      </c>
      <c r="B6" s="45"/>
      <c r="C6" s="45"/>
      <c r="D6" s="45"/>
      <c r="E6" s="45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 t="s">
        <v>37</v>
      </c>
      <c r="R6" s="45"/>
      <c r="S6" s="42"/>
      <c r="T6" s="42"/>
      <c r="U6" s="42"/>
      <c r="V6" s="42"/>
      <c r="W6" s="42"/>
      <c r="X6" s="42"/>
      <c r="Y6" s="42"/>
      <c r="Z6" s="42"/>
      <c r="AA6" s="42"/>
      <c r="AB6" s="43"/>
    </row>
    <row r="7" spans="1:29" s="1" customFormat="1" ht="18.75" customHeight="1" x14ac:dyDescent="0.2">
      <c r="A7" s="69" t="s">
        <v>38</v>
      </c>
      <c r="B7" s="70"/>
      <c r="C7" s="70"/>
      <c r="D7" s="70"/>
      <c r="E7" s="70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2"/>
    </row>
    <row r="8" spans="1:29" s="2" customFormat="1" ht="18.75" customHeight="1" x14ac:dyDescent="0.2">
      <c r="A8" s="63" t="str">
        <f>"Bitte ausfüllen und bis 10. April " &amp;Y1&amp;" einschicken an:"</f>
        <v>Bitte ausfüllen und bis 10. April 2025 einschicken an: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5" t="s">
        <v>10</v>
      </c>
      <c r="R8" s="65"/>
      <c r="S8" s="65"/>
      <c r="T8" s="65"/>
      <c r="U8" s="65"/>
      <c r="V8" s="65"/>
      <c r="W8" s="65"/>
      <c r="X8" s="65"/>
      <c r="Y8" s="65"/>
      <c r="Z8" s="65"/>
      <c r="AA8" s="65"/>
      <c r="AB8" s="66"/>
    </row>
    <row r="9" spans="1:29" s="1" customFormat="1" ht="30" customHeight="1" x14ac:dyDescent="0.2">
      <c r="A9" s="60" t="str">
        <f>"Leistungsbeiträge 1. Quartal "&amp;Y1</f>
        <v>Leistungsbeiträge 1. Quartal 2025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2"/>
    </row>
    <row r="10" spans="1:29" s="3" customFormat="1" ht="24" customHeight="1" x14ac:dyDescent="0.2">
      <c r="A10" s="76" t="s">
        <v>41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8"/>
    </row>
    <row r="11" spans="1:29" s="3" customFormat="1" ht="27.95" customHeight="1" x14ac:dyDescent="0.2">
      <c r="A11" s="79" t="s">
        <v>7</v>
      </c>
      <c r="B11" s="49"/>
      <c r="C11" s="49" t="s">
        <v>16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 t="s">
        <v>15</v>
      </c>
      <c r="P11" s="49"/>
      <c r="Q11" s="49"/>
      <c r="R11" s="49"/>
      <c r="S11" s="49"/>
      <c r="T11" s="49"/>
      <c r="U11" s="49" t="s">
        <v>14</v>
      </c>
      <c r="V11" s="49"/>
      <c r="W11" s="49"/>
      <c r="X11" s="49"/>
      <c r="Y11" s="49"/>
      <c r="Z11" s="49"/>
      <c r="AA11" s="49"/>
      <c r="AB11" s="80"/>
    </row>
    <row r="12" spans="1:29" s="4" customFormat="1" ht="39.950000000000003" customHeight="1" x14ac:dyDescent="0.2">
      <c r="A12" s="79"/>
      <c r="B12" s="49"/>
      <c r="C12" s="47" t="s">
        <v>4</v>
      </c>
      <c r="D12" s="47"/>
      <c r="E12" s="47"/>
      <c r="F12" s="47"/>
      <c r="G12" s="47" t="s">
        <v>8</v>
      </c>
      <c r="H12" s="47"/>
      <c r="I12" s="47"/>
      <c r="J12" s="47"/>
      <c r="K12" s="47" t="s">
        <v>9</v>
      </c>
      <c r="L12" s="47"/>
      <c r="M12" s="47"/>
      <c r="N12" s="47"/>
      <c r="O12" s="47" t="s">
        <v>12</v>
      </c>
      <c r="P12" s="47"/>
      <c r="Q12" s="47"/>
      <c r="R12" s="47" t="s">
        <v>13</v>
      </c>
      <c r="S12" s="47"/>
      <c r="T12" s="47"/>
      <c r="U12" s="47" t="s">
        <v>12</v>
      </c>
      <c r="V12" s="47"/>
      <c r="W12" s="47"/>
      <c r="X12" s="47"/>
      <c r="Y12" s="47" t="s">
        <v>13</v>
      </c>
      <c r="Z12" s="47"/>
      <c r="AA12" s="47"/>
      <c r="AB12" s="81"/>
    </row>
    <row r="13" spans="1:29" s="5" customFormat="1" ht="14.25" customHeight="1" x14ac:dyDescent="0.2">
      <c r="A13" s="82"/>
      <c r="B13" s="48"/>
      <c r="C13" s="48" t="s">
        <v>11</v>
      </c>
      <c r="D13" s="48"/>
      <c r="E13" s="48"/>
      <c r="F13" s="48"/>
      <c r="G13" s="48" t="s">
        <v>11</v>
      </c>
      <c r="H13" s="48"/>
      <c r="I13" s="48"/>
      <c r="J13" s="48"/>
      <c r="K13" s="48" t="s">
        <v>11</v>
      </c>
      <c r="L13" s="48"/>
      <c r="M13" s="48"/>
      <c r="N13" s="48"/>
      <c r="O13" s="48" t="s">
        <v>5</v>
      </c>
      <c r="P13" s="48"/>
      <c r="Q13" s="48"/>
      <c r="R13" s="48" t="s">
        <v>5</v>
      </c>
      <c r="S13" s="48"/>
      <c r="T13" s="48"/>
      <c r="U13" s="48" t="s">
        <v>5</v>
      </c>
      <c r="V13" s="48"/>
      <c r="W13" s="48"/>
      <c r="X13" s="48"/>
      <c r="Y13" s="48" t="s">
        <v>5</v>
      </c>
      <c r="Z13" s="48"/>
      <c r="AA13" s="48"/>
      <c r="AB13" s="83"/>
    </row>
    <row r="14" spans="1:29" s="6" customFormat="1" ht="24" customHeight="1" x14ac:dyDescent="0.2">
      <c r="A14" s="46" t="s">
        <v>31</v>
      </c>
      <c r="B14" s="45"/>
      <c r="C14" s="23"/>
      <c r="D14" s="23"/>
      <c r="E14" s="23"/>
      <c r="F14" s="23"/>
      <c r="G14" s="23"/>
      <c r="H14" s="23"/>
      <c r="I14" s="23"/>
      <c r="J14" s="23"/>
      <c r="K14" s="24">
        <f t="shared" ref="K14:K18" si="0">C14-G14</f>
        <v>0</v>
      </c>
      <c r="L14" s="24"/>
      <c r="M14" s="24"/>
      <c r="N14" s="24"/>
      <c r="O14" s="21">
        <v>10.199999999999999</v>
      </c>
      <c r="P14" s="21"/>
      <c r="Q14" s="21"/>
      <c r="R14" s="21">
        <v>8.4</v>
      </c>
      <c r="S14" s="21"/>
      <c r="T14" s="21"/>
      <c r="U14" s="20">
        <f>IF(K14&gt;0,ROUND(K14*O14/5,2)*5,0)</f>
        <v>0</v>
      </c>
      <c r="V14" s="20"/>
      <c r="W14" s="20"/>
      <c r="X14" s="20"/>
      <c r="Y14" s="21">
        <f>IF(K14&gt;0,ROUND(K14*R14/5,2)*5,0)</f>
        <v>0</v>
      </c>
      <c r="Z14" s="74"/>
      <c r="AA14" s="74"/>
      <c r="AB14" s="75"/>
      <c r="AC14" s="16"/>
    </row>
    <row r="15" spans="1:29" s="6" customFormat="1" ht="24" customHeight="1" x14ac:dyDescent="0.2">
      <c r="A15" s="28" t="s">
        <v>32</v>
      </c>
      <c r="B15" s="29"/>
      <c r="C15" s="23"/>
      <c r="D15" s="23"/>
      <c r="E15" s="23"/>
      <c r="F15" s="23"/>
      <c r="G15" s="23"/>
      <c r="H15" s="23"/>
      <c r="I15" s="23"/>
      <c r="J15" s="23"/>
      <c r="K15" s="24">
        <f t="shared" si="0"/>
        <v>0</v>
      </c>
      <c r="L15" s="24"/>
      <c r="M15" s="24"/>
      <c r="N15" s="24"/>
      <c r="O15" s="21">
        <v>13.4</v>
      </c>
      <c r="P15" s="21"/>
      <c r="Q15" s="21"/>
      <c r="R15" s="21">
        <v>11</v>
      </c>
      <c r="S15" s="21"/>
      <c r="T15" s="21"/>
      <c r="U15" s="20">
        <f>IF(K15&gt;0,ROUND(K15*O15/5,2)*5,0)</f>
        <v>0</v>
      </c>
      <c r="V15" s="20"/>
      <c r="W15" s="20"/>
      <c r="X15" s="20"/>
      <c r="Y15" s="21">
        <f>IF(K15&gt;0,ROUND(K15*R15/5,2)*5,0)</f>
        <v>0</v>
      </c>
      <c r="Z15" s="21"/>
      <c r="AA15" s="21"/>
      <c r="AB15" s="22"/>
      <c r="AC15" s="16"/>
    </row>
    <row r="16" spans="1:29" s="6" customFormat="1" ht="24" customHeight="1" x14ac:dyDescent="0.2">
      <c r="A16" s="28" t="s">
        <v>33</v>
      </c>
      <c r="B16" s="29"/>
      <c r="C16" s="23"/>
      <c r="D16" s="23"/>
      <c r="E16" s="23"/>
      <c r="F16" s="23"/>
      <c r="G16" s="23"/>
      <c r="H16" s="23"/>
      <c r="I16" s="23"/>
      <c r="J16" s="23"/>
      <c r="K16" s="24">
        <f t="shared" si="0"/>
        <v>0</v>
      </c>
      <c r="L16" s="24"/>
      <c r="M16" s="24"/>
      <c r="N16" s="24"/>
      <c r="O16" s="21">
        <v>13.2</v>
      </c>
      <c r="P16" s="21"/>
      <c r="Q16" s="21"/>
      <c r="R16" s="21">
        <v>10.8</v>
      </c>
      <c r="S16" s="21"/>
      <c r="T16" s="21"/>
      <c r="U16" s="20">
        <f>IF(K16&gt;0,ROUND(K16*O16/5,2)*5,0)</f>
        <v>0</v>
      </c>
      <c r="V16" s="20"/>
      <c r="W16" s="20"/>
      <c r="X16" s="20"/>
      <c r="Y16" s="21">
        <f>IF(K16&gt;0,ROUND(K16*R16/5,2)*5,0)</f>
        <v>0</v>
      </c>
      <c r="Z16" s="21"/>
      <c r="AA16" s="21"/>
      <c r="AB16" s="22"/>
      <c r="AC16" s="16"/>
    </row>
    <row r="17" spans="1:29" s="6" customFormat="1" ht="30" customHeight="1" x14ac:dyDescent="0.2">
      <c r="A17" s="30" t="s">
        <v>40</v>
      </c>
      <c r="B17" s="31"/>
      <c r="C17" s="40">
        <f>SUM(C14:F16)</f>
        <v>0</v>
      </c>
      <c r="D17" s="40"/>
      <c r="E17" s="40"/>
      <c r="F17" s="40"/>
      <c r="G17" s="40">
        <f>SUM(G14:J16)</f>
        <v>0</v>
      </c>
      <c r="H17" s="40"/>
      <c r="I17" s="40"/>
      <c r="J17" s="40"/>
      <c r="K17" s="41">
        <f t="shared" si="0"/>
        <v>0</v>
      </c>
      <c r="L17" s="41"/>
      <c r="M17" s="41"/>
      <c r="N17" s="41"/>
      <c r="O17" s="37"/>
      <c r="P17" s="37"/>
      <c r="Q17" s="37"/>
      <c r="R17" s="37"/>
      <c r="S17" s="37"/>
      <c r="T17" s="37"/>
      <c r="U17" s="37">
        <f>SUM(U14:X16)</f>
        <v>0</v>
      </c>
      <c r="V17" s="37"/>
      <c r="W17" s="37"/>
      <c r="X17" s="37"/>
      <c r="Y17" s="38">
        <f>SUM(Y14:AB16)</f>
        <v>0</v>
      </c>
      <c r="Z17" s="38"/>
      <c r="AA17" s="38"/>
      <c r="AB17" s="39"/>
      <c r="AC17" s="16"/>
    </row>
    <row r="18" spans="1:29" s="6" customFormat="1" ht="24" customHeight="1" x14ac:dyDescent="0.2">
      <c r="A18" s="28" t="s">
        <v>43</v>
      </c>
      <c r="B18" s="29"/>
      <c r="C18" s="23"/>
      <c r="D18" s="23"/>
      <c r="E18" s="23"/>
      <c r="F18" s="23"/>
      <c r="G18" s="23"/>
      <c r="H18" s="23"/>
      <c r="I18" s="23"/>
      <c r="J18" s="23"/>
      <c r="K18" s="24">
        <f t="shared" si="0"/>
        <v>0</v>
      </c>
      <c r="L18" s="24"/>
      <c r="M18" s="24"/>
      <c r="N18" s="24"/>
      <c r="O18" s="20">
        <v>22</v>
      </c>
      <c r="P18" s="20"/>
      <c r="Q18" s="20"/>
      <c r="R18" s="20">
        <v>18</v>
      </c>
      <c r="S18" s="20"/>
      <c r="T18" s="20"/>
      <c r="U18" s="20">
        <f>IF(K18&gt;0,ROUND(K18*O18/5,2)*5,0)</f>
        <v>0</v>
      </c>
      <c r="V18" s="20"/>
      <c r="W18" s="20"/>
      <c r="X18" s="20"/>
      <c r="Y18" s="21">
        <f>IF(K18&gt;0,ROUND(K18*R18/5,2)*5,0)</f>
        <v>0</v>
      </c>
      <c r="Z18" s="21"/>
      <c r="AA18" s="21"/>
      <c r="AB18" s="22"/>
      <c r="AC18" s="16"/>
    </row>
    <row r="19" spans="1:29" ht="30" customHeight="1" x14ac:dyDescent="0.2">
      <c r="A19" s="35" t="str">
        <f>"TOTAL 1. Quartal "&amp;Y1</f>
        <v>TOTAL 1. Quartal 2025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4">
        <f>SUM(U17:X18)</f>
        <v>0</v>
      </c>
      <c r="V19" s="34"/>
      <c r="W19" s="34"/>
      <c r="X19" s="34"/>
      <c r="Y19" s="32">
        <f>SUM(Y17:AB18)</f>
        <v>0</v>
      </c>
      <c r="Z19" s="32"/>
      <c r="AA19" s="32"/>
      <c r="AB19" s="33"/>
    </row>
    <row r="20" spans="1:29" ht="60" customHeight="1" x14ac:dyDescent="0.2">
      <c r="A20" s="25" t="s">
        <v>42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7"/>
    </row>
  </sheetData>
  <sheetProtection algorithmName="SHA-512" hashValue="APx9yI2kHShxGgAMuc9HtWrzboGU51807NPM8V5CWkxaOZK+OMUZHLRfJ/dRX5Wqojixb+VExg2yZWGiVoUFkg==" saltValue="a4grebGFfdgUpXJwxmLegQ==" spinCount="100000" sheet="1" objects="1" scenarios="1" selectLockedCells="1"/>
  <mergeCells count="85">
    <mergeCell ref="Y14:AB14"/>
    <mergeCell ref="U14:X14"/>
    <mergeCell ref="A10:AB10"/>
    <mergeCell ref="U12:X12"/>
    <mergeCell ref="U13:X13"/>
    <mergeCell ref="A11:B12"/>
    <mergeCell ref="U11:AB11"/>
    <mergeCell ref="Y12:AB12"/>
    <mergeCell ref="A13:B13"/>
    <mergeCell ref="Y13:AB13"/>
    <mergeCell ref="O13:Q13"/>
    <mergeCell ref="R13:T13"/>
    <mergeCell ref="C11:N11"/>
    <mergeCell ref="K12:N12"/>
    <mergeCell ref="K13:N13"/>
    <mergeCell ref="G12:J12"/>
    <mergeCell ref="Y1:AB2"/>
    <mergeCell ref="F3:AB3"/>
    <mergeCell ref="A1:X2"/>
    <mergeCell ref="A9:AB9"/>
    <mergeCell ref="A8:P8"/>
    <mergeCell ref="Q8:AB8"/>
    <mergeCell ref="A5:E5"/>
    <mergeCell ref="F5:P5"/>
    <mergeCell ref="A3:E3"/>
    <mergeCell ref="A4:E4"/>
    <mergeCell ref="A7:E7"/>
    <mergeCell ref="F7:AB7"/>
    <mergeCell ref="A6:E6"/>
    <mergeCell ref="U5:V5"/>
    <mergeCell ref="F4:AB4"/>
    <mergeCell ref="S5:T5"/>
    <mergeCell ref="W5:AB5"/>
    <mergeCell ref="S6:AB6"/>
    <mergeCell ref="F6:P6"/>
    <mergeCell ref="Q6:R6"/>
    <mergeCell ref="A14:B14"/>
    <mergeCell ref="Q5:R5"/>
    <mergeCell ref="R14:T14"/>
    <mergeCell ref="R12:T12"/>
    <mergeCell ref="K14:N14"/>
    <mergeCell ref="O12:Q12"/>
    <mergeCell ref="O14:Q14"/>
    <mergeCell ref="G13:J13"/>
    <mergeCell ref="G14:J14"/>
    <mergeCell ref="O11:T11"/>
    <mergeCell ref="C12:F12"/>
    <mergeCell ref="C13:F13"/>
    <mergeCell ref="K17:N17"/>
    <mergeCell ref="O17:Q17"/>
    <mergeCell ref="R17:T17"/>
    <mergeCell ref="C15:F15"/>
    <mergeCell ref="G15:J15"/>
    <mergeCell ref="C16:F16"/>
    <mergeCell ref="G16:J16"/>
    <mergeCell ref="O15:Q15"/>
    <mergeCell ref="R15:T15"/>
    <mergeCell ref="O16:Q16"/>
    <mergeCell ref="R16:T16"/>
    <mergeCell ref="K15:N15"/>
    <mergeCell ref="K16:N16"/>
    <mergeCell ref="G17:J17"/>
    <mergeCell ref="C14:F14"/>
    <mergeCell ref="A20:AB20"/>
    <mergeCell ref="A15:B15"/>
    <mergeCell ref="A16:B16"/>
    <mergeCell ref="A17:B17"/>
    <mergeCell ref="A18:B18"/>
    <mergeCell ref="Y19:AB19"/>
    <mergeCell ref="U19:X19"/>
    <mergeCell ref="A19:T19"/>
    <mergeCell ref="U17:X17"/>
    <mergeCell ref="Y17:AB17"/>
    <mergeCell ref="U16:X16"/>
    <mergeCell ref="Y16:AB16"/>
    <mergeCell ref="U15:X15"/>
    <mergeCell ref="Y15:AB15"/>
    <mergeCell ref="C17:F17"/>
    <mergeCell ref="O18:Q18"/>
    <mergeCell ref="U18:X18"/>
    <mergeCell ref="Y18:AB18"/>
    <mergeCell ref="C18:F18"/>
    <mergeCell ref="G18:J18"/>
    <mergeCell ref="R18:T18"/>
    <mergeCell ref="K18:N18"/>
  </mergeCells>
  <hyperlinks>
    <hyperlink ref="Q8" r:id="rId1"/>
    <hyperlink ref="Q8:AB8" r:id="rId2" display="pflegeleistungen@san.gr.ch"/>
  </hyperlinks>
  <printOptions horizontalCentered="1"/>
  <pageMargins left="0.70866141732283472" right="0.70866141732283472" top="0.78" bottom="0.39370078740157483" header="0.31496062992125984" footer="0.31496062992125984"/>
  <pageSetup paperSize="9" scale="94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0"/>
  <sheetViews>
    <sheetView showZeros="0" zoomScaleNormal="100" workbookViewId="0">
      <selection activeCell="C14" sqref="C14:F14"/>
    </sheetView>
  </sheetViews>
  <sheetFormatPr baseColWidth="10" defaultRowHeight="12.75" x14ac:dyDescent="0.2"/>
  <cols>
    <col min="1" max="1" width="4.7109375" customWidth="1"/>
    <col min="2" max="2" width="5.28515625" customWidth="1"/>
    <col min="3" max="20" width="3.140625" customWidth="1"/>
    <col min="21" max="28" width="3.42578125" customWidth="1"/>
  </cols>
  <sheetData>
    <row r="1" spans="1:33" ht="18.75" customHeight="1" x14ac:dyDescent="0.2">
      <c r="A1" s="56" t="s">
        <v>39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4"/>
      <c r="Y1" s="98">
        <f>'1. Quartal'!Y1:AB2</f>
        <v>2025</v>
      </c>
      <c r="Z1" s="50"/>
      <c r="AA1" s="50"/>
      <c r="AB1" s="51"/>
    </row>
    <row r="2" spans="1:33" ht="25.5" customHeight="1" x14ac:dyDescent="0.2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7"/>
      <c r="Y2" s="99"/>
      <c r="Z2" s="52"/>
      <c r="AA2" s="52"/>
      <c r="AB2" s="53"/>
    </row>
    <row r="3" spans="1:33" s="1" customFormat="1" ht="18.75" customHeight="1" x14ac:dyDescent="0.2">
      <c r="A3" s="100" t="s">
        <v>0</v>
      </c>
      <c r="B3" s="101"/>
      <c r="C3" s="101"/>
      <c r="D3" s="101"/>
      <c r="E3" s="101"/>
      <c r="F3" s="102">
        <f>'1. Quartal'!$F$3:$AB$3</f>
        <v>0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3"/>
    </row>
    <row r="4" spans="1:33" s="1" customFormat="1" ht="18.75" customHeight="1" x14ac:dyDescent="0.2">
      <c r="A4" s="46" t="s">
        <v>34</v>
      </c>
      <c r="B4" s="45"/>
      <c r="C4" s="45"/>
      <c r="D4" s="45"/>
      <c r="E4" s="45"/>
      <c r="F4" s="88">
        <f>'1. Quartal'!$F$4:$AB$4</f>
        <v>0</v>
      </c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104"/>
    </row>
    <row r="5" spans="1:33" s="1" customFormat="1" ht="18.75" customHeight="1" x14ac:dyDescent="0.2">
      <c r="A5" s="46" t="s">
        <v>35</v>
      </c>
      <c r="B5" s="45"/>
      <c r="C5" s="45"/>
      <c r="D5" s="45"/>
      <c r="E5" s="45"/>
      <c r="F5" s="88">
        <f>'1. Quartal'!$F$5:$P$5</f>
        <v>0</v>
      </c>
      <c r="G5" s="88"/>
      <c r="H5" s="88"/>
      <c r="I5" s="88"/>
      <c r="J5" s="88"/>
      <c r="K5" s="88"/>
      <c r="L5" s="88"/>
      <c r="M5" s="88"/>
      <c r="N5" s="88"/>
      <c r="O5" s="88"/>
      <c r="P5" s="88"/>
      <c r="Q5" s="45" t="s">
        <v>1</v>
      </c>
      <c r="R5" s="45"/>
      <c r="S5" s="89">
        <f>'1. Quartal'!$S$5:$T$5</f>
        <v>0</v>
      </c>
      <c r="T5" s="89"/>
      <c r="U5" s="45" t="s">
        <v>2</v>
      </c>
      <c r="V5" s="45"/>
      <c r="W5" s="89">
        <f>'1. Quartal'!$W$5:$AB$5</f>
        <v>0</v>
      </c>
      <c r="X5" s="89"/>
      <c r="Y5" s="89"/>
      <c r="Z5" s="89"/>
      <c r="AA5" s="89"/>
      <c r="AB5" s="90"/>
    </row>
    <row r="6" spans="1:33" s="1" customFormat="1" ht="18.75" customHeight="1" x14ac:dyDescent="0.2">
      <c r="A6" s="46" t="s">
        <v>36</v>
      </c>
      <c r="B6" s="45"/>
      <c r="C6" s="45"/>
      <c r="D6" s="45"/>
      <c r="E6" s="45"/>
      <c r="F6" s="88">
        <f>'1. Quartal'!F6:P6</f>
        <v>0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45" t="s">
        <v>37</v>
      </c>
      <c r="R6" s="45"/>
      <c r="S6" s="89">
        <f>'1. Quartal'!$S$6:$AB$6</f>
        <v>0</v>
      </c>
      <c r="T6" s="89"/>
      <c r="U6" s="89"/>
      <c r="V6" s="89"/>
      <c r="W6" s="89"/>
      <c r="X6" s="89"/>
      <c r="Y6" s="89"/>
      <c r="Z6" s="89"/>
      <c r="AA6" s="89"/>
      <c r="AB6" s="90"/>
    </row>
    <row r="7" spans="1:33" s="1" customFormat="1" ht="18.75" customHeight="1" x14ac:dyDescent="0.2">
      <c r="A7" s="69" t="s">
        <v>38</v>
      </c>
      <c r="B7" s="70"/>
      <c r="C7" s="70"/>
      <c r="D7" s="70"/>
      <c r="E7" s="70"/>
      <c r="F7" s="91">
        <f>'1. Quartal'!F7:AB7</f>
        <v>0</v>
      </c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2"/>
    </row>
    <row r="8" spans="1:33" s="2" customFormat="1" ht="18.75" customHeight="1" x14ac:dyDescent="0.2">
      <c r="A8" s="84" t="str">
        <f>"Bitte ausfüllen und bis 10. Juli " &amp;Y1&amp;" einschicken an:"</f>
        <v>Bitte ausfüllen und bis 10. Juli 2025 einschicken an: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6" t="s">
        <v>10</v>
      </c>
      <c r="R8" s="86"/>
      <c r="S8" s="86"/>
      <c r="T8" s="86"/>
      <c r="U8" s="86"/>
      <c r="V8" s="86"/>
      <c r="W8" s="86"/>
      <c r="X8" s="86"/>
      <c r="Y8" s="86"/>
      <c r="Z8" s="86"/>
      <c r="AA8" s="86"/>
      <c r="AB8" s="87"/>
    </row>
    <row r="9" spans="1:33" s="1" customFormat="1" ht="30" customHeight="1" x14ac:dyDescent="0.2">
      <c r="A9" s="60" t="str">
        <f>"Leistungsbeiträge 2. Quartal "&amp;Y1</f>
        <v>Leistungsbeiträge 2. Quartal 2025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2"/>
      <c r="AE9" s="17"/>
    </row>
    <row r="10" spans="1:33" s="3" customFormat="1" ht="24" customHeight="1" x14ac:dyDescent="0.2">
      <c r="A10" s="76" t="s">
        <v>41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8"/>
    </row>
    <row r="11" spans="1:33" s="3" customFormat="1" ht="27.95" customHeight="1" x14ac:dyDescent="0.2">
      <c r="A11" s="79" t="s">
        <v>7</v>
      </c>
      <c r="B11" s="49"/>
      <c r="C11" s="49" t="s">
        <v>17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 t="s">
        <v>15</v>
      </c>
      <c r="P11" s="49"/>
      <c r="Q11" s="49"/>
      <c r="R11" s="49"/>
      <c r="S11" s="49"/>
      <c r="T11" s="49"/>
      <c r="U11" s="49" t="s">
        <v>14</v>
      </c>
      <c r="V11" s="49"/>
      <c r="W11" s="49"/>
      <c r="X11" s="49"/>
      <c r="Y11" s="49"/>
      <c r="Z11" s="49"/>
      <c r="AA11" s="49"/>
      <c r="AB11" s="80"/>
    </row>
    <row r="12" spans="1:33" s="4" customFormat="1" ht="39.950000000000003" customHeight="1" x14ac:dyDescent="0.2">
      <c r="A12" s="79"/>
      <c r="B12" s="49"/>
      <c r="C12" s="47" t="s">
        <v>4</v>
      </c>
      <c r="D12" s="47"/>
      <c r="E12" s="47"/>
      <c r="F12" s="47"/>
      <c r="G12" s="47" t="s">
        <v>8</v>
      </c>
      <c r="H12" s="47"/>
      <c r="I12" s="47"/>
      <c r="J12" s="47"/>
      <c r="K12" s="47" t="s">
        <v>9</v>
      </c>
      <c r="L12" s="47"/>
      <c r="M12" s="47"/>
      <c r="N12" s="47"/>
      <c r="O12" s="47" t="s">
        <v>12</v>
      </c>
      <c r="P12" s="47"/>
      <c r="Q12" s="47"/>
      <c r="R12" s="47" t="s">
        <v>13</v>
      </c>
      <c r="S12" s="47"/>
      <c r="T12" s="47"/>
      <c r="U12" s="47" t="s">
        <v>12</v>
      </c>
      <c r="V12" s="47"/>
      <c r="W12" s="47"/>
      <c r="X12" s="47"/>
      <c r="Y12" s="47" t="s">
        <v>13</v>
      </c>
      <c r="Z12" s="47"/>
      <c r="AA12" s="47"/>
      <c r="AB12" s="81"/>
      <c r="AG12" s="18"/>
    </row>
    <row r="13" spans="1:33" s="5" customFormat="1" ht="14.25" customHeight="1" x14ac:dyDescent="0.2">
      <c r="A13" s="82"/>
      <c r="B13" s="48"/>
      <c r="C13" s="48" t="s">
        <v>11</v>
      </c>
      <c r="D13" s="48"/>
      <c r="E13" s="48"/>
      <c r="F13" s="48"/>
      <c r="G13" s="48" t="s">
        <v>11</v>
      </c>
      <c r="H13" s="48"/>
      <c r="I13" s="48"/>
      <c r="J13" s="48"/>
      <c r="K13" s="48" t="s">
        <v>11</v>
      </c>
      <c r="L13" s="48"/>
      <c r="M13" s="48"/>
      <c r="N13" s="48"/>
      <c r="O13" s="48" t="s">
        <v>5</v>
      </c>
      <c r="P13" s="48"/>
      <c r="Q13" s="48"/>
      <c r="R13" s="48" t="s">
        <v>5</v>
      </c>
      <c r="S13" s="48"/>
      <c r="T13" s="48"/>
      <c r="U13" s="48" t="s">
        <v>5</v>
      </c>
      <c r="V13" s="48"/>
      <c r="W13" s="48"/>
      <c r="X13" s="48"/>
      <c r="Y13" s="48" t="s">
        <v>5</v>
      </c>
      <c r="Z13" s="48"/>
      <c r="AA13" s="48"/>
      <c r="AB13" s="83"/>
    </row>
    <row r="14" spans="1:33" s="6" customFormat="1" ht="24" customHeight="1" x14ac:dyDescent="0.2">
      <c r="A14" s="46" t="s">
        <v>31</v>
      </c>
      <c r="B14" s="45"/>
      <c r="C14" s="23"/>
      <c r="D14" s="23"/>
      <c r="E14" s="23"/>
      <c r="F14" s="23"/>
      <c r="G14" s="23"/>
      <c r="H14" s="23"/>
      <c r="I14" s="23"/>
      <c r="J14" s="23"/>
      <c r="K14" s="24">
        <f t="shared" ref="K14:K18" si="0">C14-G14</f>
        <v>0</v>
      </c>
      <c r="L14" s="24"/>
      <c r="M14" s="24"/>
      <c r="N14" s="24"/>
      <c r="O14" s="21">
        <f>'1. Quartal'!O14</f>
        <v>10.199999999999999</v>
      </c>
      <c r="P14" s="21"/>
      <c r="Q14" s="21"/>
      <c r="R14" s="21">
        <f>'1. Quartal'!R14</f>
        <v>8.4</v>
      </c>
      <c r="S14" s="21"/>
      <c r="T14" s="21"/>
      <c r="U14" s="20">
        <f>IF(K14&gt;0,ROUND(K14*O14/5,2)*5,0)</f>
        <v>0</v>
      </c>
      <c r="V14" s="20"/>
      <c r="W14" s="20"/>
      <c r="X14" s="20"/>
      <c r="Y14" s="21">
        <f>IF(K14&gt;0,ROUND(K14*R14/5,2)*5,0)</f>
        <v>0</v>
      </c>
      <c r="Z14" s="21"/>
      <c r="AA14" s="21"/>
      <c r="AB14" s="22"/>
      <c r="AC14" s="16"/>
    </row>
    <row r="15" spans="1:33" s="6" customFormat="1" ht="24" customHeight="1" x14ac:dyDescent="0.2">
      <c r="A15" s="28" t="s">
        <v>32</v>
      </c>
      <c r="B15" s="29"/>
      <c r="C15" s="23"/>
      <c r="D15" s="23"/>
      <c r="E15" s="23"/>
      <c r="F15" s="23"/>
      <c r="G15" s="23"/>
      <c r="H15" s="23"/>
      <c r="I15" s="23"/>
      <c r="J15" s="23"/>
      <c r="K15" s="24">
        <f t="shared" si="0"/>
        <v>0</v>
      </c>
      <c r="L15" s="24"/>
      <c r="M15" s="24"/>
      <c r="N15" s="24"/>
      <c r="O15" s="21">
        <f>'1. Quartal'!O15</f>
        <v>13.4</v>
      </c>
      <c r="P15" s="21"/>
      <c r="Q15" s="21"/>
      <c r="R15" s="21">
        <f>'1. Quartal'!R15</f>
        <v>11</v>
      </c>
      <c r="S15" s="21"/>
      <c r="T15" s="21"/>
      <c r="U15" s="20">
        <f>IF(K15&gt;0,ROUND(K15*O15/5,2)*5,0)</f>
        <v>0</v>
      </c>
      <c r="V15" s="20"/>
      <c r="W15" s="20"/>
      <c r="X15" s="20"/>
      <c r="Y15" s="21">
        <f>IF(K15&gt;0,ROUND(K15*R15/5,2)*5,0)</f>
        <v>0</v>
      </c>
      <c r="Z15" s="21"/>
      <c r="AA15" s="21"/>
      <c r="AB15" s="22"/>
      <c r="AC15" s="16"/>
    </row>
    <row r="16" spans="1:33" s="6" customFormat="1" ht="24" customHeight="1" x14ac:dyDescent="0.2">
      <c r="A16" s="28" t="s">
        <v>33</v>
      </c>
      <c r="B16" s="29"/>
      <c r="C16" s="23"/>
      <c r="D16" s="23"/>
      <c r="E16" s="23"/>
      <c r="F16" s="23"/>
      <c r="G16" s="23"/>
      <c r="H16" s="23"/>
      <c r="I16" s="23"/>
      <c r="J16" s="23"/>
      <c r="K16" s="24">
        <f t="shared" si="0"/>
        <v>0</v>
      </c>
      <c r="L16" s="24"/>
      <c r="M16" s="24"/>
      <c r="N16" s="24"/>
      <c r="O16" s="21">
        <f>'1. Quartal'!O16</f>
        <v>13.2</v>
      </c>
      <c r="P16" s="21"/>
      <c r="Q16" s="21"/>
      <c r="R16" s="21">
        <f>'1. Quartal'!R16</f>
        <v>10.8</v>
      </c>
      <c r="S16" s="21"/>
      <c r="T16" s="21"/>
      <c r="U16" s="20">
        <f>IF(K16&gt;0,ROUND(K16*O16/5,2)*5,0)</f>
        <v>0</v>
      </c>
      <c r="V16" s="20"/>
      <c r="W16" s="20"/>
      <c r="X16" s="20"/>
      <c r="Y16" s="21">
        <f>IF(K16&gt;0,ROUND(K16*R16/5,2)*5,0)</f>
        <v>0</v>
      </c>
      <c r="Z16" s="21"/>
      <c r="AA16" s="21"/>
      <c r="AB16" s="22"/>
      <c r="AC16" s="16"/>
    </row>
    <row r="17" spans="1:29" s="6" customFormat="1" ht="30" customHeight="1" x14ac:dyDescent="0.2">
      <c r="A17" s="30" t="s">
        <v>40</v>
      </c>
      <c r="B17" s="31"/>
      <c r="C17" s="40">
        <f>SUM(C14:F16)</f>
        <v>0</v>
      </c>
      <c r="D17" s="40"/>
      <c r="E17" s="40"/>
      <c r="F17" s="40"/>
      <c r="G17" s="40">
        <f>SUM(G14:J16)</f>
        <v>0</v>
      </c>
      <c r="H17" s="40"/>
      <c r="I17" s="40"/>
      <c r="J17" s="40"/>
      <c r="K17" s="41">
        <f t="shared" si="0"/>
        <v>0</v>
      </c>
      <c r="L17" s="41"/>
      <c r="M17" s="41"/>
      <c r="N17" s="41"/>
      <c r="O17" s="37">
        <f>'1. Quartal'!O17</f>
        <v>0</v>
      </c>
      <c r="P17" s="37"/>
      <c r="Q17" s="37"/>
      <c r="R17" s="37">
        <f>'1. Quartal'!R17</f>
        <v>0</v>
      </c>
      <c r="S17" s="37"/>
      <c r="T17" s="37"/>
      <c r="U17" s="37">
        <f>SUM(U14:X16)</f>
        <v>0</v>
      </c>
      <c r="V17" s="37"/>
      <c r="W17" s="37"/>
      <c r="X17" s="37"/>
      <c r="Y17" s="38">
        <f>SUM(Y14:AB16)</f>
        <v>0</v>
      </c>
      <c r="Z17" s="38"/>
      <c r="AA17" s="38"/>
      <c r="AB17" s="39"/>
      <c r="AC17" s="16"/>
    </row>
    <row r="18" spans="1:29" s="6" customFormat="1" ht="24" customHeight="1" x14ac:dyDescent="0.2">
      <c r="A18" s="28" t="s">
        <v>43</v>
      </c>
      <c r="B18" s="29"/>
      <c r="C18" s="23"/>
      <c r="D18" s="23"/>
      <c r="E18" s="23"/>
      <c r="F18" s="23"/>
      <c r="G18" s="23"/>
      <c r="H18" s="23"/>
      <c r="I18" s="23"/>
      <c r="J18" s="23"/>
      <c r="K18" s="24">
        <f t="shared" si="0"/>
        <v>0</v>
      </c>
      <c r="L18" s="24"/>
      <c r="M18" s="24"/>
      <c r="N18" s="24"/>
      <c r="O18" s="20">
        <f>'1. Quartal'!O18</f>
        <v>22</v>
      </c>
      <c r="P18" s="20"/>
      <c r="Q18" s="20"/>
      <c r="R18" s="20">
        <f>'1. Quartal'!R18</f>
        <v>18</v>
      </c>
      <c r="S18" s="20"/>
      <c r="T18" s="20"/>
      <c r="U18" s="20">
        <f>IF(K18&gt;0,ROUND(K18*O18/5,2)*5,0)</f>
        <v>0</v>
      </c>
      <c r="V18" s="20"/>
      <c r="W18" s="20"/>
      <c r="X18" s="20"/>
      <c r="Y18" s="21">
        <f>IF(K18&gt;0,ROUND(K18*R18/5,2)*5,0)</f>
        <v>0</v>
      </c>
      <c r="Z18" s="21"/>
      <c r="AA18" s="21"/>
      <c r="AB18" s="22"/>
      <c r="AC18" s="16"/>
    </row>
    <row r="19" spans="1:29" ht="30" customHeight="1" x14ac:dyDescent="0.2">
      <c r="A19" s="35" t="str">
        <f>"TOTAL 2. Quartal "&amp;Y1</f>
        <v>TOTAL 2. Quartal 2025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4">
        <f>SUM(U17:X18)</f>
        <v>0</v>
      </c>
      <c r="V19" s="34"/>
      <c r="W19" s="34"/>
      <c r="X19" s="34"/>
      <c r="Y19" s="32">
        <f>SUM(Y17:AB18)</f>
        <v>0</v>
      </c>
      <c r="Z19" s="32"/>
      <c r="AA19" s="32"/>
      <c r="AB19" s="33"/>
    </row>
    <row r="20" spans="1:29" ht="60" customHeight="1" x14ac:dyDescent="0.2">
      <c r="A20" s="25" t="s">
        <v>42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7"/>
    </row>
  </sheetData>
  <sheetProtection algorithmName="SHA-512" hashValue="loJTYNjiqOZvZkYOETsRxEBpSqXtd1erQ6wR8Cun/U//k/y1rRjH5EUAMwhzk+b8tOGdjWCSpXlo6Y6kKIkeuQ==" saltValue="UgywvrLMTTJwd0WKzeTZnQ==" spinCount="100000" sheet="1" objects="1" scenarios="1" selectLockedCells="1"/>
  <mergeCells count="85">
    <mergeCell ref="W5:AB5"/>
    <mergeCell ref="F7:AB7"/>
    <mergeCell ref="A1:X2"/>
    <mergeCell ref="Y1:AB2"/>
    <mergeCell ref="A3:E3"/>
    <mergeCell ref="F3:AB3"/>
    <mergeCell ref="A4:E4"/>
    <mergeCell ref="F4:AB4"/>
    <mergeCell ref="A7:E7"/>
    <mergeCell ref="A5:E5"/>
    <mergeCell ref="F5:P5"/>
    <mergeCell ref="Q5:R5"/>
    <mergeCell ref="S5:T5"/>
    <mergeCell ref="U5:V5"/>
    <mergeCell ref="A9:AB9"/>
    <mergeCell ref="A10:AB10"/>
    <mergeCell ref="A11:B12"/>
    <mergeCell ref="C11:N11"/>
    <mergeCell ref="O11:T11"/>
    <mergeCell ref="U11:AB11"/>
    <mergeCell ref="C12:F12"/>
    <mergeCell ref="G12:J12"/>
    <mergeCell ref="K12:N12"/>
    <mergeCell ref="O12:Q12"/>
    <mergeCell ref="R12:T12"/>
    <mergeCell ref="U12:X12"/>
    <mergeCell ref="Y12:AB12"/>
    <mergeCell ref="A8:P8"/>
    <mergeCell ref="Q8:AB8"/>
    <mergeCell ref="A6:E6"/>
    <mergeCell ref="F6:P6"/>
    <mergeCell ref="Q6:R6"/>
    <mergeCell ref="S6:AB6"/>
    <mergeCell ref="R13:T13"/>
    <mergeCell ref="U13:X13"/>
    <mergeCell ref="Y13:AB13"/>
    <mergeCell ref="A14:B14"/>
    <mergeCell ref="C14:F14"/>
    <mergeCell ref="G14:J14"/>
    <mergeCell ref="K14:N14"/>
    <mergeCell ref="O14:Q14"/>
    <mergeCell ref="R14:T14"/>
    <mergeCell ref="U14:X14"/>
    <mergeCell ref="Y14:AB14"/>
    <mergeCell ref="A13:B13"/>
    <mergeCell ref="C13:F13"/>
    <mergeCell ref="G13:J13"/>
    <mergeCell ref="K13:N13"/>
    <mergeCell ref="O13:Q13"/>
    <mergeCell ref="Y15:AB15"/>
    <mergeCell ref="A16:B16"/>
    <mergeCell ref="C16:F16"/>
    <mergeCell ref="G16:J16"/>
    <mergeCell ref="K16:N16"/>
    <mergeCell ref="O16:Q16"/>
    <mergeCell ref="R16:T16"/>
    <mergeCell ref="U16:X16"/>
    <mergeCell ref="Y16:AB16"/>
    <mergeCell ref="A15:B15"/>
    <mergeCell ref="C15:F15"/>
    <mergeCell ref="G15:J15"/>
    <mergeCell ref="K15:N15"/>
    <mergeCell ref="O15:Q15"/>
    <mergeCell ref="R15:T15"/>
    <mergeCell ref="G17:J17"/>
    <mergeCell ref="K17:N17"/>
    <mergeCell ref="O17:Q17"/>
    <mergeCell ref="R17:T17"/>
    <mergeCell ref="U15:X15"/>
    <mergeCell ref="A19:T19"/>
    <mergeCell ref="U19:X19"/>
    <mergeCell ref="Y19:AB19"/>
    <mergeCell ref="A20:AB20"/>
    <mergeCell ref="U17:X17"/>
    <mergeCell ref="Y17:AB17"/>
    <mergeCell ref="A18:B18"/>
    <mergeCell ref="C18:F18"/>
    <mergeCell ref="G18:J18"/>
    <mergeCell ref="K18:N18"/>
    <mergeCell ref="O18:Q18"/>
    <mergeCell ref="R18:T18"/>
    <mergeCell ref="U18:X18"/>
    <mergeCell ref="Y18:AB18"/>
    <mergeCell ref="A17:B17"/>
    <mergeCell ref="C17:F17"/>
  </mergeCells>
  <hyperlinks>
    <hyperlink ref="Q8" r:id="rId1"/>
    <hyperlink ref="Q8:AB8" r:id="rId2" display="pflegeleistungen@san.gr.ch"/>
  </hyperlinks>
  <printOptions horizontalCentered="1"/>
  <pageMargins left="0.70866141732283472" right="0.70866141732283472" top="0.78740157480314965" bottom="0.39370078740157483" header="0.31496062992125984" footer="0.31496062992125984"/>
  <pageSetup paperSize="9" scale="94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0"/>
  <sheetViews>
    <sheetView showZeros="0" zoomScaleNormal="100" workbookViewId="0">
      <selection activeCell="C14" sqref="C14:F14"/>
    </sheetView>
  </sheetViews>
  <sheetFormatPr baseColWidth="10" defaultRowHeight="12.75" x14ac:dyDescent="0.2"/>
  <cols>
    <col min="1" max="1" width="4.7109375" customWidth="1"/>
    <col min="2" max="2" width="5.28515625" customWidth="1"/>
    <col min="3" max="20" width="3.140625" customWidth="1"/>
    <col min="21" max="28" width="3.42578125" customWidth="1"/>
  </cols>
  <sheetData>
    <row r="1" spans="1:33" ht="18.75" customHeight="1" x14ac:dyDescent="0.2">
      <c r="A1" s="56" t="s">
        <v>39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114"/>
      <c r="Y1" s="98">
        <f>'1. Quartal'!Y1:AB2</f>
        <v>2025</v>
      </c>
      <c r="Z1" s="50"/>
      <c r="AA1" s="50"/>
      <c r="AB1" s="51"/>
    </row>
    <row r="2" spans="1:33" ht="25.5" customHeight="1" x14ac:dyDescent="0.2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115"/>
      <c r="Y2" s="99"/>
      <c r="Z2" s="52"/>
      <c r="AA2" s="52"/>
      <c r="AB2" s="53"/>
    </row>
    <row r="3" spans="1:33" s="1" customFormat="1" ht="18.75" customHeight="1" x14ac:dyDescent="0.2">
      <c r="A3" s="100" t="s">
        <v>0</v>
      </c>
      <c r="B3" s="101"/>
      <c r="C3" s="101"/>
      <c r="D3" s="101"/>
      <c r="E3" s="101"/>
      <c r="F3" s="102">
        <f>'1. Quartal'!$F$3:$AB$3</f>
        <v>0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3"/>
    </row>
    <row r="4" spans="1:33" s="1" customFormat="1" ht="18.75" customHeight="1" x14ac:dyDescent="0.2">
      <c r="A4" s="46" t="s">
        <v>34</v>
      </c>
      <c r="B4" s="45"/>
      <c r="C4" s="45"/>
      <c r="D4" s="45"/>
      <c r="E4" s="45"/>
      <c r="F4" s="88">
        <f>'1. Quartal'!$F$4:$AB$4</f>
        <v>0</v>
      </c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104"/>
    </row>
    <row r="5" spans="1:33" s="1" customFormat="1" ht="18.75" customHeight="1" x14ac:dyDescent="0.2">
      <c r="A5" s="46" t="s">
        <v>35</v>
      </c>
      <c r="B5" s="45"/>
      <c r="C5" s="45"/>
      <c r="D5" s="45"/>
      <c r="E5" s="45"/>
      <c r="F5" s="88">
        <f>'1. Quartal'!$F$5:$P$5</f>
        <v>0</v>
      </c>
      <c r="G5" s="88"/>
      <c r="H5" s="88"/>
      <c r="I5" s="88"/>
      <c r="J5" s="88"/>
      <c r="K5" s="88"/>
      <c r="L5" s="88"/>
      <c r="M5" s="88"/>
      <c r="N5" s="88"/>
      <c r="O5" s="88"/>
      <c r="P5" s="88"/>
      <c r="Q5" s="45" t="s">
        <v>1</v>
      </c>
      <c r="R5" s="45"/>
      <c r="S5" s="89">
        <f>'1. Quartal'!$S$5:$T$5</f>
        <v>0</v>
      </c>
      <c r="T5" s="89"/>
      <c r="U5" s="45" t="s">
        <v>2</v>
      </c>
      <c r="V5" s="45"/>
      <c r="W5" s="89">
        <f>'1. Quartal'!$W$5:$AB$5</f>
        <v>0</v>
      </c>
      <c r="X5" s="89"/>
      <c r="Y5" s="89"/>
      <c r="Z5" s="89"/>
      <c r="AA5" s="89"/>
      <c r="AB5" s="90"/>
    </row>
    <row r="6" spans="1:33" s="1" customFormat="1" ht="18.75" customHeight="1" x14ac:dyDescent="0.2">
      <c r="A6" s="46" t="s">
        <v>36</v>
      </c>
      <c r="B6" s="45"/>
      <c r="C6" s="45"/>
      <c r="D6" s="45"/>
      <c r="E6" s="45"/>
      <c r="F6" s="88">
        <f>'1. Quartal'!F6:P6</f>
        <v>0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45" t="s">
        <v>37</v>
      </c>
      <c r="R6" s="45"/>
      <c r="S6" s="89">
        <f>'1. Quartal'!$S$6:$AB$6</f>
        <v>0</v>
      </c>
      <c r="T6" s="89"/>
      <c r="U6" s="89"/>
      <c r="V6" s="89"/>
      <c r="W6" s="89"/>
      <c r="X6" s="89"/>
      <c r="Y6" s="89"/>
      <c r="Z6" s="89"/>
      <c r="AA6" s="89"/>
      <c r="AB6" s="90"/>
    </row>
    <row r="7" spans="1:33" s="1" customFormat="1" ht="18.75" customHeight="1" x14ac:dyDescent="0.2">
      <c r="A7" s="116" t="s">
        <v>38</v>
      </c>
      <c r="B7" s="117"/>
      <c r="C7" s="117"/>
      <c r="D7" s="117"/>
      <c r="E7" s="117"/>
      <c r="F7" s="112">
        <f>'1. Quartal'!F7:AB7</f>
        <v>0</v>
      </c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3"/>
    </row>
    <row r="8" spans="1:33" s="2" customFormat="1" ht="18.75" customHeight="1" x14ac:dyDescent="0.2">
      <c r="A8" s="105" t="str">
        <f>"Bitte ausfüllen und bis 10. Oktober " &amp;Y1&amp;" einschicken an:"</f>
        <v>Bitte ausfüllen und bis 10. Oktober 2025 einschicken an: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7" t="s">
        <v>10</v>
      </c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8"/>
    </row>
    <row r="9" spans="1:33" s="1" customFormat="1" ht="30" customHeight="1" x14ac:dyDescent="0.2">
      <c r="A9" s="109" t="str">
        <f>"Leistungsbeiträge 3. Quartal "&amp;Y1</f>
        <v>Leistungsbeiträge 3. Quartal 2025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1"/>
      <c r="AE9" s="17"/>
    </row>
    <row r="10" spans="1:33" s="3" customFormat="1" ht="24" customHeight="1" x14ac:dyDescent="0.2">
      <c r="A10" s="76" t="s">
        <v>41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8"/>
    </row>
    <row r="11" spans="1:33" s="3" customFormat="1" ht="27.95" customHeight="1" x14ac:dyDescent="0.2">
      <c r="A11" s="79" t="s">
        <v>7</v>
      </c>
      <c r="B11" s="49"/>
      <c r="C11" s="49" t="s">
        <v>18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 t="s">
        <v>15</v>
      </c>
      <c r="P11" s="49"/>
      <c r="Q11" s="49"/>
      <c r="R11" s="49"/>
      <c r="S11" s="49"/>
      <c r="T11" s="49"/>
      <c r="U11" s="49" t="s">
        <v>14</v>
      </c>
      <c r="V11" s="49"/>
      <c r="W11" s="49"/>
      <c r="X11" s="49"/>
      <c r="Y11" s="49"/>
      <c r="Z11" s="49"/>
      <c r="AA11" s="49"/>
      <c r="AB11" s="80"/>
    </row>
    <row r="12" spans="1:33" s="4" customFormat="1" ht="39.950000000000003" customHeight="1" x14ac:dyDescent="0.2">
      <c r="A12" s="79"/>
      <c r="B12" s="49"/>
      <c r="C12" s="47" t="s">
        <v>4</v>
      </c>
      <c r="D12" s="47"/>
      <c r="E12" s="47"/>
      <c r="F12" s="47"/>
      <c r="G12" s="47" t="s">
        <v>8</v>
      </c>
      <c r="H12" s="47"/>
      <c r="I12" s="47"/>
      <c r="J12" s="47"/>
      <c r="K12" s="47" t="s">
        <v>9</v>
      </c>
      <c r="L12" s="47"/>
      <c r="M12" s="47"/>
      <c r="N12" s="47"/>
      <c r="O12" s="47" t="s">
        <v>12</v>
      </c>
      <c r="P12" s="47"/>
      <c r="Q12" s="47"/>
      <c r="R12" s="47" t="s">
        <v>13</v>
      </c>
      <c r="S12" s="47"/>
      <c r="T12" s="47"/>
      <c r="U12" s="47" t="s">
        <v>12</v>
      </c>
      <c r="V12" s="47"/>
      <c r="W12" s="47"/>
      <c r="X12" s="47"/>
      <c r="Y12" s="47" t="s">
        <v>13</v>
      </c>
      <c r="Z12" s="47"/>
      <c r="AA12" s="47"/>
      <c r="AB12" s="81"/>
      <c r="AG12" s="18"/>
    </row>
    <row r="13" spans="1:33" s="5" customFormat="1" ht="14.25" customHeight="1" x14ac:dyDescent="0.2">
      <c r="A13" s="82"/>
      <c r="B13" s="48"/>
      <c r="C13" s="48" t="s">
        <v>11</v>
      </c>
      <c r="D13" s="48"/>
      <c r="E13" s="48"/>
      <c r="F13" s="48"/>
      <c r="G13" s="48" t="s">
        <v>11</v>
      </c>
      <c r="H13" s="48"/>
      <c r="I13" s="48"/>
      <c r="J13" s="48"/>
      <c r="K13" s="48" t="s">
        <v>11</v>
      </c>
      <c r="L13" s="48"/>
      <c r="M13" s="48"/>
      <c r="N13" s="48"/>
      <c r="O13" s="48" t="s">
        <v>5</v>
      </c>
      <c r="P13" s="48"/>
      <c r="Q13" s="48"/>
      <c r="R13" s="48" t="s">
        <v>5</v>
      </c>
      <c r="S13" s="48"/>
      <c r="T13" s="48"/>
      <c r="U13" s="48" t="s">
        <v>5</v>
      </c>
      <c r="V13" s="48"/>
      <c r="W13" s="48"/>
      <c r="X13" s="48"/>
      <c r="Y13" s="48" t="s">
        <v>5</v>
      </c>
      <c r="Z13" s="48"/>
      <c r="AA13" s="48"/>
      <c r="AB13" s="83"/>
    </row>
    <row r="14" spans="1:33" s="6" customFormat="1" ht="24" customHeight="1" x14ac:dyDescent="0.2">
      <c r="A14" s="46" t="s">
        <v>31</v>
      </c>
      <c r="B14" s="45"/>
      <c r="C14" s="23"/>
      <c r="D14" s="23"/>
      <c r="E14" s="23"/>
      <c r="F14" s="23"/>
      <c r="G14" s="23"/>
      <c r="H14" s="23"/>
      <c r="I14" s="23"/>
      <c r="J14" s="23"/>
      <c r="K14" s="24">
        <f t="shared" ref="K14:K18" si="0">C14-G14</f>
        <v>0</v>
      </c>
      <c r="L14" s="24"/>
      <c r="M14" s="24"/>
      <c r="N14" s="24"/>
      <c r="O14" s="21">
        <f>'1. Quartal'!O14</f>
        <v>10.199999999999999</v>
      </c>
      <c r="P14" s="21"/>
      <c r="Q14" s="21"/>
      <c r="R14" s="21">
        <f>'1. Quartal'!R14</f>
        <v>8.4</v>
      </c>
      <c r="S14" s="21"/>
      <c r="T14" s="21"/>
      <c r="U14" s="20">
        <f>IF(K14&gt;0,ROUND(K14*O14/5,2)*5,0)</f>
        <v>0</v>
      </c>
      <c r="V14" s="20"/>
      <c r="W14" s="20"/>
      <c r="X14" s="20"/>
      <c r="Y14" s="21">
        <f>IF(K14&gt;0,ROUND(K14*R14/5,2)*5,0)</f>
        <v>0</v>
      </c>
      <c r="Z14" s="21"/>
      <c r="AA14" s="21"/>
      <c r="AB14" s="22"/>
      <c r="AC14" s="16"/>
    </row>
    <row r="15" spans="1:33" s="6" customFormat="1" ht="24" customHeight="1" x14ac:dyDescent="0.2">
      <c r="A15" s="28" t="s">
        <v>32</v>
      </c>
      <c r="B15" s="29"/>
      <c r="C15" s="23"/>
      <c r="D15" s="23"/>
      <c r="E15" s="23"/>
      <c r="F15" s="23"/>
      <c r="G15" s="23"/>
      <c r="H15" s="23"/>
      <c r="I15" s="23"/>
      <c r="J15" s="23"/>
      <c r="K15" s="24">
        <f t="shared" si="0"/>
        <v>0</v>
      </c>
      <c r="L15" s="24"/>
      <c r="M15" s="24"/>
      <c r="N15" s="24"/>
      <c r="O15" s="21">
        <f>'1. Quartal'!O15</f>
        <v>13.4</v>
      </c>
      <c r="P15" s="21"/>
      <c r="Q15" s="21"/>
      <c r="R15" s="21">
        <f>'1. Quartal'!R15</f>
        <v>11</v>
      </c>
      <c r="S15" s="21"/>
      <c r="T15" s="21"/>
      <c r="U15" s="20">
        <f>IF(K15&gt;0,ROUND(K15*O15/5,2)*5,0)</f>
        <v>0</v>
      </c>
      <c r="V15" s="20"/>
      <c r="W15" s="20"/>
      <c r="X15" s="20"/>
      <c r="Y15" s="21">
        <f>IF(K15&gt;0,ROUND(K15*R15/5,2)*5,0)</f>
        <v>0</v>
      </c>
      <c r="Z15" s="21"/>
      <c r="AA15" s="21"/>
      <c r="AB15" s="22"/>
      <c r="AC15" s="16"/>
    </row>
    <row r="16" spans="1:33" s="6" customFormat="1" ht="24" customHeight="1" x14ac:dyDescent="0.2">
      <c r="A16" s="28" t="s">
        <v>33</v>
      </c>
      <c r="B16" s="29"/>
      <c r="C16" s="23"/>
      <c r="D16" s="23"/>
      <c r="E16" s="23"/>
      <c r="F16" s="23"/>
      <c r="G16" s="23"/>
      <c r="H16" s="23"/>
      <c r="I16" s="23"/>
      <c r="J16" s="23"/>
      <c r="K16" s="24">
        <f t="shared" si="0"/>
        <v>0</v>
      </c>
      <c r="L16" s="24"/>
      <c r="M16" s="24"/>
      <c r="N16" s="24"/>
      <c r="O16" s="21">
        <f>'1. Quartal'!O16</f>
        <v>13.2</v>
      </c>
      <c r="P16" s="21"/>
      <c r="Q16" s="21"/>
      <c r="R16" s="21">
        <f>'1. Quartal'!R16</f>
        <v>10.8</v>
      </c>
      <c r="S16" s="21"/>
      <c r="T16" s="21"/>
      <c r="U16" s="20">
        <f>IF(K16&gt;0,ROUND(K16*O16/5,2)*5,0)</f>
        <v>0</v>
      </c>
      <c r="V16" s="20"/>
      <c r="W16" s="20"/>
      <c r="X16" s="20"/>
      <c r="Y16" s="21">
        <f>IF(K16&gt;0,ROUND(K16*R16/5,2)*5,0)</f>
        <v>0</v>
      </c>
      <c r="Z16" s="21"/>
      <c r="AA16" s="21"/>
      <c r="AB16" s="22"/>
      <c r="AC16" s="16"/>
    </row>
    <row r="17" spans="1:29" s="6" customFormat="1" ht="30" customHeight="1" x14ac:dyDescent="0.2">
      <c r="A17" s="30" t="s">
        <v>40</v>
      </c>
      <c r="B17" s="31"/>
      <c r="C17" s="40">
        <f>SUM(C14:F16)</f>
        <v>0</v>
      </c>
      <c r="D17" s="40"/>
      <c r="E17" s="40"/>
      <c r="F17" s="40"/>
      <c r="G17" s="40">
        <f>SUM(G14:J16)</f>
        <v>0</v>
      </c>
      <c r="H17" s="40"/>
      <c r="I17" s="40"/>
      <c r="J17" s="40"/>
      <c r="K17" s="41">
        <f t="shared" si="0"/>
        <v>0</v>
      </c>
      <c r="L17" s="41"/>
      <c r="M17" s="41"/>
      <c r="N17" s="41"/>
      <c r="O17" s="37">
        <f>'1. Quartal'!O17</f>
        <v>0</v>
      </c>
      <c r="P17" s="37"/>
      <c r="Q17" s="37"/>
      <c r="R17" s="37">
        <f>'1. Quartal'!R17</f>
        <v>0</v>
      </c>
      <c r="S17" s="37"/>
      <c r="T17" s="37"/>
      <c r="U17" s="37">
        <f>SUM(U14:X16)</f>
        <v>0</v>
      </c>
      <c r="V17" s="37"/>
      <c r="W17" s="37"/>
      <c r="X17" s="37"/>
      <c r="Y17" s="38">
        <f>SUM(Y14:AB16)</f>
        <v>0</v>
      </c>
      <c r="Z17" s="38"/>
      <c r="AA17" s="38"/>
      <c r="AB17" s="39"/>
      <c r="AC17" s="16"/>
    </row>
    <row r="18" spans="1:29" s="6" customFormat="1" ht="24" customHeight="1" x14ac:dyDescent="0.2">
      <c r="A18" s="28" t="s">
        <v>43</v>
      </c>
      <c r="B18" s="29"/>
      <c r="C18" s="23"/>
      <c r="D18" s="23"/>
      <c r="E18" s="23"/>
      <c r="F18" s="23"/>
      <c r="G18" s="23"/>
      <c r="H18" s="23"/>
      <c r="I18" s="23"/>
      <c r="J18" s="23"/>
      <c r="K18" s="24">
        <f t="shared" si="0"/>
        <v>0</v>
      </c>
      <c r="L18" s="24"/>
      <c r="M18" s="24"/>
      <c r="N18" s="24"/>
      <c r="O18" s="20">
        <f>'1. Quartal'!O18</f>
        <v>22</v>
      </c>
      <c r="P18" s="20"/>
      <c r="Q18" s="20"/>
      <c r="R18" s="20">
        <f>'1. Quartal'!R18</f>
        <v>18</v>
      </c>
      <c r="S18" s="20"/>
      <c r="T18" s="20"/>
      <c r="U18" s="20">
        <f>IF(K18&gt;0,ROUND(K18*O18/5,2)*5,0)</f>
        <v>0</v>
      </c>
      <c r="V18" s="20"/>
      <c r="W18" s="20"/>
      <c r="X18" s="20"/>
      <c r="Y18" s="21">
        <f>IF(K18&gt;0,ROUND(K18*R18/5,2)*5,0)</f>
        <v>0</v>
      </c>
      <c r="Z18" s="21"/>
      <c r="AA18" s="21"/>
      <c r="AB18" s="22"/>
      <c r="AC18" s="16"/>
    </row>
    <row r="19" spans="1:29" ht="30" customHeight="1" x14ac:dyDescent="0.2">
      <c r="A19" s="35" t="str">
        <f>"TOTAL 3. Quartal "&amp;Y1</f>
        <v>TOTAL 3. Quartal 2025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4">
        <f>SUM(U17:X18)</f>
        <v>0</v>
      </c>
      <c r="V19" s="34"/>
      <c r="W19" s="34"/>
      <c r="X19" s="34"/>
      <c r="Y19" s="32">
        <f>SUM(Y17:AB18)</f>
        <v>0</v>
      </c>
      <c r="Z19" s="32"/>
      <c r="AA19" s="32"/>
      <c r="AB19" s="33"/>
    </row>
    <row r="20" spans="1:29" ht="60" customHeight="1" x14ac:dyDescent="0.2">
      <c r="A20" s="25" t="s">
        <v>42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7"/>
    </row>
  </sheetData>
  <sheetProtection algorithmName="SHA-512" hashValue="n4xW+I+Fzc9Yc/g3TEVN/6TzZAHeRf7EQshh++Z8Hf6S2GemNvxsJBQ+SYjTBxdTHFmKb2vvcNHclEZ8suy7NQ==" saltValue="bI+fVphGfQ60Xb2iIA/Rxg==" spinCount="100000" sheet="1" objects="1" scenarios="1" selectLockedCells="1"/>
  <mergeCells count="85">
    <mergeCell ref="W5:AB5"/>
    <mergeCell ref="F7:AB7"/>
    <mergeCell ref="A1:X2"/>
    <mergeCell ref="Y1:AB2"/>
    <mergeCell ref="A3:E3"/>
    <mergeCell ref="F3:AB3"/>
    <mergeCell ref="A4:E4"/>
    <mergeCell ref="F4:AB4"/>
    <mergeCell ref="A7:E7"/>
    <mergeCell ref="A5:E5"/>
    <mergeCell ref="F5:P5"/>
    <mergeCell ref="Q5:R5"/>
    <mergeCell ref="S5:T5"/>
    <mergeCell ref="U5:V5"/>
    <mergeCell ref="A9:AB9"/>
    <mergeCell ref="A10:AB10"/>
    <mergeCell ref="A11:B12"/>
    <mergeCell ref="C11:N11"/>
    <mergeCell ref="O11:T11"/>
    <mergeCell ref="U11:AB11"/>
    <mergeCell ref="C12:F12"/>
    <mergeCell ref="G12:J12"/>
    <mergeCell ref="K12:N12"/>
    <mergeCell ref="O12:Q12"/>
    <mergeCell ref="R12:T12"/>
    <mergeCell ref="U12:X12"/>
    <mergeCell ref="Y12:AB12"/>
    <mergeCell ref="A8:P8"/>
    <mergeCell ref="Q8:AB8"/>
    <mergeCell ref="A6:E6"/>
    <mergeCell ref="F6:P6"/>
    <mergeCell ref="Q6:R6"/>
    <mergeCell ref="S6:AB6"/>
    <mergeCell ref="R13:T13"/>
    <mergeCell ref="U13:X13"/>
    <mergeCell ref="Y13:AB13"/>
    <mergeCell ref="A14:B14"/>
    <mergeCell ref="C14:F14"/>
    <mergeCell ref="G14:J14"/>
    <mergeCell ref="K14:N14"/>
    <mergeCell ref="O14:Q14"/>
    <mergeCell ref="R14:T14"/>
    <mergeCell ref="U14:X14"/>
    <mergeCell ref="Y14:AB14"/>
    <mergeCell ref="A13:B13"/>
    <mergeCell ref="C13:F13"/>
    <mergeCell ref="G13:J13"/>
    <mergeCell ref="K13:N13"/>
    <mergeCell ref="O13:Q13"/>
    <mergeCell ref="Y15:AB15"/>
    <mergeCell ref="A16:B16"/>
    <mergeCell ref="C16:F16"/>
    <mergeCell ref="G16:J16"/>
    <mergeCell ref="K16:N16"/>
    <mergeCell ref="O16:Q16"/>
    <mergeCell ref="R16:T16"/>
    <mergeCell ref="U16:X16"/>
    <mergeCell ref="Y16:AB16"/>
    <mergeCell ref="A15:B15"/>
    <mergeCell ref="C15:F15"/>
    <mergeCell ref="G15:J15"/>
    <mergeCell ref="K15:N15"/>
    <mergeCell ref="O15:Q15"/>
    <mergeCell ref="R15:T15"/>
    <mergeCell ref="G17:J17"/>
    <mergeCell ref="K17:N17"/>
    <mergeCell ref="O17:Q17"/>
    <mergeCell ref="R17:T17"/>
    <mergeCell ref="U15:X15"/>
    <mergeCell ref="A19:T19"/>
    <mergeCell ref="U19:X19"/>
    <mergeCell ref="Y19:AB19"/>
    <mergeCell ref="A20:AB20"/>
    <mergeCell ref="U17:X17"/>
    <mergeCell ref="Y17:AB17"/>
    <mergeCell ref="A18:B18"/>
    <mergeCell ref="C18:F18"/>
    <mergeCell ref="G18:J18"/>
    <mergeCell ref="K18:N18"/>
    <mergeCell ref="O18:Q18"/>
    <mergeCell ref="R18:T18"/>
    <mergeCell ref="U18:X18"/>
    <mergeCell ref="Y18:AB18"/>
    <mergeCell ref="A17:B17"/>
    <mergeCell ref="C17:F17"/>
  </mergeCells>
  <hyperlinks>
    <hyperlink ref="Q8" r:id="rId1"/>
    <hyperlink ref="Q8:AB8" r:id="rId2" display="pflegeleistungen@san.gr.ch"/>
  </hyperlinks>
  <printOptions horizontalCentered="1"/>
  <pageMargins left="0.70866141732283472" right="0.70866141732283472" top="0.78740157480314965" bottom="0.39370078740157483" header="0.31496062992125984" footer="0.31496062992125984"/>
  <pageSetup paperSize="9" scale="94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0"/>
  <sheetViews>
    <sheetView showZeros="0" zoomScaleNormal="100" workbookViewId="0">
      <selection activeCell="C14" sqref="C14:F14"/>
    </sheetView>
  </sheetViews>
  <sheetFormatPr baseColWidth="10" defaultRowHeight="12.75" x14ac:dyDescent="0.2"/>
  <cols>
    <col min="1" max="1" width="4.7109375" customWidth="1"/>
    <col min="2" max="2" width="5.28515625" customWidth="1"/>
    <col min="3" max="20" width="3.140625" customWidth="1"/>
    <col min="21" max="28" width="3.42578125" customWidth="1"/>
  </cols>
  <sheetData>
    <row r="1" spans="1:33" ht="18.75" customHeight="1" x14ac:dyDescent="0.2">
      <c r="A1" s="56" t="s">
        <v>39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114"/>
      <c r="Y1" s="98">
        <f>'1. Quartal'!Y1:AB2</f>
        <v>2025</v>
      </c>
      <c r="Z1" s="50"/>
      <c r="AA1" s="50"/>
      <c r="AB1" s="51"/>
    </row>
    <row r="2" spans="1:33" ht="25.5" customHeight="1" x14ac:dyDescent="0.2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115"/>
      <c r="Y2" s="99"/>
      <c r="Z2" s="52"/>
      <c r="AA2" s="52"/>
      <c r="AB2" s="53"/>
    </row>
    <row r="3" spans="1:33" s="1" customFormat="1" ht="18.75" customHeight="1" x14ac:dyDescent="0.2">
      <c r="A3" s="100" t="s">
        <v>0</v>
      </c>
      <c r="B3" s="101"/>
      <c r="C3" s="101"/>
      <c r="D3" s="101"/>
      <c r="E3" s="101"/>
      <c r="F3" s="102">
        <f>'1. Quartal'!$F$3:$AB$3</f>
        <v>0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3"/>
    </row>
    <row r="4" spans="1:33" s="1" customFormat="1" ht="18.75" customHeight="1" x14ac:dyDescent="0.2">
      <c r="A4" s="46" t="s">
        <v>34</v>
      </c>
      <c r="B4" s="45"/>
      <c r="C4" s="45"/>
      <c r="D4" s="45"/>
      <c r="E4" s="45"/>
      <c r="F4" s="88">
        <f>'1. Quartal'!$F$4:$AB$4</f>
        <v>0</v>
      </c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104"/>
    </row>
    <row r="5" spans="1:33" s="1" customFormat="1" ht="18.75" customHeight="1" x14ac:dyDescent="0.2">
      <c r="A5" s="46" t="s">
        <v>35</v>
      </c>
      <c r="B5" s="45"/>
      <c r="C5" s="45"/>
      <c r="D5" s="45"/>
      <c r="E5" s="45"/>
      <c r="F5" s="88">
        <f>'1. Quartal'!$F$5:$P$5</f>
        <v>0</v>
      </c>
      <c r="G5" s="88"/>
      <c r="H5" s="88"/>
      <c r="I5" s="88"/>
      <c r="J5" s="88"/>
      <c r="K5" s="88"/>
      <c r="L5" s="88"/>
      <c r="M5" s="88"/>
      <c r="N5" s="88"/>
      <c r="O5" s="88"/>
      <c r="P5" s="88"/>
      <c r="Q5" s="45" t="s">
        <v>1</v>
      </c>
      <c r="R5" s="45"/>
      <c r="S5" s="89">
        <f>'1. Quartal'!$S$5:$T$5</f>
        <v>0</v>
      </c>
      <c r="T5" s="89"/>
      <c r="U5" s="45" t="s">
        <v>2</v>
      </c>
      <c r="V5" s="45"/>
      <c r="W5" s="89">
        <f>'1. Quartal'!$W$5:$AB$5</f>
        <v>0</v>
      </c>
      <c r="X5" s="89"/>
      <c r="Y5" s="89"/>
      <c r="Z5" s="89"/>
      <c r="AA5" s="89"/>
      <c r="AB5" s="90"/>
    </row>
    <row r="6" spans="1:33" s="1" customFormat="1" ht="18.75" customHeight="1" x14ac:dyDescent="0.2">
      <c r="A6" s="46" t="s">
        <v>36</v>
      </c>
      <c r="B6" s="45"/>
      <c r="C6" s="45"/>
      <c r="D6" s="45"/>
      <c r="E6" s="45"/>
      <c r="F6" s="88">
        <f>'1. Quartal'!F6:P6</f>
        <v>0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45" t="s">
        <v>37</v>
      </c>
      <c r="R6" s="45"/>
      <c r="S6" s="89">
        <f>'1. Quartal'!$S$6:$AB$6</f>
        <v>0</v>
      </c>
      <c r="T6" s="89"/>
      <c r="U6" s="89"/>
      <c r="V6" s="89"/>
      <c r="W6" s="89"/>
      <c r="X6" s="89"/>
      <c r="Y6" s="89"/>
      <c r="Z6" s="89"/>
      <c r="AA6" s="89"/>
      <c r="AB6" s="90"/>
    </row>
    <row r="7" spans="1:33" s="1" customFormat="1" ht="18.75" customHeight="1" x14ac:dyDescent="0.2">
      <c r="A7" s="116" t="s">
        <v>38</v>
      </c>
      <c r="B7" s="117"/>
      <c r="C7" s="117"/>
      <c r="D7" s="117"/>
      <c r="E7" s="117"/>
      <c r="F7" s="112">
        <f>'1. Quartal'!F7:AB7</f>
        <v>0</v>
      </c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3"/>
    </row>
    <row r="8" spans="1:33" s="2" customFormat="1" ht="18.75" customHeight="1" x14ac:dyDescent="0.2">
      <c r="A8" s="105" t="str">
        <f>"Bitte ausfüllen und bis 10. Januar " &amp;Y1+1&amp;" einschicken an:"</f>
        <v>Bitte ausfüllen und bis 10. Januar 2026 einschicken an: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7" t="s">
        <v>10</v>
      </c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8"/>
    </row>
    <row r="9" spans="1:33" s="1" customFormat="1" ht="30" customHeight="1" x14ac:dyDescent="0.2">
      <c r="A9" s="109" t="str">
        <f>"Leistungsbeiträge 4. Quartal "&amp;Y1</f>
        <v>Leistungsbeiträge 4. Quartal 2025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1"/>
      <c r="AE9" s="17"/>
    </row>
    <row r="10" spans="1:33" s="3" customFormat="1" ht="24" customHeight="1" x14ac:dyDescent="0.2">
      <c r="A10" s="76" t="s">
        <v>41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8"/>
    </row>
    <row r="11" spans="1:33" s="3" customFormat="1" ht="27.95" customHeight="1" x14ac:dyDescent="0.2">
      <c r="A11" s="79" t="s">
        <v>7</v>
      </c>
      <c r="B11" s="49"/>
      <c r="C11" s="49" t="s">
        <v>24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 t="s">
        <v>15</v>
      </c>
      <c r="P11" s="49"/>
      <c r="Q11" s="49"/>
      <c r="R11" s="49"/>
      <c r="S11" s="49"/>
      <c r="T11" s="49"/>
      <c r="U11" s="49" t="s">
        <v>14</v>
      </c>
      <c r="V11" s="49"/>
      <c r="W11" s="49"/>
      <c r="X11" s="49"/>
      <c r="Y11" s="49"/>
      <c r="Z11" s="49"/>
      <c r="AA11" s="49"/>
      <c r="AB11" s="80"/>
    </row>
    <row r="12" spans="1:33" s="4" customFormat="1" ht="39.950000000000003" customHeight="1" x14ac:dyDescent="0.2">
      <c r="A12" s="79"/>
      <c r="B12" s="49"/>
      <c r="C12" s="47" t="s">
        <v>4</v>
      </c>
      <c r="D12" s="47"/>
      <c r="E12" s="47"/>
      <c r="F12" s="47"/>
      <c r="G12" s="47" t="s">
        <v>8</v>
      </c>
      <c r="H12" s="47"/>
      <c r="I12" s="47"/>
      <c r="J12" s="47"/>
      <c r="K12" s="47" t="s">
        <v>9</v>
      </c>
      <c r="L12" s="47"/>
      <c r="M12" s="47"/>
      <c r="N12" s="47"/>
      <c r="O12" s="47" t="s">
        <v>12</v>
      </c>
      <c r="P12" s="47"/>
      <c r="Q12" s="47"/>
      <c r="R12" s="47" t="s">
        <v>13</v>
      </c>
      <c r="S12" s="47"/>
      <c r="T12" s="47"/>
      <c r="U12" s="47" t="s">
        <v>12</v>
      </c>
      <c r="V12" s="47"/>
      <c r="W12" s="47"/>
      <c r="X12" s="47"/>
      <c r="Y12" s="47" t="s">
        <v>13</v>
      </c>
      <c r="Z12" s="47"/>
      <c r="AA12" s="47"/>
      <c r="AB12" s="81"/>
      <c r="AG12" s="18"/>
    </row>
    <row r="13" spans="1:33" s="5" customFormat="1" ht="14.25" customHeight="1" x14ac:dyDescent="0.2">
      <c r="A13" s="82"/>
      <c r="B13" s="48"/>
      <c r="C13" s="48" t="s">
        <v>11</v>
      </c>
      <c r="D13" s="48"/>
      <c r="E13" s="48"/>
      <c r="F13" s="48"/>
      <c r="G13" s="48" t="s">
        <v>11</v>
      </c>
      <c r="H13" s="48"/>
      <c r="I13" s="48"/>
      <c r="J13" s="48"/>
      <c r="K13" s="48" t="s">
        <v>11</v>
      </c>
      <c r="L13" s="48"/>
      <c r="M13" s="48"/>
      <c r="N13" s="48"/>
      <c r="O13" s="48" t="s">
        <v>5</v>
      </c>
      <c r="P13" s="48"/>
      <c r="Q13" s="48"/>
      <c r="R13" s="48" t="s">
        <v>5</v>
      </c>
      <c r="S13" s="48"/>
      <c r="T13" s="48"/>
      <c r="U13" s="48" t="s">
        <v>5</v>
      </c>
      <c r="V13" s="48"/>
      <c r="W13" s="48"/>
      <c r="X13" s="48"/>
      <c r="Y13" s="48" t="s">
        <v>5</v>
      </c>
      <c r="Z13" s="48"/>
      <c r="AA13" s="48"/>
      <c r="AB13" s="83"/>
    </row>
    <row r="14" spans="1:33" s="6" customFormat="1" ht="24" customHeight="1" x14ac:dyDescent="0.2">
      <c r="A14" s="46" t="s">
        <v>31</v>
      </c>
      <c r="B14" s="45"/>
      <c r="C14" s="23"/>
      <c r="D14" s="23"/>
      <c r="E14" s="23"/>
      <c r="F14" s="23"/>
      <c r="G14" s="23"/>
      <c r="H14" s="23"/>
      <c r="I14" s="23"/>
      <c r="J14" s="23"/>
      <c r="K14" s="24">
        <f t="shared" ref="K14:K18" si="0">C14-G14</f>
        <v>0</v>
      </c>
      <c r="L14" s="24"/>
      <c r="M14" s="24"/>
      <c r="N14" s="24"/>
      <c r="O14" s="21">
        <f>'1. Quartal'!O14</f>
        <v>10.199999999999999</v>
      </c>
      <c r="P14" s="21"/>
      <c r="Q14" s="21"/>
      <c r="R14" s="21">
        <f>'1. Quartal'!R14</f>
        <v>8.4</v>
      </c>
      <c r="S14" s="21"/>
      <c r="T14" s="21"/>
      <c r="U14" s="20">
        <f>IF(K14&gt;0,ROUND(K14*O14/5,2)*5,0)</f>
        <v>0</v>
      </c>
      <c r="V14" s="20"/>
      <c r="W14" s="20"/>
      <c r="X14" s="20"/>
      <c r="Y14" s="21">
        <f>IF(K14&gt;0,ROUND(K14*R14/5,2)*5,0)</f>
        <v>0</v>
      </c>
      <c r="Z14" s="21"/>
      <c r="AA14" s="21"/>
      <c r="AB14" s="22"/>
      <c r="AC14" s="16"/>
    </row>
    <row r="15" spans="1:33" s="6" customFormat="1" ht="24" customHeight="1" x14ac:dyDescent="0.2">
      <c r="A15" s="28" t="s">
        <v>32</v>
      </c>
      <c r="B15" s="29"/>
      <c r="C15" s="23"/>
      <c r="D15" s="23"/>
      <c r="E15" s="23"/>
      <c r="F15" s="23"/>
      <c r="G15" s="23"/>
      <c r="H15" s="23"/>
      <c r="I15" s="23"/>
      <c r="J15" s="23"/>
      <c r="K15" s="24">
        <f t="shared" si="0"/>
        <v>0</v>
      </c>
      <c r="L15" s="24"/>
      <c r="M15" s="24"/>
      <c r="N15" s="24"/>
      <c r="O15" s="21">
        <f>'1. Quartal'!O15</f>
        <v>13.4</v>
      </c>
      <c r="P15" s="21"/>
      <c r="Q15" s="21"/>
      <c r="R15" s="21">
        <f>'1. Quartal'!R15</f>
        <v>11</v>
      </c>
      <c r="S15" s="21"/>
      <c r="T15" s="21"/>
      <c r="U15" s="20">
        <f>IF(K15&gt;0,ROUND(K15*O15/5,2)*5,0)</f>
        <v>0</v>
      </c>
      <c r="V15" s="20"/>
      <c r="W15" s="20"/>
      <c r="X15" s="20"/>
      <c r="Y15" s="21">
        <f>IF(K15&gt;0,ROUND(K15*R15/5,2)*5,0)</f>
        <v>0</v>
      </c>
      <c r="Z15" s="21"/>
      <c r="AA15" s="21"/>
      <c r="AB15" s="22"/>
      <c r="AC15" s="16"/>
    </row>
    <row r="16" spans="1:33" s="6" customFormat="1" ht="24" customHeight="1" x14ac:dyDescent="0.2">
      <c r="A16" s="28" t="s">
        <v>33</v>
      </c>
      <c r="B16" s="29"/>
      <c r="C16" s="23"/>
      <c r="D16" s="23"/>
      <c r="E16" s="23"/>
      <c r="F16" s="23"/>
      <c r="G16" s="23"/>
      <c r="H16" s="23"/>
      <c r="I16" s="23"/>
      <c r="J16" s="23"/>
      <c r="K16" s="24">
        <f t="shared" si="0"/>
        <v>0</v>
      </c>
      <c r="L16" s="24"/>
      <c r="M16" s="24"/>
      <c r="N16" s="24"/>
      <c r="O16" s="21">
        <f>'1. Quartal'!O16</f>
        <v>13.2</v>
      </c>
      <c r="P16" s="21"/>
      <c r="Q16" s="21"/>
      <c r="R16" s="21">
        <f>'1. Quartal'!R16</f>
        <v>10.8</v>
      </c>
      <c r="S16" s="21"/>
      <c r="T16" s="21"/>
      <c r="U16" s="20">
        <f>IF(K16&gt;0,ROUND(K16*O16/5,2)*5,0)</f>
        <v>0</v>
      </c>
      <c r="V16" s="20"/>
      <c r="W16" s="20"/>
      <c r="X16" s="20"/>
      <c r="Y16" s="21">
        <f>IF(K16&gt;0,ROUND(K16*R16/5,2)*5,0)</f>
        <v>0</v>
      </c>
      <c r="Z16" s="21"/>
      <c r="AA16" s="21"/>
      <c r="AB16" s="22"/>
      <c r="AC16" s="16"/>
    </row>
    <row r="17" spans="1:29" s="6" customFormat="1" ht="30" customHeight="1" x14ac:dyDescent="0.2">
      <c r="A17" s="30" t="s">
        <v>40</v>
      </c>
      <c r="B17" s="31"/>
      <c r="C17" s="40">
        <f>SUM(C14:F16)</f>
        <v>0</v>
      </c>
      <c r="D17" s="40"/>
      <c r="E17" s="40"/>
      <c r="F17" s="40"/>
      <c r="G17" s="40">
        <f>SUM(G14:J16)</f>
        <v>0</v>
      </c>
      <c r="H17" s="40"/>
      <c r="I17" s="40"/>
      <c r="J17" s="40"/>
      <c r="K17" s="41">
        <f t="shared" si="0"/>
        <v>0</v>
      </c>
      <c r="L17" s="41"/>
      <c r="M17" s="41"/>
      <c r="N17" s="41"/>
      <c r="O17" s="37">
        <f>'1. Quartal'!O17</f>
        <v>0</v>
      </c>
      <c r="P17" s="37"/>
      <c r="Q17" s="37"/>
      <c r="R17" s="37">
        <f>'1. Quartal'!R17</f>
        <v>0</v>
      </c>
      <c r="S17" s="37"/>
      <c r="T17" s="37"/>
      <c r="U17" s="37">
        <f>SUM(U14:X16)</f>
        <v>0</v>
      </c>
      <c r="V17" s="37"/>
      <c r="W17" s="37"/>
      <c r="X17" s="37"/>
      <c r="Y17" s="38">
        <f>SUM(Y14:AB16)</f>
        <v>0</v>
      </c>
      <c r="Z17" s="38"/>
      <c r="AA17" s="38"/>
      <c r="AB17" s="39"/>
      <c r="AC17" s="16"/>
    </row>
    <row r="18" spans="1:29" s="6" customFormat="1" ht="24" customHeight="1" x14ac:dyDescent="0.2">
      <c r="A18" s="28" t="s">
        <v>43</v>
      </c>
      <c r="B18" s="29"/>
      <c r="C18" s="23"/>
      <c r="D18" s="23"/>
      <c r="E18" s="23"/>
      <c r="F18" s="23"/>
      <c r="G18" s="23"/>
      <c r="H18" s="23"/>
      <c r="I18" s="23"/>
      <c r="J18" s="23"/>
      <c r="K18" s="24">
        <f t="shared" si="0"/>
        <v>0</v>
      </c>
      <c r="L18" s="24"/>
      <c r="M18" s="24"/>
      <c r="N18" s="24"/>
      <c r="O18" s="20">
        <f>'1. Quartal'!O18</f>
        <v>22</v>
      </c>
      <c r="P18" s="20"/>
      <c r="Q18" s="20"/>
      <c r="R18" s="20">
        <f>'1. Quartal'!R18</f>
        <v>18</v>
      </c>
      <c r="S18" s="20"/>
      <c r="T18" s="20"/>
      <c r="U18" s="20">
        <f>IF(K18&gt;0,ROUND(K18*O18/5,2)*5,0)</f>
        <v>0</v>
      </c>
      <c r="V18" s="20"/>
      <c r="W18" s="20"/>
      <c r="X18" s="20"/>
      <c r="Y18" s="21">
        <f>IF(K18&gt;0,ROUND(K18*R18/5,2)*5,0)</f>
        <v>0</v>
      </c>
      <c r="Z18" s="21"/>
      <c r="AA18" s="21"/>
      <c r="AB18" s="22"/>
      <c r="AC18" s="16"/>
    </row>
    <row r="19" spans="1:29" ht="30" customHeight="1" x14ac:dyDescent="0.2">
      <c r="A19" s="35" t="str">
        <f>"TOTAL 4. Quartal "&amp;Y1</f>
        <v>TOTAL 4. Quartal 2025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4">
        <f>SUM(U17:X18)</f>
        <v>0</v>
      </c>
      <c r="V19" s="34"/>
      <c r="W19" s="34"/>
      <c r="X19" s="34"/>
      <c r="Y19" s="32">
        <f>SUM(Y17:AB18)</f>
        <v>0</v>
      </c>
      <c r="Z19" s="32"/>
      <c r="AA19" s="32"/>
      <c r="AB19" s="33"/>
    </row>
    <row r="20" spans="1:29" ht="60" customHeight="1" x14ac:dyDescent="0.2">
      <c r="A20" s="25" t="s">
        <v>42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7"/>
    </row>
  </sheetData>
  <sheetProtection algorithmName="SHA-512" hashValue="1Qp6QKLp1ue0Wa648+WYNs6+FMX9pqRpxe7X5nfXz8Lda5avWK6tzcfeKRKMdHRKlE/MPQAV+NAroPgETRQWpw==" saltValue="qRrDRvX2uyl9yAj8BlBOmw==" spinCount="100000" sheet="1" objects="1" scenarios="1" selectLockedCells="1"/>
  <mergeCells count="85">
    <mergeCell ref="W5:AB5"/>
    <mergeCell ref="F7:AB7"/>
    <mergeCell ref="A1:X2"/>
    <mergeCell ref="Y1:AB2"/>
    <mergeCell ref="A3:E3"/>
    <mergeCell ref="F3:AB3"/>
    <mergeCell ref="A4:E4"/>
    <mergeCell ref="F4:AB4"/>
    <mergeCell ref="A7:E7"/>
    <mergeCell ref="A5:E5"/>
    <mergeCell ref="F5:P5"/>
    <mergeCell ref="Q5:R5"/>
    <mergeCell ref="S5:T5"/>
    <mergeCell ref="U5:V5"/>
    <mergeCell ref="A9:AB9"/>
    <mergeCell ref="A10:AB10"/>
    <mergeCell ref="A11:B12"/>
    <mergeCell ref="C11:N11"/>
    <mergeCell ref="O11:T11"/>
    <mergeCell ref="U11:AB11"/>
    <mergeCell ref="C12:F12"/>
    <mergeCell ref="G12:J12"/>
    <mergeCell ref="K12:N12"/>
    <mergeCell ref="O12:Q12"/>
    <mergeCell ref="R12:T12"/>
    <mergeCell ref="U12:X12"/>
    <mergeCell ref="Y12:AB12"/>
    <mergeCell ref="A8:P8"/>
    <mergeCell ref="Q8:AB8"/>
    <mergeCell ref="A6:E6"/>
    <mergeCell ref="F6:P6"/>
    <mergeCell ref="Q6:R6"/>
    <mergeCell ref="S6:AB6"/>
    <mergeCell ref="R13:T13"/>
    <mergeCell ref="U13:X13"/>
    <mergeCell ref="Y13:AB13"/>
    <mergeCell ref="A14:B14"/>
    <mergeCell ref="C14:F14"/>
    <mergeCell ref="G14:J14"/>
    <mergeCell ref="K14:N14"/>
    <mergeCell ref="O14:Q14"/>
    <mergeCell ref="R14:T14"/>
    <mergeCell ref="U14:X14"/>
    <mergeCell ref="Y14:AB14"/>
    <mergeCell ref="A13:B13"/>
    <mergeCell ref="C13:F13"/>
    <mergeCell ref="G13:J13"/>
    <mergeCell ref="K13:N13"/>
    <mergeCell ref="O13:Q13"/>
    <mergeCell ref="Y15:AB15"/>
    <mergeCell ref="A16:B16"/>
    <mergeCell ref="C16:F16"/>
    <mergeCell ref="G16:J16"/>
    <mergeCell ref="K16:N16"/>
    <mergeCell ref="O16:Q16"/>
    <mergeCell ref="R16:T16"/>
    <mergeCell ref="U16:X16"/>
    <mergeCell ref="Y16:AB16"/>
    <mergeCell ref="A15:B15"/>
    <mergeCell ref="C15:F15"/>
    <mergeCell ref="G15:J15"/>
    <mergeCell ref="K15:N15"/>
    <mergeCell ref="O15:Q15"/>
    <mergeCell ref="R15:T15"/>
    <mergeCell ref="G17:J17"/>
    <mergeCell ref="K17:N17"/>
    <mergeCell ref="O17:Q17"/>
    <mergeCell ref="R17:T17"/>
    <mergeCell ref="U15:X15"/>
    <mergeCell ref="A19:T19"/>
    <mergeCell ref="U19:X19"/>
    <mergeCell ref="Y19:AB19"/>
    <mergeCell ref="A20:AB20"/>
    <mergeCell ref="U17:X17"/>
    <mergeCell ref="Y17:AB17"/>
    <mergeCell ref="A18:B18"/>
    <mergeCell ref="C18:F18"/>
    <mergeCell ref="G18:J18"/>
    <mergeCell ref="K18:N18"/>
    <mergeCell ref="O18:Q18"/>
    <mergeCell ref="R18:T18"/>
    <mergeCell ref="U18:X18"/>
    <mergeCell ref="Y18:AB18"/>
    <mergeCell ref="A17:B17"/>
    <mergeCell ref="C17:F17"/>
  </mergeCells>
  <hyperlinks>
    <hyperlink ref="Q8" r:id="rId1"/>
    <hyperlink ref="Q8:AB8" r:id="rId2" display="pflegeleistungen@san.gr.ch"/>
  </hyperlinks>
  <printOptions horizontalCentered="1"/>
  <pageMargins left="0.70866141732283472" right="0.70866141732283472" top="0.78740157480314965" bottom="0.39370078740157483" header="0.31496062992125984" footer="0.31496062992125984"/>
  <pageSetup paperSize="9" scale="94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showZeros="0" zoomScaleNormal="100" workbookViewId="0">
      <selection activeCell="AC1" sqref="AC1"/>
    </sheetView>
  </sheetViews>
  <sheetFormatPr baseColWidth="10" defaultRowHeight="12.75" x14ac:dyDescent="0.2"/>
  <cols>
    <col min="1" max="1" width="4.7109375" style="7" customWidth="1"/>
    <col min="2" max="2" width="7" style="7" customWidth="1"/>
    <col min="3" max="3" width="3.7109375" style="7" customWidth="1"/>
    <col min="4" max="24" width="3.140625" style="7" customWidth="1"/>
    <col min="25" max="28" width="3.42578125" style="7" customWidth="1"/>
    <col min="29" max="16384" width="11.42578125" style="7"/>
  </cols>
  <sheetData>
    <row r="1" spans="1:33" ht="18.75" customHeight="1" x14ac:dyDescent="0.2">
      <c r="A1" s="56" t="s">
        <v>39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114"/>
      <c r="Y1" s="98">
        <f>'1. Quartal'!Y1</f>
        <v>2025</v>
      </c>
      <c r="Z1" s="50"/>
      <c r="AA1" s="50"/>
      <c r="AB1" s="51"/>
    </row>
    <row r="2" spans="1:33" ht="25.5" customHeight="1" x14ac:dyDescent="0.2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115"/>
      <c r="Y2" s="99"/>
      <c r="Z2" s="52"/>
      <c r="AA2" s="52"/>
      <c r="AB2" s="53"/>
    </row>
    <row r="3" spans="1:33" s="1" customFormat="1" ht="18.75" customHeight="1" x14ac:dyDescent="0.2">
      <c r="A3" s="100" t="s">
        <v>0</v>
      </c>
      <c r="B3" s="101"/>
      <c r="C3" s="101"/>
      <c r="D3" s="101"/>
      <c r="E3" s="101"/>
      <c r="F3" s="102">
        <f>'1. Quartal'!$F$3:$AB$3</f>
        <v>0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3"/>
    </row>
    <row r="4" spans="1:33" s="1" customFormat="1" ht="18.75" customHeight="1" x14ac:dyDescent="0.2">
      <c r="A4" s="46" t="s">
        <v>34</v>
      </c>
      <c r="B4" s="45"/>
      <c r="C4" s="45"/>
      <c r="D4" s="45"/>
      <c r="E4" s="45"/>
      <c r="F4" s="88">
        <f>'1. Quartal'!$F$4:$AB$4</f>
        <v>0</v>
      </c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104"/>
    </row>
    <row r="5" spans="1:33" s="1" customFormat="1" ht="18.75" customHeight="1" x14ac:dyDescent="0.2">
      <c r="A5" s="46" t="s">
        <v>35</v>
      </c>
      <c r="B5" s="45"/>
      <c r="C5" s="45"/>
      <c r="D5" s="45"/>
      <c r="E5" s="45"/>
      <c r="F5" s="88">
        <f>'1. Quartal'!$F$5:$P$5</f>
        <v>0</v>
      </c>
      <c r="G5" s="88"/>
      <c r="H5" s="88"/>
      <c r="I5" s="88"/>
      <c r="J5" s="88"/>
      <c r="K5" s="88"/>
      <c r="L5" s="88"/>
      <c r="M5" s="88"/>
      <c r="N5" s="88"/>
      <c r="O5" s="88"/>
      <c r="P5" s="88"/>
      <c r="Q5" s="45" t="s">
        <v>1</v>
      </c>
      <c r="R5" s="45"/>
      <c r="S5" s="89">
        <f>'1. Quartal'!$S$5:$T$5</f>
        <v>0</v>
      </c>
      <c r="T5" s="89"/>
      <c r="U5" s="45" t="s">
        <v>2</v>
      </c>
      <c r="V5" s="45"/>
      <c r="W5" s="89">
        <f>'1. Quartal'!$W$5:$AB$5</f>
        <v>0</v>
      </c>
      <c r="X5" s="89"/>
      <c r="Y5" s="89"/>
      <c r="Z5" s="89"/>
      <c r="AA5" s="89"/>
      <c r="AB5" s="90"/>
    </row>
    <row r="6" spans="1:33" s="1" customFormat="1" ht="18.75" customHeight="1" x14ac:dyDescent="0.2">
      <c r="A6" s="46" t="s">
        <v>36</v>
      </c>
      <c r="B6" s="45"/>
      <c r="C6" s="45"/>
      <c r="D6" s="45"/>
      <c r="E6" s="45"/>
      <c r="F6" s="88">
        <f>'1. Quartal'!F6:P6</f>
        <v>0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45" t="s">
        <v>37</v>
      </c>
      <c r="R6" s="45"/>
      <c r="S6" s="89">
        <f>'1. Quartal'!$S$6:$AB$6</f>
        <v>0</v>
      </c>
      <c r="T6" s="89"/>
      <c r="U6" s="89"/>
      <c r="V6" s="89"/>
      <c r="W6" s="89"/>
      <c r="X6" s="89"/>
      <c r="Y6" s="89"/>
      <c r="Z6" s="89"/>
      <c r="AA6" s="89"/>
      <c r="AB6" s="90"/>
    </row>
    <row r="7" spans="1:33" s="1" customFormat="1" ht="18.75" customHeight="1" x14ac:dyDescent="0.2">
      <c r="A7" s="116" t="s">
        <v>38</v>
      </c>
      <c r="B7" s="117"/>
      <c r="C7" s="117"/>
      <c r="D7" s="117"/>
      <c r="E7" s="117"/>
      <c r="F7" s="112">
        <f>'1. Quartal'!F7:AB7</f>
        <v>0</v>
      </c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3"/>
    </row>
    <row r="8" spans="1:33" s="2" customFormat="1" ht="18.75" customHeight="1" x14ac:dyDescent="0.2">
      <c r="A8" s="105" t="str">
        <f>"Bitte ausfüllen und bis 10. Januar " &amp;Y1+1&amp;" einschicken an:"</f>
        <v>Bitte ausfüllen und bis 10. Januar 2026 einschicken an: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7" t="s">
        <v>10</v>
      </c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8"/>
    </row>
    <row r="9" spans="1:33" s="9" customFormat="1" ht="18.75" hidden="1" customHeight="1" x14ac:dyDescent="0.2">
      <c r="A9" s="149" t="str">
        <f>"1. Quartal "&amp;Y1</f>
        <v>1. Quartal 2025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1"/>
    </row>
    <row r="10" spans="1:33" s="9" customFormat="1" ht="18.75" hidden="1" customHeight="1" x14ac:dyDescent="0.2">
      <c r="A10" s="142" t="s">
        <v>3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4" t="e">
        <f>SUM('1. Quartal'!#REF!)</f>
        <v>#REF!</v>
      </c>
      <c r="Y10" s="144"/>
      <c r="Z10" s="144"/>
      <c r="AA10" s="144"/>
      <c r="AB10" s="145"/>
    </row>
    <row r="11" spans="1:33" s="9" customFormat="1" ht="18.75" hidden="1" customHeight="1" x14ac:dyDescent="0.2">
      <c r="A11" s="142" t="s">
        <v>6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4" t="e">
        <f>SUM('1. Quartal'!#REF!)</f>
        <v>#REF!</v>
      </c>
      <c r="Y11" s="144"/>
      <c r="Z11" s="144"/>
      <c r="AA11" s="144"/>
      <c r="AB11" s="145"/>
    </row>
    <row r="12" spans="1:33" s="9" customFormat="1" ht="18.75" hidden="1" customHeight="1" x14ac:dyDescent="0.2">
      <c r="A12" s="146" t="str">
        <f>"2. Quartal "&amp;Y1</f>
        <v>2. Quartal 2025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8"/>
      <c r="AG12" s="19"/>
    </row>
    <row r="13" spans="1:33" s="9" customFormat="1" ht="18.75" hidden="1" customHeight="1" x14ac:dyDescent="0.2">
      <c r="A13" s="142" t="s">
        <v>3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4" t="e">
        <f>SUM(#REF!)</f>
        <v>#REF!</v>
      </c>
      <c r="Y13" s="144"/>
      <c r="Z13" s="144"/>
      <c r="AA13" s="144"/>
      <c r="AB13" s="145"/>
    </row>
    <row r="14" spans="1:33" s="9" customFormat="1" ht="18.75" hidden="1" customHeight="1" x14ac:dyDescent="0.2">
      <c r="A14" s="142" t="s">
        <v>6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4" t="e">
        <f>SUM(#REF!)</f>
        <v>#REF!</v>
      </c>
      <c r="Y14" s="144"/>
      <c r="Z14" s="144"/>
      <c r="AA14" s="144"/>
      <c r="AB14" s="145"/>
    </row>
    <row r="15" spans="1:33" s="9" customFormat="1" ht="18.75" hidden="1" customHeight="1" x14ac:dyDescent="0.2">
      <c r="A15" s="146" t="str">
        <f>"3. Quartal "&amp;Y1</f>
        <v>3. Quartal 2025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8"/>
    </row>
    <row r="16" spans="1:33" s="9" customFormat="1" ht="18.75" hidden="1" customHeight="1" x14ac:dyDescent="0.2">
      <c r="A16" s="142" t="s">
        <v>3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4" t="e">
        <f>SUM(#REF!)</f>
        <v>#REF!</v>
      </c>
      <c r="Y16" s="144"/>
      <c r="Z16" s="144"/>
      <c r="AA16" s="144"/>
      <c r="AB16" s="145"/>
    </row>
    <row r="17" spans="1:31" s="9" customFormat="1" ht="18.75" hidden="1" customHeight="1" x14ac:dyDescent="0.2">
      <c r="A17" s="142" t="s">
        <v>6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4" t="e">
        <f>SUM(#REF!)</f>
        <v>#REF!</v>
      </c>
      <c r="Y17" s="144"/>
      <c r="Z17" s="144"/>
      <c r="AA17" s="144"/>
      <c r="AB17" s="145"/>
    </row>
    <row r="18" spans="1:31" s="9" customFormat="1" ht="18.75" hidden="1" customHeight="1" x14ac:dyDescent="0.2">
      <c r="A18" s="146" t="str">
        <f>"4. Quartal "&amp;Y1</f>
        <v>4. Quartal 2025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8"/>
    </row>
    <row r="19" spans="1:31" s="9" customFormat="1" ht="18.75" hidden="1" customHeight="1" x14ac:dyDescent="0.2">
      <c r="A19" s="142" t="s">
        <v>3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4" t="e">
        <f>SUM(#REF!)</f>
        <v>#REF!</v>
      </c>
      <c r="Y19" s="144"/>
      <c r="Z19" s="144"/>
      <c r="AA19" s="144"/>
      <c r="AB19" s="145"/>
    </row>
    <row r="20" spans="1:31" s="9" customFormat="1" ht="18.75" hidden="1" customHeight="1" x14ac:dyDescent="0.2">
      <c r="A20" s="142" t="s">
        <v>6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4" t="e">
        <f>SUM(#REF!)</f>
        <v>#REF!</v>
      </c>
      <c r="Y20" s="144"/>
      <c r="Z20" s="144"/>
      <c r="AA20" s="144"/>
      <c r="AB20" s="145"/>
    </row>
    <row r="21" spans="1:31" s="9" customFormat="1" ht="18.75" hidden="1" customHeight="1" x14ac:dyDescent="0.2">
      <c r="A21" s="146" t="str">
        <f>"Total Leistungsbeiträge "&amp;Y1</f>
        <v>Total Leistungsbeiträge 2025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8"/>
    </row>
    <row r="22" spans="1:31" s="9" customFormat="1" ht="18.75" hidden="1" customHeight="1" x14ac:dyDescent="0.2">
      <c r="A22" s="142" t="str">
        <f>"Total Kantonsbeiträge "&amp;Y1</f>
        <v>Total Kantonsbeiträge 2025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4" t="e">
        <f>IF(SUM(X10,X13,X16,X19)&lt;3,0,SUM(X10,X13,X16,X19))</f>
        <v>#REF!</v>
      </c>
      <c r="Y22" s="144"/>
      <c r="Z22" s="144"/>
      <c r="AA22" s="144"/>
      <c r="AB22" s="145"/>
      <c r="AC22" s="11"/>
      <c r="AD22" s="12"/>
      <c r="AE22" s="10"/>
    </row>
    <row r="23" spans="1:31" s="9" customFormat="1" ht="18.75" hidden="1" customHeight="1" thickBot="1" x14ac:dyDescent="0.25">
      <c r="A23" s="142" t="str">
        <f>"Total Gemeindebeiträge "&amp;Y1</f>
        <v>Total Gemeindebeiträge 2025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4" t="e">
        <f>IF(SUM(X11,X14,X17,X20)&lt;3,0,SUM(X11,X14,X17,X20))</f>
        <v>#REF!</v>
      </c>
      <c r="Y23" s="144"/>
      <c r="Z23" s="144"/>
      <c r="AA23" s="144"/>
      <c r="AB23" s="145"/>
      <c r="AC23" s="13"/>
      <c r="AD23" s="12"/>
      <c r="AE23" s="10"/>
    </row>
    <row r="24" spans="1:31" x14ac:dyDescent="0.2">
      <c r="A24" s="122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4"/>
    </row>
    <row r="25" spans="1:31" s="8" customFormat="1" ht="30" customHeight="1" x14ac:dyDescent="0.2">
      <c r="A25" s="125" t="str">
        <f>"Leistungseinheiten beitragsberechtigt "   &amp;    Y1</f>
        <v>Leistungseinheiten beitragsberechtigt 2025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7"/>
    </row>
    <row r="26" spans="1:31" ht="18.75" customHeight="1" x14ac:dyDescent="0.2">
      <c r="A26" s="122"/>
      <c r="B26" s="123"/>
      <c r="C26" s="123"/>
      <c r="D26" s="123"/>
      <c r="E26" s="123"/>
      <c r="F26" s="123"/>
      <c r="G26" s="123"/>
      <c r="H26" s="123"/>
      <c r="I26" s="138" t="s">
        <v>19</v>
      </c>
      <c r="J26" s="138"/>
      <c r="K26" s="138"/>
      <c r="L26" s="138"/>
      <c r="M26" s="138" t="s">
        <v>20</v>
      </c>
      <c r="N26" s="138"/>
      <c r="O26" s="138"/>
      <c r="P26" s="138"/>
      <c r="Q26" s="138" t="s">
        <v>21</v>
      </c>
      <c r="R26" s="138"/>
      <c r="S26" s="138"/>
      <c r="T26" s="138"/>
      <c r="U26" s="139" t="s">
        <v>22</v>
      </c>
      <c r="V26" s="139"/>
      <c r="W26" s="139"/>
      <c r="X26" s="139"/>
      <c r="Y26" s="138" t="str">
        <f>"TOTAL " &amp;Y1</f>
        <v>TOTAL 2025</v>
      </c>
      <c r="Z26" s="138"/>
      <c r="AA26" s="138"/>
      <c r="AB26" s="140"/>
    </row>
    <row r="27" spans="1:31" ht="12.75" customHeight="1" x14ac:dyDescent="0.2">
      <c r="A27" s="122"/>
      <c r="B27" s="123"/>
      <c r="C27" s="123"/>
      <c r="D27" s="123"/>
      <c r="E27" s="123"/>
      <c r="F27" s="123"/>
      <c r="G27" s="123"/>
      <c r="H27" s="123"/>
      <c r="I27" s="132" t="s">
        <v>11</v>
      </c>
      <c r="J27" s="132"/>
      <c r="K27" s="132"/>
      <c r="L27" s="132"/>
      <c r="M27" s="132" t="s">
        <v>11</v>
      </c>
      <c r="N27" s="132"/>
      <c r="O27" s="132"/>
      <c r="P27" s="132"/>
      <c r="Q27" s="132" t="s">
        <v>11</v>
      </c>
      <c r="R27" s="132"/>
      <c r="S27" s="132"/>
      <c r="T27" s="132"/>
      <c r="U27" s="132" t="s">
        <v>11</v>
      </c>
      <c r="V27" s="132"/>
      <c r="W27" s="132"/>
      <c r="X27" s="132"/>
      <c r="Y27" s="132" t="s">
        <v>11</v>
      </c>
      <c r="Z27" s="132"/>
      <c r="AA27" s="132"/>
      <c r="AB27" s="133"/>
    </row>
    <row r="28" spans="1:31" ht="18.75" customHeight="1" x14ac:dyDescent="0.2">
      <c r="A28" s="46" t="s">
        <v>45</v>
      </c>
      <c r="B28" s="45"/>
      <c r="C28" s="45"/>
      <c r="D28" s="45"/>
      <c r="E28" s="45"/>
      <c r="F28" s="45"/>
      <c r="G28" s="45"/>
      <c r="H28" s="45"/>
      <c r="I28" s="120">
        <f>SUM(I29:L31)</f>
        <v>0</v>
      </c>
      <c r="J28" s="120"/>
      <c r="K28" s="120"/>
      <c r="L28" s="120"/>
      <c r="M28" s="120">
        <f>SUM(M29:P31)</f>
        <v>0</v>
      </c>
      <c r="N28" s="120"/>
      <c r="O28" s="120"/>
      <c r="P28" s="120"/>
      <c r="Q28" s="120">
        <f>SUM(Q29:T31)</f>
        <v>0</v>
      </c>
      <c r="R28" s="120"/>
      <c r="S28" s="120"/>
      <c r="T28" s="120"/>
      <c r="U28" s="120">
        <f>SUM(U29:X31)</f>
        <v>0</v>
      </c>
      <c r="V28" s="120"/>
      <c r="W28" s="120"/>
      <c r="X28" s="120"/>
      <c r="Y28" s="120">
        <f t="shared" ref="Y28:Y32" si="0">SUM(I28:X28)</f>
        <v>0</v>
      </c>
      <c r="Z28" s="120"/>
      <c r="AA28" s="120"/>
      <c r="AB28" s="128"/>
    </row>
    <row r="29" spans="1:31" ht="18.75" customHeight="1" x14ac:dyDescent="0.2">
      <c r="A29" s="141" t="s">
        <v>25</v>
      </c>
      <c r="B29" s="45"/>
      <c r="C29" s="45"/>
      <c r="D29" s="45"/>
      <c r="E29" s="45"/>
      <c r="F29" s="45"/>
      <c r="G29" s="45"/>
      <c r="H29" s="45"/>
      <c r="I29" s="118">
        <f>'1. Quartal'!$C$14-'1. Quartal'!$G$14</f>
        <v>0</v>
      </c>
      <c r="J29" s="118"/>
      <c r="K29" s="118"/>
      <c r="L29" s="118"/>
      <c r="M29" s="118">
        <f>'2. Quartal'!$C$14-'2. Quartal'!$G$14</f>
        <v>0</v>
      </c>
      <c r="N29" s="118"/>
      <c r="O29" s="118"/>
      <c r="P29" s="118"/>
      <c r="Q29" s="118">
        <f>'3. Quartal'!$C$14-'3. Quartal'!$G$14</f>
        <v>0</v>
      </c>
      <c r="R29" s="118"/>
      <c r="S29" s="118"/>
      <c r="T29" s="118"/>
      <c r="U29" s="118">
        <f>'4. Quartal'!$C$14-'4. Quartal'!$G$14</f>
        <v>0</v>
      </c>
      <c r="V29" s="118"/>
      <c r="W29" s="118"/>
      <c r="X29" s="118"/>
      <c r="Y29" s="118">
        <f t="shared" si="0"/>
        <v>0</v>
      </c>
      <c r="Z29" s="118"/>
      <c r="AA29" s="118"/>
      <c r="AB29" s="119"/>
    </row>
    <row r="30" spans="1:31" ht="18.75" customHeight="1" x14ac:dyDescent="0.2">
      <c r="A30" s="141" t="s">
        <v>26</v>
      </c>
      <c r="B30" s="45"/>
      <c r="C30" s="45"/>
      <c r="D30" s="45"/>
      <c r="E30" s="45"/>
      <c r="F30" s="45"/>
      <c r="G30" s="45"/>
      <c r="H30" s="45"/>
      <c r="I30" s="118">
        <f>'1. Quartal'!$C$15-'1. Quartal'!$G$15</f>
        <v>0</v>
      </c>
      <c r="J30" s="118"/>
      <c r="K30" s="118"/>
      <c r="L30" s="118"/>
      <c r="M30" s="118">
        <f>'2. Quartal'!$C$15-'2. Quartal'!$G$15</f>
        <v>0</v>
      </c>
      <c r="N30" s="118"/>
      <c r="O30" s="118"/>
      <c r="P30" s="118"/>
      <c r="Q30" s="118">
        <f>'3. Quartal'!$C$15-'3. Quartal'!$G$15</f>
        <v>0</v>
      </c>
      <c r="R30" s="118"/>
      <c r="S30" s="118"/>
      <c r="T30" s="118"/>
      <c r="U30" s="118">
        <f>'4. Quartal'!$C$15-'4. Quartal'!$G$15</f>
        <v>0</v>
      </c>
      <c r="V30" s="118"/>
      <c r="W30" s="118"/>
      <c r="X30" s="118"/>
      <c r="Y30" s="118">
        <f t="shared" si="0"/>
        <v>0</v>
      </c>
      <c r="Z30" s="118"/>
      <c r="AA30" s="118"/>
      <c r="AB30" s="119"/>
    </row>
    <row r="31" spans="1:31" ht="18.75" customHeight="1" x14ac:dyDescent="0.2">
      <c r="A31" s="141" t="s">
        <v>27</v>
      </c>
      <c r="B31" s="45"/>
      <c r="C31" s="45"/>
      <c r="D31" s="45"/>
      <c r="E31" s="45"/>
      <c r="F31" s="45"/>
      <c r="G31" s="45"/>
      <c r="H31" s="45"/>
      <c r="I31" s="118">
        <f>'1. Quartal'!$C$16-'1. Quartal'!$G$16</f>
        <v>0</v>
      </c>
      <c r="J31" s="118"/>
      <c r="K31" s="118"/>
      <c r="L31" s="118"/>
      <c r="M31" s="118">
        <f>'2. Quartal'!$C$16-'2. Quartal'!$G$16</f>
        <v>0</v>
      </c>
      <c r="N31" s="118"/>
      <c r="O31" s="118"/>
      <c r="P31" s="118"/>
      <c r="Q31" s="118">
        <f>'3. Quartal'!$C$16-'3. Quartal'!$G$16</f>
        <v>0</v>
      </c>
      <c r="R31" s="118"/>
      <c r="S31" s="118"/>
      <c r="T31" s="118"/>
      <c r="U31" s="118">
        <f>'4. Quartal'!$C$16-'4. Quartal'!$G$16</f>
        <v>0</v>
      </c>
      <c r="V31" s="118"/>
      <c r="W31" s="118"/>
      <c r="X31" s="118"/>
      <c r="Y31" s="118">
        <f t="shared" si="0"/>
        <v>0</v>
      </c>
      <c r="Z31" s="118"/>
      <c r="AA31" s="118"/>
      <c r="AB31" s="119"/>
    </row>
    <row r="32" spans="1:31" ht="18.75" customHeight="1" x14ac:dyDescent="0.2">
      <c r="A32" s="46" t="s">
        <v>44</v>
      </c>
      <c r="B32" s="45"/>
      <c r="C32" s="45"/>
      <c r="D32" s="45"/>
      <c r="E32" s="45"/>
      <c r="F32" s="45"/>
      <c r="G32" s="45"/>
      <c r="H32" s="45"/>
      <c r="I32" s="120">
        <f>'1. Quartal'!$K$18</f>
        <v>0</v>
      </c>
      <c r="J32" s="120"/>
      <c r="K32" s="120"/>
      <c r="L32" s="120"/>
      <c r="M32" s="120">
        <f>'2. Quartal'!$K$18</f>
        <v>0</v>
      </c>
      <c r="N32" s="120"/>
      <c r="O32" s="120"/>
      <c r="P32" s="120"/>
      <c r="Q32" s="120">
        <f>'3. Quartal'!$K$18</f>
        <v>0</v>
      </c>
      <c r="R32" s="120"/>
      <c r="S32" s="120"/>
      <c r="T32" s="120"/>
      <c r="U32" s="120">
        <f>'4. Quartal'!$K$18</f>
        <v>0</v>
      </c>
      <c r="V32" s="120"/>
      <c r="W32" s="120"/>
      <c r="X32" s="120"/>
      <c r="Y32" s="120">
        <f t="shared" si="0"/>
        <v>0</v>
      </c>
      <c r="Z32" s="120"/>
      <c r="AA32" s="120"/>
      <c r="AB32" s="128"/>
    </row>
    <row r="33" spans="1:28" x14ac:dyDescent="0.2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4"/>
    </row>
    <row r="34" spans="1:28" s="8" customFormat="1" ht="30" customHeight="1" x14ac:dyDescent="0.2">
      <c r="A34" s="125" t="str">
        <f>"Leistungsbeiträge "&amp;Y1</f>
        <v>Leistungsbeiträge 2025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7"/>
    </row>
    <row r="35" spans="1:28" ht="18.75" customHeight="1" x14ac:dyDescent="0.2">
      <c r="A35" s="122"/>
      <c r="B35" s="123"/>
      <c r="C35" s="123"/>
      <c r="D35" s="123"/>
      <c r="E35" s="123"/>
      <c r="F35" s="123"/>
      <c r="G35" s="123"/>
      <c r="H35" s="123"/>
      <c r="I35" s="138" t="s">
        <v>19</v>
      </c>
      <c r="J35" s="138"/>
      <c r="K35" s="138"/>
      <c r="L35" s="138"/>
      <c r="M35" s="138" t="s">
        <v>20</v>
      </c>
      <c r="N35" s="138"/>
      <c r="O35" s="138"/>
      <c r="P35" s="138"/>
      <c r="Q35" s="138" t="s">
        <v>21</v>
      </c>
      <c r="R35" s="138"/>
      <c r="S35" s="138"/>
      <c r="T35" s="138"/>
      <c r="U35" s="139" t="s">
        <v>22</v>
      </c>
      <c r="V35" s="139"/>
      <c r="W35" s="139"/>
      <c r="X35" s="139"/>
      <c r="Y35" s="138" t="str">
        <f>"TOTAL " &amp;Y1</f>
        <v>TOTAL 2025</v>
      </c>
      <c r="Z35" s="138"/>
      <c r="AA35" s="138"/>
      <c r="AB35" s="140"/>
    </row>
    <row r="36" spans="1:28" ht="12.75" customHeight="1" x14ac:dyDescent="0.2">
      <c r="A36" s="122"/>
      <c r="B36" s="123"/>
      <c r="C36" s="123"/>
      <c r="D36" s="123"/>
      <c r="E36" s="123"/>
      <c r="F36" s="123"/>
      <c r="G36" s="123"/>
      <c r="H36" s="123"/>
      <c r="I36" s="132" t="s">
        <v>23</v>
      </c>
      <c r="J36" s="132"/>
      <c r="K36" s="132"/>
      <c r="L36" s="132"/>
      <c r="M36" s="132" t="s">
        <v>23</v>
      </c>
      <c r="N36" s="132"/>
      <c r="O36" s="132"/>
      <c r="P36" s="132"/>
      <c r="Q36" s="132" t="s">
        <v>23</v>
      </c>
      <c r="R36" s="132"/>
      <c r="S36" s="132"/>
      <c r="T36" s="132"/>
      <c r="U36" s="132" t="s">
        <v>23</v>
      </c>
      <c r="V36" s="132"/>
      <c r="W36" s="132"/>
      <c r="X36" s="132"/>
      <c r="Y36" s="132" t="s">
        <v>23</v>
      </c>
      <c r="Z36" s="132"/>
      <c r="AA36" s="132"/>
      <c r="AB36" s="133"/>
    </row>
    <row r="37" spans="1:28" ht="18.75" customHeight="1" x14ac:dyDescent="0.2">
      <c r="A37" s="46" t="s">
        <v>3</v>
      </c>
      <c r="B37" s="45"/>
      <c r="C37" s="45"/>
      <c r="D37" s="45"/>
      <c r="E37" s="45"/>
      <c r="F37" s="45"/>
      <c r="G37" s="45"/>
      <c r="H37" s="45"/>
      <c r="I37" s="134">
        <f>'1. Quartal'!$U$19</f>
        <v>0</v>
      </c>
      <c r="J37" s="134"/>
      <c r="K37" s="134"/>
      <c r="L37" s="134"/>
      <c r="M37" s="134">
        <f>'2. Quartal'!$U$19</f>
        <v>0</v>
      </c>
      <c r="N37" s="134"/>
      <c r="O37" s="134"/>
      <c r="P37" s="134"/>
      <c r="Q37" s="134">
        <f>'3. Quartal'!$U$19</f>
        <v>0</v>
      </c>
      <c r="R37" s="134"/>
      <c r="S37" s="134"/>
      <c r="T37" s="134"/>
      <c r="U37" s="134">
        <f>'4. Quartal'!$U$19</f>
        <v>0</v>
      </c>
      <c r="V37" s="134"/>
      <c r="W37" s="134"/>
      <c r="X37" s="134"/>
      <c r="Y37" s="135">
        <f>SUM(I37:X37)</f>
        <v>0</v>
      </c>
      <c r="Z37" s="136"/>
      <c r="AA37" s="136"/>
      <c r="AB37" s="137"/>
    </row>
    <row r="38" spans="1:28" ht="18.75" customHeight="1" x14ac:dyDescent="0.2">
      <c r="A38" s="69" t="s">
        <v>6</v>
      </c>
      <c r="B38" s="70"/>
      <c r="C38" s="70"/>
      <c r="D38" s="70"/>
      <c r="E38" s="70"/>
      <c r="F38" s="70"/>
      <c r="G38" s="70"/>
      <c r="H38" s="70"/>
      <c r="I38" s="121">
        <f>'1. Quartal'!$Y$19</f>
        <v>0</v>
      </c>
      <c r="J38" s="121"/>
      <c r="K38" s="121"/>
      <c r="L38" s="121"/>
      <c r="M38" s="121">
        <f>'2. Quartal'!$Y$19</f>
        <v>0</v>
      </c>
      <c r="N38" s="121"/>
      <c r="O38" s="121"/>
      <c r="P38" s="121"/>
      <c r="Q38" s="121">
        <f>'3. Quartal'!$Y$19</f>
        <v>0</v>
      </c>
      <c r="R38" s="121"/>
      <c r="S38" s="121"/>
      <c r="T38" s="121"/>
      <c r="U38" s="121">
        <f>'4. Quartal'!$Y$19</f>
        <v>0</v>
      </c>
      <c r="V38" s="121"/>
      <c r="W38" s="121"/>
      <c r="X38" s="121"/>
      <c r="Y38" s="129">
        <f>SUM(I38:X38)</f>
        <v>0</v>
      </c>
      <c r="Z38" s="130"/>
      <c r="AA38" s="130"/>
      <c r="AB38" s="131"/>
    </row>
    <row r="39" spans="1:28" x14ac:dyDescent="0.2">
      <c r="S39" s="14"/>
      <c r="T39" s="14"/>
      <c r="U39" s="14"/>
      <c r="V39" s="14"/>
      <c r="W39" s="14"/>
    </row>
    <row r="59" spans="16:16" x14ac:dyDescent="0.2">
      <c r="P59" s="15"/>
    </row>
  </sheetData>
  <sheetProtection algorithmName="SHA-512" hashValue="0cdgF1574zgumrQouYGKMnZ0WzhxO/yhPBUXpdmJVBNpi0Yq/WO3flmY9GxRo0G4Unak9PzPBGO1olSdRBxhzg==" saltValue="90HirJ/Ru6Z5DqDCo+aEAA==" spinCount="100000" sheet="1" objects="1" scenarios="1" selectLockedCells="1"/>
  <mergeCells count="113">
    <mergeCell ref="A1:X2"/>
    <mergeCell ref="Y1:AB2"/>
    <mergeCell ref="A3:E3"/>
    <mergeCell ref="F3:AB3"/>
    <mergeCell ref="A4:E4"/>
    <mergeCell ref="F4:AB4"/>
    <mergeCell ref="A7:E7"/>
    <mergeCell ref="A9:AB9"/>
    <mergeCell ref="A6:E6"/>
    <mergeCell ref="F6:P6"/>
    <mergeCell ref="Q6:R6"/>
    <mergeCell ref="S6:AB6"/>
    <mergeCell ref="A5:E5"/>
    <mergeCell ref="F5:P5"/>
    <mergeCell ref="Q5:R5"/>
    <mergeCell ref="S5:T5"/>
    <mergeCell ref="U5:V5"/>
    <mergeCell ref="W5:AB5"/>
    <mergeCell ref="F7:AB7"/>
    <mergeCell ref="A8:P8"/>
    <mergeCell ref="Q8:AB8"/>
    <mergeCell ref="A10:W10"/>
    <mergeCell ref="A18:AB18"/>
    <mergeCell ref="A19:W19"/>
    <mergeCell ref="X19:AB19"/>
    <mergeCell ref="A20:W20"/>
    <mergeCell ref="X20:AB20"/>
    <mergeCell ref="X10:AB10"/>
    <mergeCell ref="A11:W11"/>
    <mergeCell ref="X11:AB11"/>
    <mergeCell ref="A12:AB12"/>
    <mergeCell ref="A13:W13"/>
    <mergeCell ref="X13:AB13"/>
    <mergeCell ref="A21:AB21"/>
    <mergeCell ref="A14:W14"/>
    <mergeCell ref="X14:AB14"/>
    <mergeCell ref="A15:AB15"/>
    <mergeCell ref="A16:W16"/>
    <mergeCell ref="X16:AB16"/>
    <mergeCell ref="A17:W17"/>
    <mergeCell ref="X17:AB17"/>
    <mergeCell ref="Q26:T26"/>
    <mergeCell ref="U26:X26"/>
    <mergeCell ref="Y26:AB26"/>
    <mergeCell ref="I27:L27"/>
    <mergeCell ref="M27:P27"/>
    <mergeCell ref="Q27:T27"/>
    <mergeCell ref="U27:X27"/>
    <mergeCell ref="Y27:AB27"/>
    <mergeCell ref="A22:W22"/>
    <mergeCell ref="X22:AB22"/>
    <mergeCell ref="A23:W23"/>
    <mergeCell ref="X23:AB23"/>
    <mergeCell ref="A24:AB24"/>
    <mergeCell ref="A25:AB25"/>
    <mergeCell ref="M35:P35"/>
    <mergeCell ref="Q35:T35"/>
    <mergeCell ref="U35:X35"/>
    <mergeCell ref="Y35:AB35"/>
    <mergeCell ref="I36:L36"/>
    <mergeCell ref="M36:P36"/>
    <mergeCell ref="A26:H27"/>
    <mergeCell ref="I26:L26"/>
    <mergeCell ref="M26:P26"/>
    <mergeCell ref="A32:H32"/>
    <mergeCell ref="I32:L32"/>
    <mergeCell ref="M32:P32"/>
    <mergeCell ref="A29:H29"/>
    <mergeCell ref="A30:H30"/>
    <mergeCell ref="A31:H31"/>
    <mergeCell ref="M29:P29"/>
    <mergeCell ref="A28:H28"/>
    <mergeCell ref="I28:L28"/>
    <mergeCell ref="M28:P28"/>
    <mergeCell ref="M30:P30"/>
    <mergeCell ref="M31:P31"/>
    <mergeCell ref="Q28:T28"/>
    <mergeCell ref="U28:X28"/>
    <mergeCell ref="Y28:AB28"/>
    <mergeCell ref="I29:L29"/>
    <mergeCell ref="I30:L30"/>
    <mergeCell ref="I31:L31"/>
    <mergeCell ref="A38:H38"/>
    <mergeCell ref="I38:L38"/>
    <mergeCell ref="A33:AB33"/>
    <mergeCell ref="A34:AB34"/>
    <mergeCell ref="U32:X32"/>
    <mergeCell ref="Y32:AB32"/>
    <mergeCell ref="M38:P38"/>
    <mergeCell ref="Q38:T38"/>
    <mergeCell ref="U38:X38"/>
    <mergeCell ref="Y38:AB38"/>
    <mergeCell ref="Q36:T36"/>
    <mergeCell ref="U36:X36"/>
    <mergeCell ref="Y36:AB36"/>
    <mergeCell ref="A37:H37"/>
    <mergeCell ref="I37:L37"/>
    <mergeCell ref="M37:P37"/>
    <mergeCell ref="Q37:T37"/>
    <mergeCell ref="U37:X37"/>
    <mergeCell ref="Y37:AB37"/>
    <mergeCell ref="A35:H36"/>
    <mergeCell ref="I35:L35"/>
    <mergeCell ref="Y29:AB29"/>
    <mergeCell ref="Y30:AB30"/>
    <mergeCell ref="Y31:AB31"/>
    <mergeCell ref="Q29:T29"/>
    <mergeCell ref="Q30:T30"/>
    <mergeCell ref="Q31:T31"/>
    <mergeCell ref="Q32:T32"/>
    <mergeCell ref="U29:X29"/>
    <mergeCell ref="U30:X30"/>
    <mergeCell ref="U31:X31"/>
  </mergeCells>
  <hyperlinks>
    <hyperlink ref="Q8" r:id="rId1"/>
    <hyperlink ref="Q8:AB8" r:id="rId2" display="pflegeleistungen@san.gr.ch"/>
  </hyperlinks>
  <printOptions horizontalCentered="1"/>
  <pageMargins left="0.70866141732283472" right="0.70866141732283472" top="0.78740157480314965" bottom="0.59055118110236227" header="0.31496062992125984" footer="0.31496062992125984"/>
  <pageSetup paperSize="9" scale="93" fitToHeight="0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1"/>
  <sheetViews>
    <sheetView showZeros="0" zoomScaleNormal="100" workbookViewId="0">
      <selection activeCell="C14" sqref="C14:F14"/>
    </sheetView>
  </sheetViews>
  <sheetFormatPr baseColWidth="10" defaultRowHeight="12.75" x14ac:dyDescent="0.2"/>
  <cols>
    <col min="1" max="1" width="4.7109375" customWidth="1"/>
    <col min="2" max="2" width="5.28515625" customWidth="1"/>
    <col min="3" max="20" width="3.140625" customWidth="1"/>
    <col min="21" max="28" width="3.42578125" customWidth="1"/>
  </cols>
  <sheetData>
    <row r="1" spans="1:33" ht="18.75" customHeight="1" x14ac:dyDescent="0.2">
      <c r="A1" s="56" t="s">
        <v>39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114"/>
      <c r="Y1" s="98">
        <f>'1. Quartal'!Y1:AB2</f>
        <v>2025</v>
      </c>
      <c r="Z1" s="50"/>
      <c r="AA1" s="50"/>
      <c r="AB1" s="51"/>
    </row>
    <row r="2" spans="1:33" ht="25.5" customHeight="1" x14ac:dyDescent="0.2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115"/>
      <c r="Y2" s="99"/>
      <c r="Z2" s="52"/>
      <c r="AA2" s="52"/>
      <c r="AB2" s="53"/>
    </row>
    <row r="3" spans="1:33" s="1" customFormat="1" ht="18.75" customHeight="1" x14ac:dyDescent="0.2">
      <c r="A3" s="100" t="s">
        <v>0</v>
      </c>
      <c r="B3" s="101"/>
      <c r="C3" s="101"/>
      <c r="D3" s="101"/>
      <c r="E3" s="101"/>
      <c r="F3" s="102">
        <f>'1. Quartal'!$F$3:$AB$3</f>
        <v>0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3"/>
    </row>
    <row r="4" spans="1:33" s="1" customFormat="1" ht="18.75" customHeight="1" x14ac:dyDescent="0.2">
      <c r="A4" s="46" t="s">
        <v>34</v>
      </c>
      <c r="B4" s="45"/>
      <c r="C4" s="45"/>
      <c r="D4" s="45"/>
      <c r="E4" s="45"/>
      <c r="F4" s="88">
        <f>'1. Quartal'!$F$4:$AB$4</f>
        <v>0</v>
      </c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104"/>
    </row>
    <row r="5" spans="1:33" s="1" customFormat="1" ht="18.75" customHeight="1" x14ac:dyDescent="0.2">
      <c r="A5" s="46" t="s">
        <v>35</v>
      </c>
      <c r="B5" s="45"/>
      <c r="C5" s="45"/>
      <c r="D5" s="45"/>
      <c r="E5" s="45"/>
      <c r="F5" s="88">
        <f>'1. Quartal'!$F$5:$P$5</f>
        <v>0</v>
      </c>
      <c r="G5" s="88"/>
      <c r="H5" s="88"/>
      <c r="I5" s="88"/>
      <c r="J5" s="88"/>
      <c r="K5" s="88"/>
      <c r="L5" s="88"/>
      <c r="M5" s="88"/>
      <c r="N5" s="88"/>
      <c r="O5" s="88"/>
      <c r="P5" s="88"/>
      <c r="Q5" s="45" t="s">
        <v>1</v>
      </c>
      <c r="R5" s="45"/>
      <c r="S5" s="89">
        <f>'1. Quartal'!$S$5:$T$5</f>
        <v>0</v>
      </c>
      <c r="T5" s="89"/>
      <c r="U5" s="45" t="s">
        <v>2</v>
      </c>
      <c r="V5" s="45"/>
      <c r="W5" s="89">
        <f>'1. Quartal'!$W$5:$AB$5</f>
        <v>0</v>
      </c>
      <c r="X5" s="89"/>
      <c r="Y5" s="89"/>
      <c r="Z5" s="89"/>
      <c r="AA5" s="89"/>
      <c r="AB5" s="90"/>
    </row>
    <row r="6" spans="1:33" s="1" customFormat="1" ht="18.75" customHeight="1" x14ac:dyDescent="0.2">
      <c r="A6" s="46" t="s">
        <v>36</v>
      </c>
      <c r="B6" s="45"/>
      <c r="C6" s="45"/>
      <c r="D6" s="45"/>
      <c r="E6" s="45"/>
      <c r="F6" s="88">
        <f>'1. Quartal'!F6:P6</f>
        <v>0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45" t="s">
        <v>37</v>
      </c>
      <c r="R6" s="45"/>
      <c r="S6" s="89">
        <f>'1. Quartal'!$S$6:$AB$6</f>
        <v>0</v>
      </c>
      <c r="T6" s="89"/>
      <c r="U6" s="89"/>
      <c r="V6" s="89"/>
      <c r="W6" s="89"/>
      <c r="X6" s="89"/>
      <c r="Y6" s="89"/>
      <c r="Z6" s="89"/>
      <c r="AA6" s="89"/>
      <c r="AB6" s="90"/>
    </row>
    <row r="7" spans="1:33" s="1" customFormat="1" ht="18.75" customHeight="1" x14ac:dyDescent="0.2">
      <c r="A7" s="116" t="s">
        <v>38</v>
      </c>
      <c r="B7" s="117"/>
      <c r="C7" s="117"/>
      <c r="D7" s="117"/>
      <c r="E7" s="117"/>
      <c r="F7" s="112">
        <f>'1. Quartal'!F7:AB7</f>
        <v>0</v>
      </c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3"/>
    </row>
    <row r="8" spans="1:33" s="2" customFormat="1" ht="18.75" customHeight="1" x14ac:dyDescent="0.2">
      <c r="A8" s="105" t="str">
        <f>"Bitte ausfüllen und bis 10. Januar " &amp;Y1+1&amp;" einschicken an:"</f>
        <v>Bitte ausfüllen und bis 10. Januar 2026 einschicken an: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7" t="s">
        <v>10</v>
      </c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8"/>
    </row>
    <row r="9" spans="1:33" s="1" customFormat="1" ht="30" customHeight="1" x14ac:dyDescent="0.2">
      <c r="A9" s="109" t="str">
        <f>"Leistungsbeiträge "&amp;Y1</f>
        <v>Leistungsbeiträge 2025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1"/>
      <c r="AE9" s="17"/>
    </row>
    <row r="10" spans="1:33" s="3" customFormat="1" ht="24" customHeight="1" x14ac:dyDescent="0.2">
      <c r="A10" s="76" t="s">
        <v>41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8"/>
    </row>
    <row r="11" spans="1:33" s="3" customFormat="1" ht="27.95" customHeight="1" x14ac:dyDescent="0.2">
      <c r="A11" s="79" t="s">
        <v>7</v>
      </c>
      <c r="B11" s="49"/>
      <c r="C11" s="49" t="s">
        <v>29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 t="s">
        <v>15</v>
      </c>
      <c r="P11" s="49"/>
      <c r="Q11" s="49"/>
      <c r="R11" s="49"/>
      <c r="S11" s="49"/>
      <c r="T11" s="49"/>
      <c r="U11" s="49" t="s">
        <v>30</v>
      </c>
      <c r="V11" s="49"/>
      <c r="W11" s="49"/>
      <c r="X11" s="49"/>
      <c r="Y11" s="49"/>
      <c r="Z11" s="49"/>
      <c r="AA11" s="49"/>
      <c r="AB11" s="80"/>
    </row>
    <row r="12" spans="1:33" s="4" customFormat="1" ht="39.950000000000003" customHeight="1" x14ac:dyDescent="0.2">
      <c r="A12" s="79"/>
      <c r="B12" s="49"/>
      <c r="C12" s="47" t="s">
        <v>4</v>
      </c>
      <c r="D12" s="47"/>
      <c r="E12" s="47"/>
      <c r="F12" s="47"/>
      <c r="G12" s="47" t="s">
        <v>8</v>
      </c>
      <c r="H12" s="47"/>
      <c r="I12" s="47"/>
      <c r="J12" s="47"/>
      <c r="K12" s="47" t="s">
        <v>9</v>
      </c>
      <c r="L12" s="47"/>
      <c r="M12" s="47"/>
      <c r="N12" s="47"/>
      <c r="O12" s="47" t="s">
        <v>12</v>
      </c>
      <c r="P12" s="47"/>
      <c r="Q12" s="47"/>
      <c r="R12" s="47" t="s">
        <v>13</v>
      </c>
      <c r="S12" s="47"/>
      <c r="T12" s="47"/>
      <c r="U12" s="47" t="s">
        <v>12</v>
      </c>
      <c r="V12" s="47"/>
      <c r="W12" s="47"/>
      <c r="X12" s="47"/>
      <c r="Y12" s="47" t="s">
        <v>13</v>
      </c>
      <c r="Z12" s="47"/>
      <c r="AA12" s="47"/>
      <c r="AB12" s="81"/>
      <c r="AG12" s="18"/>
    </row>
    <row r="13" spans="1:33" s="5" customFormat="1" ht="14.25" customHeight="1" x14ac:dyDescent="0.2">
      <c r="A13" s="82"/>
      <c r="B13" s="48"/>
      <c r="C13" s="48" t="s">
        <v>11</v>
      </c>
      <c r="D13" s="48"/>
      <c r="E13" s="48"/>
      <c r="F13" s="48"/>
      <c r="G13" s="48" t="s">
        <v>11</v>
      </c>
      <c r="H13" s="48"/>
      <c r="I13" s="48"/>
      <c r="J13" s="48"/>
      <c r="K13" s="48" t="s">
        <v>11</v>
      </c>
      <c r="L13" s="48"/>
      <c r="M13" s="48"/>
      <c r="N13" s="48"/>
      <c r="O13" s="48" t="s">
        <v>5</v>
      </c>
      <c r="P13" s="48"/>
      <c r="Q13" s="48"/>
      <c r="R13" s="48" t="s">
        <v>5</v>
      </c>
      <c r="S13" s="48"/>
      <c r="T13" s="48"/>
      <c r="U13" s="48" t="s">
        <v>5</v>
      </c>
      <c r="V13" s="48"/>
      <c r="W13" s="48"/>
      <c r="X13" s="48"/>
      <c r="Y13" s="48" t="s">
        <v>5</v>
      </c>
      <c r="Z13" s="48"/>
      <c r="AA13" s="48"/>
      <c r="AB13" s="83"/>
    </row>
    <row r="14" spans="1:33" s="6" customFormat="1" ht="24" customHeight="1" x14ac:dyDescent="0.2">
      <c r="A14" s="46" t="s">
        <v>31</v>
      </c>
      <c r="B14" s="45"/>
      <c r="C14" s="152">
        <f>'1. Quartal'!C14+'2. Quartal'!C14+'3. Quartal'!C14+'4. Quartal'!C14</f>
        <v>0</v>
      </c>
      <c r="D14" s="152"/>
      <c r="E14" s="152"/>
      <c r="F14" s="152"/>
      <c r="G14" s="152">
        <f>'1. Quartal'!G14+'2. Quartal'!G14+'3. Quartal'!G14+'4. Quartal'!G14</f>
        <v>0</v>
      </c>
      <c r="H14" s="152"/>
      <c r="I14" s="152"/>
      <c r="J14" s="152"/>
      <c r="K14" s="24">
        <f t="shared" ref="K14:K18" si="0">C14-G14</f>
        <v>0</v>
      </c>
      <c r="L14" s="24"/>
      <c r="M14" s="24"/>
      <c r="N14" s="24"/>
      <c r="O14" s="21">
        <f>'1. Quartal'!O14</f>
        <v>10.199999999999999</v>
      </c>
      <c r="P14" s="21"/>
      <c r="Q14" s="21"/>
      <c r="R14" s="21">
        <f>'1. Quartal'!R14</f>
        <v>8.4</v>
      </c>
      <c r="S14" s="21"/>
      <c r="T14" s="21"/>
      <c r="U14" s="20">
        <f>IF(K14&gt;0,ROUND(K14*O14/5,2)*5,0)</f>
        <v>0</v>
      </c>
      <c r="V14" s="20"/>
      <c r="W14" s="20"/>
      <c r="X14" s="20"/>
      <c r="Y14" s="20">
        <f>IF(K14&gt;0,ROUND(K14*R14/5,2)*5,0)</f>
        <v>0</v>
      </c>
      <c r="Z14" s="153"/>
      <c r="AA14" s="153"/>
      <c r="AB14" s="154"/>
      <c r="AC14" s="16"/>
    </row>
    <row r="15" spans="1:33" s="6" customFormat="1" ht="24" customHeight="1" x14ac:dyDescent="0.2">
      <c r="A15" s="28" t="s">
        <v>32</v>
      </c>
      <c r="B15" s="29"/>
      <c r="C15" s="152">
        <f>'1. Quartal'!C15+'2. Quartal'!C15+'3. Quartal'!C15+'4. Quartal'!C15</f>
        <v>0</v>
      </c>
      <c r="D15" s="152"/>
      <c r="E15" s="152"/>
      <c r="F15" s="152"/>
      <c r="G15" s="152">
        <f>'1. Quartal'!G15+'2. Quartal'!G15+'3. Quartal'!G15+'4. Quartal'!G15</f>
        <v>0</v>
      </c>
      <c r="H15" s="152"/>
      <c r="I15" s="152"/>
      <c r="J15" s="152"/>
      <c r="K15" s="24">
        <f t="shared" si="0"/>
        <v>0</v>
      </c>
      <c r="L15" s="24"/>
      <c r="M15" s="24"/>
      <c r="N15" s="24"/>
      <c r="O15" s="21">
        <f>'1. Quartal'!O15</f>
        <v>13.4</v>
      </c>
      <c r="P15" s="21"/>
      <c r="Q15" s="21"/>
      <c r="R15" s="21">
        <f>'1. Quartal'!R15</f>
        <v>11</v>
      </c>
      <c r="S15" s="21"/>
      <c r="T15" s="21"/>
      <c r="U15" s="20">
        <f>IF(K15&gt;0,ROUND(K15*O15/5,2)*5,0)</f>
        <v>0</v>
      </c>
      <c r="V15" s="20"/>
      <c r="W15" s="20"/>
      <c r="X15" s="20"/>
      <c r="Y15" s="20">
        <f>IF(K15&gt;0,ROUND(K15*R15/5,2)*5,0)</f>
        <v>0</v>
      </c>
      <c r="Z15" s="20"/>
      <c r="AA15" s="20"/>
      <c r="AB15" s="155"/>
      <c r="AC15" s="16"/>
    </row>
    <row r="16" spans="1:33" s="6" customFormat="1" ht="24" customHeight="1" x14ac:dyDescent="0.2">
      <c r="A16" s="28" t="s">
        <v>33</v>
      </c>
      <c r="B16" s="29"/>
      <c r="C16" s="152">
        <f>'1. Quartal'!C16+'2. Quartal'!C16+'3. Quartal'!C16+'4. Quartal'!C16</f>
        <v>0</v>
      </c>
      <c r="D16" s="152"/>
      <c r="E16" s="152"/>
      <c r="F16" s="152"/>
      <c r="G16" s="152">
        <f>'1. Quartal'!G16+'2. Quartal'!G16+'3. Quartal'!G16+'4. Quartal'!G16</f>
        <v>0</v>
      </c>
      <c r="H16" s="152"/>
      <c r="I16" s="152"/>
      <c r="J16" s="152"/>
      <c r="K16" s="24">
        <f t="shared" si="0"/>
        <v>0</v>
      </c>
      <c r="L16" s="24"/>
      <c r="M16" s="24"/>
      <c r="N16" s="24"/>
      <c r="O16" s="21">
        <f>'1. Quartal'!O16</f>
        <v>13.2</v>
      </c>
      <c r="P16" s="21"/>
      <c r="Q16" s="21"/>
      <c r="R16" s="21">
        <f>'1. Quartal'!R16</f>
        <v>10.8</v>
      </c>
      <c r="S16" s="21"/>
      <c r="T16" s="21"/>
      <c r="U16" s="20">
        <f>IF(K16&gt;0,ROUND(K16*O16/5,2)*5,0)</f>
        <v>0</v>
      </c>
      <c r="V16" s="20"/>
      <c r="W16" s="20"/>
      <c r="X16" s="20"/>
      <c r="Y16" s="20">
        <f>IF(K16&gt;0,ROUND(K16*R16/5,2)*5,0)</f>
        <v>0</v>
      </c>
      <c r="Z16" s="20"/>
      <c r="AA16" s="20"/>
      <c r="AB16" s="155"/>
      <c r="AC16" s="16"/>
    </row>
    <row r="17" spans="1:29" s="6" customFormat="1" ht="30" customHeight="1" x14ac:dyDescent="0.2">
      <c r="A17" s="30" t="s">
        <v>40</v>
      </c>
      <c r="B17" s="31"/>
      <c r="C17" s="157">
        <f>SUM(C14:F16)</f>
        <v>0</v>
      </c>
      <c r="D17" s="157"/>
      <c r="E17" s="157"/>
      <c r="F17" s="157"/>
      <c r="G17" s="157">
        <f>SUM(G14:J16)</f>
        <v>0</v>
      </c>
      <c r="H17" s="157"/>
      <c r="I17" s="157"/>
      <c r="J17" s="157"/>
      <c r="K17" s="158">
        <f t="shared" si="0"/>
        <v>0</v>
      </c>
      <c r="L17" s="158"/>
      <c r="M17" s="158"/>
      <c r="N17" s="158"/>
      <c r="O17" s="20">
        <f>'1. Quartal'!O17</f>
        <v>0</v>
      </c>
      <c r="P17" s="20"/>
      <c r="Q17" s="20"/>
      <c r="R17" s="20">
        <f>'1. Quartal'!R17</f>
        <v>0</v>
      </c>
      <c r="S17" s="20"/>
      <c r="T17" s="20"/>
      <c r="U17" s="37">
        <f>SUM(U14:X16)</f>
        <v>0</v>
      </c>
      <c r="V17" s="37"/>
      <c r="W17" s="37"/>
      <c r="X17" s="37"/>
      <c r="Y17" s="37">
        <f>SUM(Y14:AB16)</f>
        <v>0</v>
      </c>
      <c r="Z17" s="37"/>
      <c r="AA17" s="37"/>
      <c r="AB17" s="156"/>
      <c r="AC17" s="16"/>
    </row>
    <row r="18" spans="1:29" s="6" customFormat="1" ht="24" customHeight="1" x14ac:dyDescent="0.2">
      <c r="A18" s="28" t="s">
        <v>43</v>
      </c>
      <c r="B18" s="29"/>
      <c r="C18" s="152">
        <f>'1. Quartal'!C18+'2. Quartal'!C18+'3. Quartal'!C18+'4. Quartal'!C18</f>
        <v>0</v>
      </c>
      <c r="D18" s="152"/>
      <c r="E18" s="152"/>
      <c r="F18" s="152"/>
      <c r="G18" s="152">
        <f>'1. Quartal'!G18+'2. Quartal'!G18+'3. Quartal'!G18+'4. Quartal'!G18</f>
        <v>0</v>
      </c>
      <c r="H18" s="152"/>
      <c r="I18" s="152"/>
      <c r="J18" s="152"/>
      <c r="K18" s="24">
        <f t="shared" si="0"/>
        <v>0</v>
      </c>
      <c r="L18" s="24"/>
      <c r="M18" s="24"/>
      <c r="N18" s="24"/>
      <c r="O18" s="20">
        <f>'1. Quartal'!O18</f>
        <v>22</v>
      </c>
      <c r="P18" s="20"/>
      <c r="Q18" s="20"/>
      <c r="R18" s="20">
        <f>'1. Quartal'!R18</f>
        <v>18</v>
      </c>
      <c r="S18" s="20"/>
      <c r="T18" s="20"/>
      <c r="U18" s="20">
        <f>IF(K18&gt;0,ROUND(K18*O18/5,2)*5,0)</f>
        <v>0</v>
      </c>
      <c r="V18" s="20"/>
      <c r="W18" s="20"/>
      <c r="X18" s="20"/>
      <c r="Y18" s="20">
        <f>IF(K18&gt;0,ROUND(K18*R18/5,2)*5,0)</f>
        <v>0</v>
      </c>
      <c r="Z18" s="20"/>
      <c r="AA18" s="20"/>
      <c r="AB18" s="155"/>
      <c r="AC18" s="16"/>
    </row>
    <row r="19" spans="1:29" ht="30" customHeight="1" x14ac:dyDescent="0.2">
      <c r="A19" s="161" t="str">
        <f>"TOTAL "&amp;Y1</f>
        <v>TOTAL 2025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20">
        <f>SUM(U17:X18)</f>
        <v>0</v>
      </c>
      <c r="V19" s="20"/>
      <c r="W19" s="20"/>
      <c r="X19" s="20"/>
      <c r="Y19" s="20">
        <f>SUM(Y17:AB18)</f>
        <v>0</v>
      </c>
      <c r="Z19" s="20"/>
      <c r="AA19" s="20"/>
      <c r="AB19" s="155"/>
    </row>
    <row r="20" spans="1:29" ht="30" customHeight="1" x14ac:dyDescent="0.2">
      <c r="A20" s="35" t="s">
        <v>28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159">
        <f>U19-Zusammenfassung!Y37</f>
        <v>0</v>
      </c>
      <c r="V20" s="159"/>
      <c r="W20" s="159"/>
      <c r="X20" s="159"/>
      <c r="Y20" s="159"/>
      <c r="Z20" s="159"/>
      <c r="AA20" s="159"/>
      <c r="AB20" s="160"/>
    </row>
    <row r="21" spans="1:29" ht="60" customHeight="1" x14ac:dyDescent="0.2">
      <c r="A21" s="25" t="s">
        <v>42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7"/>
    </row>
  </sheetData>
  <sheetProtection algorithmName="SHA-512" hashValue="gsgt6rlRtqkDQMQu8M7BAKzLoX0v/r+zxtlv3lqIFX0Iq/cLBcYRisGzq2MHrXnMoGAx0aoZFHt63Hx8Bj2yrw==" saltValue="p0RRXtarFankry8HXeU2WA==" spinCount="100000" sheet="1" objects="1" scenarios="1" selectLockedCells="1"/>
  <mergeCells count="88">
    <mergeCell ref="A17:B17"/>
    <mergeCell ref="R18:T18"/>
    <mergeCell ref="U18:X18"/>
    <mergeCell ref="A21:AB21"/>
    <mergeCell ref="A20:T20"/>
    <mergeCell ref="U20:X20"/>
    <mergeCell ref="Y20:AB20"/>
    <mergeCell ref="A19:T19"/>
    <mergeCell ref="U19:X19"/>
    <mergeCell ref="Y19:AB19"/>
    <mergeCell ref="Y18:AB18"/>
    <mergeCell ref="A18:B18"/>
    <mergeCell ref="C18:F18"/>
    <mergeCell ref="G18:J18"/>
    <mergeCell ref="K18:N18"/>
    <mergeCell ref="O18:Q18"/>
    <mergeCell ref="Y17:AB17"/>
    <mergeCell ref="U17:X17"/>
    <mergeCell ref="Y16:AB16"/>
    <mergeCell ref="C17:F17"/>
    <mergeCell ref="G17:J17"/>
    <mergeCell ref="K17:N17"/>
    <mergeCell ref="O17:Q17"/>
    <mergeCell ref="R15:T15"/>
    <mergeCell ref="R17:T17"/>
    <mergeCell ref="U15:X15"/>
    <mergeCell ref="Y15:AB15"/>
    <mergeCell ref="A16:B16"/>
    <mergeCell ref="C16:F16"/>
    <mergeCell ref="G16:J16"/>
    <mergeCell ref="K16:N16"/>
    <mergeCell ref="A15:B15"/>
    <mergeCell ref="C15:F15"/>
    <mergeCell ref="G15:J15"/>
    <mergeCell ref="K15:N15"/>
    <mergeCell ref="O15:Q15"/>
    <mergeCell ref="O16:Q16"/>
    <mergeCell ref="R16:T16"/>
    <mergeCell ref="U16:X16"/>
    <mergeCell ref="R13:T13"/>
    <mergeCell ref="U13:X13"/>
    <mergeCell ref="Y13:AB13"/>
    <mergeCell ref="A14:B14"/>
    <mergeCell ref="C14:F14"/>
    <mergeCell ref="G14:J14"/>
    <mergeCell ref="K14:N14"/>
    <mergeCell ref="O14:Q14"/>
    <mergeCell ref="R14:T14"/>
    <mergeCell ref="U14:X14"/>
    <mergeCell ref="Y14:AB14"/>
    <mergeCell ref="A13:B13"/>
    <mergeCell ref="C13:F13"/>
    <mergeCell ref="G13:J13"/>
    <mergeCell ref="K13:N13"/>
    <mergeCell ref="O13:Q13"/>
    <mergeCell ref="A10:AB10"/>
    <mergeCell ref="A11:B12"/>
    <mergeCell ref="C11:N11"/>
    <mergeCell ref="O11:T11"/>
    <mergeCell ref="U11:AB11"/>
    <mergeCell ref="C12:F12"/>
    <mergeCell ref="G12:J12"/>
    <mergeCell ref="K12:N12"/>
    <mergeCell ref="O12:Q12"/>
    <mergeCell ref="R12:T12"/>
    <mergeCell ref="U12:X12"/>
    <mergeCell ref="Y12:AB12"/>
    <mergeCell ref="W5:AB5"/>
    <mergeCell ref="F7:AB7"/>
    <mergeCell ref="A8:P8"/>
    <mergeCell ref="Q8:AB8"/>
    <mergeCell ref="A9:AB9"/>
    <mergeCell ref="A5:E5"/>
    <mergeCell ref="F5:P5"/>
    <mergeCell ref="Q5:R5"/>
    <mergeCell ref="S5:T5"/>
    <mergeCell ref="U5:V5"/>
    <mergeCell ref="A6:E6"/>
    <mergeCell ref="F6:P6"/>
    <mergeCell ref="Q6:R6"/>
    <mergeCell ref="S6:AB6"/>
    <mergeCell ref="A7:E7"/>
    <mergeCell ref="A1:X2"/>
    <mergeCell ref="Y1:AB2"/>
    <mergeCell ref="A3:E3"/>
    <mergeCell ref="F3:AB3"/>
    <mergeCell ref="A4:E4"/>
    <mergeCell ref="F4:AB4"/>
  </mergeCells>
  <hyperlinks>
    <hyperlink ref="Q8" r:id="rId1"/>
    <hyperlink ref="Q8:AB8" r:id="rId2" display="pflegeleistungen@san.gr.ch"/>
  </hyperlinks>
  <printOptions horizontalCentered="1"/>
  <pageMargins left="0.70866141732283472" right="0.70866141732283472" top="0.78740157480314965" bottom="0.39370078740157483" header="0.31496062992125984" footer="0.31496062992125984"/>
  <pageSetup paperSize="9" scale="94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54E13F91146F4C939F674B01CB11A1" ma:contentTypeVersion="5" ma:contentTypeDescription="Ein neues Dokument erstellen." ma:contentTypeScope="" ma:versionID="15a8d7900d9a2b568549a536f1cb36a2">
  <xsd:schema xmlns:xsd="http://www.w3.org/2001/XMLSchema" xmlns:xs="http://www.w3.org/2001/XMLSchema" xmlns:p="http://schemas.microsoft.com/office/2006/metadata/properties" xmlns:ns1="http://schemas.microsoft.com/sharepoint/v3" xmlns:ns3="b9bbc5c3-42c9-4c30-b7a3-3f0c5e2a5378" targetNamespace="http://schemas.microsoft.com/office/2006/metadata/properties" ma:root="true" ma:fieldsID="600d86bdf1e3b256b7ca240732f8cfdd" ns1:_="" ns3:_="">
    <xsd:import namespace="http://schemas.microsoft.com/sharepoint/v3"/>
    <xsd:import namespace="b9bbc5c3-42c9-4c30-b7a3-3f0c5e2a5378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2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 ma:index="8" ma:displayName="Kommentare"/>
        <xsd:element name="keywords" minOccurs="0" maxOccurs="1" type="xsd:string" ma:index="10" ma:displayName="Schlüsselwörter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CustomerID xmlns="b9bbc5c3-42c9-4c30-b7a3-3f0c5e2a5378">17</CustomerID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637A566-D345-410A-98B6-D4A4E2F35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88BCB2-64CB-496B-BE4C-61F5747A3A41}"/>
</file>

<file path=customXml/itemProps3.xml><?xml version="1.0" encoding="utf-8"?>
<ds:datastoreItem xmlns:ds="http://schemas.openxmlformats.org/officeDocument/2006/customXml" ds:itemID="{81013D61-F0E8-4C02-AB16-075F42A16548}">
  <ds:schemaRefs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b9bbc5c3-42c9-4c30-b7a3-3f0c5e2a5378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467E63C6-258D-419E-A6E7-3A9923C1FFD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1. Quartal</vt:lpstr>
      <vt:lpstr>2. Quartal</vt:lpstr>
      <vt:lpstr>3. Quartal</vt:lpstr>
      <vt:lpstr>4. Quartal</vt:lpstr>
      <vt:lpstr>Zusammenfassung</vt:lpstr>
      <vt:lpstr>Zusammenfassung 2</vt:lpstr>
      <vt:lpstr>'1. Quartal'!Druckbereich</vt:lpstr>
      <vt:lpstr>'2. Quartal'!Druckbereich</vt:lpstr>
      <vt:lpstr>'3. Quartal'!Druckbereich</vt:lpstr>
      <vt:lpstr>'4. Quartal'!Druckbereich</vt:lpstr>
      <vt:lpstr>Zusammenfassung!Druckbereich</vt:lpstr>
      <vt:lpstr>'Zusammenfassung 2'!Druckbereich</vt:lpstr>
      <vt:lpstr>Zusammenfassung!Drucktitel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Benz Daniel</cp:lastModifiedBy>
  <cp:lastPrinted>2023-04-24T06:02:09Z</cp:lastPrinted>
  <dcterms:created xsi:type="dcterms:W3CDTF">2010-12-02T08:06:40Z</dcterms:created>
  <dcterms:modified xsi:type="dcterms:W3CDTF">2025-03-06T15:20:38Z</dcterms:modified>
  <cp:category>Grundlagen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Order">
    <vt:lpwstr>11700.0000000000</vt:lpwstr>
  </property>
  <property fmtid="{D5CDD505-2E9C-101B-9397-08002B2CF9AE}" pid="4" name="ContentTypeId">
    <vt:lpwstr>0x0101009E54E13F91146F4C939F674B01CB11A1</vt:lpwstr>
  </property>
</Properties>
</file>