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Z:\Checkout\CMI\71c2e05c5d674113b8d429ca0653b82f\"/>
    </mc:Choice>
  </mc:AlternateContent>
  <xr:revisionPtr revIDLastSave="0" documentId="13_ncr:1_{EDC62D4A-9AA4-4DE1-902E-76C4D39B3B1C}" xr6:coauthVersionLast="47" xr6:coauthVersionMax="47" xr10:uidLastSave="{00000000-0000-0000-0000-000000000000}"/>
  <workbookProtection workbookAlgorithmName="SHA-512" workbookHashValue="JexkVDhhx2DgAk9CzuHvX/a/Gh7F0wz/H569omdUW79aUHXczHWEIsTo4pBuIXhJWMSBz/4dNoBMM2GEEizebQ==" workbookSaltValue="iIflCsBDYAtpFgltpi1YyA==" workbookSpinCount="100000" lockStructure="1"/>
  <bookViews>
    <workbookView xWindow="-28920" yWindow="-120" windowWidth="29040" windowHeight="17520" tabRatio="826" xr2:uid="{00000000-000D-0000-FFFF-FFFF00000000}"/>
  </bookViews>
  <sheets>
    <sheet name="Deckblatt" sheetId="1" r:id="rId1"/>
    <sheet name="Inhalt" sheetId="2" r:id="rId2"/>
    <sheet name="1 Info" sheetId="3" r:id="rId3"/>
    <sheet name="2" sheetId="4" r:id="rId4"/>
    <sheet name="2.1" sheetId="5" r:id="rId5"/>
    <sheet name="2.2" sheetId="6" r:id="rId6"/>
    <sheet name="3 Bewerbungsformulare -&gt;" sheetId="7" r:id="rId7"/>
    <sheet name="3.1" sheetId="8" r:id="rId8"/>
    <sheet name="3.2" sheetId="9" r:id="rId9"/>
    <sheet name="3.3" sheetId="10" r:id="rId10"/>
    <sheet name="3.4" sheetId="11" r:id="rId11"/>
    <sheet name="3.5" sheetId="12" r:id="rId12"/>
    <sheet name="3.6" sheetId="13" r:id="rId13"/>
    <sheet name="3.7" sheetId="14" r:id="rId14"/>
    <sheet name="3.8" sheetId="15" r:id="rId15"/>
    <sheet name="3.9" sheetId="16" r:id="rId16"/>
    <sheet name="3.10" sheetId="17" r:id="rId17"/>
    <sheet name="3.11" sheetId="19" r:id="rId18"/>
    <sheet name="3.12" sheetId="20" r:id="rId19"/>
    <sheet name="3.13" sheetId="21" r:id="rId20"/>
    <sheet name="4" sheetId="22" r:id="rId21"/>
    <sheet name="5" sheetId="23" r:id="rId22"/>
    <sheet name="intern1" sheetId="24" state="hidden" r:id="rId23"/>
    <sheet name="intern2" sheetId="25" state="hidden" r:id="rId24"/>
    <sheet name="intern3" sheetId="26" state="hidden" r:id="rId25"/>
  </sheets>
  <externalReferences>
    <externalReference r:id="rId26"/>
    <externalReference r:id="rId27"/>
  </externalReferences>
  <definedNames>
    <definedName name="_xlnm._FilterDatabase" localSheetId="15" hidden="1">'3.9'!$V$1:$V$167</definedName>
    <definedName name="_xlnm._FilterDatabase" localSheetId="22" hidden="1">intern1!$N$1:$N$155</definedName>
    <definedName name="_ftn1" localSheetId="17">'3.11'!#REF!</definedName>
    <definedName name="_ftn10" localSheetId="17">'3.11'!#REF!</definedName>
    <definedName name="_ftn11" localSheetId="17">'3.11'!#REF!</definedName>
    <definedName name="_ftn2" localSheetId="17">'3.11'!#REF!</definedName>
    <definedName name="_ftn3" localSheetId="17">'3.11'!#REF!</definedName>
    <definedName name="_ftn4" localSheetId="17">'3.11'!#REF!</definedName>
    <definedName name="_ftn5" localSheetId="17">'3.11'!#REF!</definedName>
    <definedName name="_ftn6" localSheetId="17">'3.11'!#REF!</definedName>
    <definedName name="_ftn7" localSheetId="17">'3.11'!#REF!</definedName>
    <definedName name="_ftn8" localSheetId="17">'3.11'!#REF!</definedName>
    <definedName name="_ftn9" localSheetId="17">'3.11'!#REF!</definedName>
    <definedName name="_ftnref1" localSheetId="17">'3.11'!#REF!</definedName>
    <definedName name="_ftnref10" localSheetId="17">'3.11'!#REF!</definedName>
    <definedName name="_ftnref11" localSheetId="17">'3.11'!#REF!</definedName>
    <definedName name="_ftnref2" localSheetId="17">'3.11'!#REF!</definedName>
    <definedName name="_ftnref3" localSheetId="17">'3.11'!#REF!</definedName>
    <definedName name="_ftnref4" localSheetId="17">'3.11'!#REF!</definedName>
    <definedName name="_ftnref5" localSheetId="17">'3.11'!#REF!</definedName>
    <definedName name="_ftnref6" localSheetId="17">'3.11'!#REF!</definedName>
    <definedName name="_ftnref7" localSheetId="17">'3.11'!#REF!</definedName>
    <definedName name="_ftnref8" localSheetId="17">'3.11'!#REF!</definedName>
    <definedName name="_ftnref9" localSheetId="17">'3.11'!#REF!</definedName>
    <definedName name="asdf" localSheetId="19">'[1]2'!#REF!</definedName>
    <definedName name="asdf" localSheetId="0">'[1]2'!#REF!</definedName>
    <definedName name="asdf" localSheetId="1">'[1]2'!#REF!</definedName>
    <definedName name="asdf">'[1]2'!#REF!</definedName>
    <definedName name="asdfasd" localSheetId="19">'[1]2'!#REF!</definedName>
    <definedName name="asdfasd" localSheetId="0">'[1]2'!#REF!</definedName>
    <definedName name="asdfasd" localSheetId="1">'[1]2'!#REF!</definedName>
    <definedName name="asdfasd">'[1]2'!#REF!</definedName>
    <definedName name="asdfasdfasdf" localSheetId="19">'[1]2'!#REF!</definedName>
    <definedName name="asdfasdfasdf" localSheetId="0">'[1]2'!#REF!</definedName>
    <definedName name="asdfasdfasdf" localSheetId="1">'[1]2'!#REF!</definedName>
    <definedName name="asdfasdfasdf">'[1]2'!#REF!</definedName>
    <definedName name="d_cw" localSheetId="17">#REF!</definedName>
    <definedName name="d_cw" localSheetId="19">#REF!</definedName>
    <definedName name="d_cw">#REF!</definedName>
    <definedName name="_xlnm.Print_Area" localSheetId="2">'1 Info'!$A$1:$B$118</definedName>
    <definedName name="_xlnm.Print_Area" localSheetId="3">'2'!$A$1:$D$57</definedName>
    <definedName name="_xlnm.Print_Area" localSheetId="4">'2.1'!$A$1:$C$161</definedName>
    <definedName name="_xlnm.Print_Area" localSheetId="5">'2.2'!$A$1:$N$175</definedName>
    <definedName name="_xlnm.Print_Area" localSheetId="6">'3 Bewerbungsformulare -&gt;'!$A$1:$G$6</definedName>
    <definedName name="_xlnm.Print_Area" localSheetId="7">'3.1'!$A$1:$F$14</definedName>
    <definedName name="_xlnm.Print_Area" localSheetId="16">'3.10'!$A$1:$D$45</definedName>
    <definedName name="_xlnm.Print_Area" localSheetId="17">'3.11'!$A$1:$C$13</definedName>
    <definedName name="_xlnm.Print_Area" localSheetId="18">'3.12'!$A$1:$D$58</definedName>
    <definedName name="_xlnm.Print_Area" localSheetId="19">'3.13'!$A$1:$E$23</definedName>
    <definedName name="_xlnm.Print_Area" localSheetId="8">'3.2'!$A$1:$F$66</definedName>
    <definedName name="_xlnm.Print_Area" localSheetId="9">'3.3'!$A$1:$I$17</definedName>
    <definedName name="_xlnm.Print_Area" localSheetId="10">'3.4'!$A$1:$F$22</definedName>
    <definedName name="_xlnm.Print_Area" localSheetId="11">'3.5'!$A$1:$F$138</definedName>
    <definedName name="_xlnm.Print_Area" localSheetId="12">'3.6'!$A$1:$D$26</definedName>
    <definedName name="_xlnm.Print_Area" localSheetId="13">'3.7'!$A$1:$D$164</definedName>
    <definedName name="_xlnm.Print_Area" localSheetId="14">'3.8'!$A$1:$C$26</definedName>
    <definedName name="_xlnm.Print_Area" localSheetId="15">'3.9'!$A$1:$AF$165</definedName>
    <definedName name="_xlnm.Print_Area" localSheetId="20">'4'!$A$1:$E$20</definedName>
    <definedName name="_xlnm.Print_Area" localSheetId="21">'5'!$A$1:$E$32</definedName>
    <definedName name="_xlnm.Print_Area" localSheetId="0">Deckblatt!$A$1:$F$35</definedName>
    <definedName name="_xlnm.Print_Area" localSheetId="1">Inhalt!$A$1:$F$30</definedName>
    <definedName name="_xlnm.Print_Area" localSheetId="23">intern2!$A$4:$AW$157</definedName>
    <definedName name="_xlnm.Print_Titles" localSheetId="4">'2.1'!$5:$8</definedName>
    <definedName name="_xlnm.Print_Titles" localSheetId="5">'2.2'!$C:$D,'2.2'!$7:$9</definedName>
    <definedName name="_xlnm.Print_Titles" localSheetId="17">'3.11'!$3:$3</definedName>
    <definedName name="_xlnm.Print_Titles" localSheetId="8">'3.2'!$15:$16</definedName>
    <definedName name="_xlnm.Print_Titles" localSheetId="9">'3.3'!$1:$9</definedName>
    <definedName name="_xlnm.Print_Titles" localSheetId="11">'3.5'!$52:$53</definedName>
    <definedName name="_xlnm.Print_Titles" localSheetId="13">'3.7'!$8:$8</definedName>
    <definedName name="_xlnm.Print_Titles" localSheetId="15">'3.9'!$5:$7</definedName>
    <definedName name="_xlnm.Print_Titles" localSheetId="1">Inhalt!#REF!</definedName>
    <definedName name="_xlnm.Print_Titles" localSheetId="23">intern2!$4:$4</definedName>
    <definedName name="f_cw" localSheetId="17">#REF!</definedName>
    <definedName name="f_cw" localSheetId="19">#REF!</definedName>
    <definedName name="f_cw">#REF!</definedName>
    <definedName name="id.AP6" localSheetId="17">#REF!</definedName>
    <definedName name="id.AP6" localSheetId="19">#REF!</definedName>
    <definedName name="id.AP6">#REF!</definedName>
    <definedName name="id.GCATsub" localSheetId="17">#REF!</definedName>
    <definedName name="id.GCATsub" localSheetId="19">#REF!</definedName>
    <definedName name="id.GCATsub">#REF!</definedName>
    <definedName name="Muskuloskelettale_Rehabilitation" localSheetId="19">'[1]2'!#REF!</definedName>
    <definedName name="Muskuloskelettale_Rehabilitation">'[1]2'!#REF!</definedName>
    <definedName name="OLE_LINK1" localSheetId="17">'3.11'!#REF!</definedName>
    <definedName name="par.CW">'[2](PAR)'!$A$99:$H$143</definedName>
    <definedName name="par.CWt">'[2](PAR)'!$A$53:$H$97</definedName>
    <definedName name="par.F.AP6">'[2](PAR)'!$A$7:$H$51</definedName>
    <definedName name="par.pF_ZH">'[2](PAR)'!$A$145:$H$189</definedName>
    <definedName name="par.pIPS">'[2](PAR)'!$A$191:$H$235</definedName>
    <definedName name="qq.pivotGDZH" localSheetId="17">#REF!</definedName>
    <definedName name="qq.pivotGDZH" localSheetId="19">#REF!</definedName>
    <definedName name="qq.pivotGDZH">#REF!</definedName>
    <definedName name="sdfsdf" localSheetId="19">'[1]2'!#REF!</definedName>
    <definedName name="sdfsdf">'[1]2'!#REF!</definedName>
    <definedName name="val.AP6" localSheetId="17">#REF!</definedName>
    <definedName name="val.AP6" localSheetId="19">#REF!</definedName>
    <definedName name="val.AP6">#REF!</definedName>
    <definedName name="val.CW" localSheetId="17">#REF!</definedName>
    <definedName name="val.CW" localSheetId="19">#REF!</definedName>
    <definedName name="val.CW">#REF!</definedName>
    <definedName name="val.CWt" localSheetId="17">#REF!</definedName>
    <definedName name="val.CWt" localSheetId="19">#REF!</definedName>
    <definedName name="val.CWt">#REF!</definedName>
    <definedName name="val.F" localSheetId="17">#REF!</definedName>
    <definedName name="val.F" localSheetId="19">#REF!</definedName>
    <definedName name="val.F">#REF!</definedName>
    <definedName name="val.GCATsub" localSheetId="17">#REF!</definedName>
    <definedName name="val.GCATsub" localSheetId="19">#REF!</definedName>
    <definedName name="val.GCATsub">#REF!</definedName>
    <definedName name="val.pF_ZH" localSheetId="17">#REF!</definedName>
    <definedName name="val.pF_ZH" localSheetId="19">#REF!</definedName>
    <definedName name="val.pF_ZH">#REF!</definedName>
    <definedName name="val.pIPS" localSheetId="17">#REF!</definedName>
    <definedName name="val.pIPS" localSheetId="19">#REF!</definedName>
    <definedName name="val.pIPS">#REF!</definedName>
    <definedName name="z.A">'[2](PAR)'!$C$1</definedName>
    <definedName name="z.B">'[2](PAR)'!$E$1</definedName>
    <definedName name="z.C">'[2](PAR)'!$G$1</definedName>
    <definedName name="Z_21F13F3C_C390_477F_A569_DF7158452A6C_.wvu.Cols" localSheetId="4" hidden="1">'2.1'!$E:$E</definedName>
    <definedName name="Z_21F13F3C_C390_477F_A569_DF7158452A6C_.wvu.Cols" localSheetId="19" hidden="1">'3.13'!$E:$E</definedName>
    <definedName name="Z_21F13F3C_C390_477F_A569_DF7158452A6C_.wvu.Cols" localSheetId="8" hidden="1">'3.2'!$G:$K</definedName>
    <definedName name="Z_21F13F3C_C390_477F_A569_DF7158452A6C_.wvu.Cols" localSheetId="9" hidden="1">'3.3'!$C:$C,'3.3'!$E:$E,'3.3'!$G:$H,'3.3'!$N:$N,'3.3'!$P:$P,'3.3'!$R:$S</definedName>
    <definedName name="Z_21F13F3C_C390_477F_A569_DF7158452A6C_.wvu.Cols" localSheetId="10" hidden="1">'3.4'!$C:$C,'3.4'!$E:$E,'3.4'!$G:$H</definedName>
    <definedName name="Z_21F13F3C_C390_477F_A569_DF7158452A6C_.wvu.Cols" localSheetId="15" hidden="1">'3.9'!$E:$E,'3.9'!$H:$I,'3.9'!$K:$K,'3.9'!$M:$M,'3.9'!$O:$O,'3.9'!$U:$U,'3.9'!$W:$W,'3.9'!$AD:$AD,'3.9'!$AF:$AF</definedName>
    <definedName name="Z_21F13F3C_C390_477F_A569_DF7158452A6C_.wvu.Cols" localSheetId="20" hidden="1">'4'!$E:$E</definedName>
    <definedName name="Z_21F13F3C_C390_477F_A569_DF7158452A6C_.wvu.FilterData" localSheetId="15" hidden="1">'3.9'!$V$1:$V$167</definedName>
    <definedName name="Z_21F13F3C_C390_477F_A569_DF7158452A6C_.wvu.FilterData" localSheetId="22" hidden="1">intern1!$N$1:$N$155</definedName>
    <definedName name="Z_21F13F3C_C390_477F_A569_DF7158452A6C_.wvu.PrintArea" localSheetId="2" hidden="1">'1 Info'!$A$3:$B$117</definedName>
    <definedName name="Z_21F13F3C_C390_477F_A569_DF7158452A6C_.wvu.PrintArea" localSheetId="3" hidden="1">'2'!$A$1:$D$57</definedName>
    <definedName name="Z_21F13F3C_C390_477F_A569_DF7158452A6C_.wvu.PrintArea" localSheetId="4" hidden="1">'2.1'!$A$1:$C$161</definedName>
    <definedName name="Z_21F13F3C_C390_477F_A569_DF7158452A6C_.wvu.PrintArea" localSheetId="5" hidden="1">'2.2'!$A$1:$N$175</definedName>
    <definedName name="Z_21F13F3C_C390_477F_A569_DF7158452A6C_.wvu.PrintArea" localSheetId="6" hidden="1">'3 Bewerbungsformulare -&gt;'!$A$1:$G$6</definedName>
    <definedName name="Z_21F13F3C_C390_477F_A569_DF7158452A6C_.wvu.PrintArea" localSheetId="7" hidden="1">'3.1'!$A$1:$F$14</definedName>
    <definedName name="Z_21F13F3C_C390_477F_A569_DF7158452A6C_.wvu.PrintArea" localSheetId="16" hidden="1">'3.10'!$A$1:$D$45</definedName>
    <definedName name="Z_21F13F3C_C390_477F_A569_DF7158452A6C_.wvu.PrintArea" localSheetId="17" hidden="1">'3.11'!$A$1:$C$13</definedName>
    <definedName name="Z_21F13F3C_C390_477F_A569_DF7158452A6C_.wvu.PrintArea" localSheetId="18" hidden="1">'3.12'!$A$1:$D$58</definedName>
    <definedName name="Z_21F13F3C_C390_477F_A569_DF7158452A6C_.wvu.PrintArea" localSheetId="19" hidden="1">'3.13'!$A$1:$E$23</definedName>
    <definedName name="Z_21F13F3C_C390_477F_A569_DF7158452A6C_.wvu.PrintArea" localSheetId="8" hidden="1">'3.2'!$A$1:$F$66</definedName>
    <definedName name="Z_21F13F3C_C390_477F_A569_DF7158452A6C_.wvu.PrintArea" localSheetId="9" hidden="1">'3.3'!$A$1:$I$17</definedName>
    <definedName name="Z_21F13F3C_C390_477F_A569_DF7158452A6C_.wvu.PrintArea" localSheetId="10" hidden="1">'3.4'!$A$1:$F$22</definedName>
    <definedName name="Z_21F13F3C_C390_477F_A569_DF7158452A6C_.wvu.PrintArea" localSheetId="11" hidden="1">'3.5'!$A$1:$F$138</definedName>
    <definedName name="Z_21F13F3C_C390_477F_A569_DF7158452A6C_.wvu.PrintArea" localSheetId="12" hidden="1">'3.6'!$A$1:$D$26</definedName>
    <definedName name="Z_21F13F3C_C390_477F_A569_DF7158452A6C_.wvu.PrintArea" localSheetId="13" hidden="1">'3.7'!$A$1:$D$164</definedName>
    <definedName name="Z_21F13F3C_C390_477F_A569_DF7158452A6C_.wvu.PrintArea" localSheetId="14" hidden="1">'3.8'!$A$1:$C$26</definedName>
    <definedName name="Z_21F13F3C_C390_477F_A569_DF7158452A6C_.wvu.PrintArea" localSheetId="15" hidden="1">'3.9'!$A$1:$AF$165</definedName>
    <definedName name="Z_21F13F3C_C390_477F_A569_DF7158452A6C_.wvu.PrintArea" localSheetId="20" hidden="1">'4'!$A$1:$E$20</definedName>
    <definedName name="Z_21F13F3C_C390_477F_A569_DF7158452A6C_.wvu.PrintArea" localSheetId="21" hidden="1">'5'!$A$1:$E$31</definedName>
    <definedName name="Z_21F13F3C_C390_477F_A569_DF7158452A6C_.wvu.PrintArea" localSheetId="0" hidden="1">Deckblatt!$A$1:$F$34</definedName>
    <definedName name="Z_21F13F3C_C390_477F_A569_DF7158452A6C_.wvu.PrintArea" localSheetId="1" hidden="1">Inhalt!$A$1:$F$30</definedName>
    <definedName name="Z_21F13F3C_C390_477F_A569_DF7158452A6C_.wvu.PrintArea" localSheetId="23" hidden="1">intern2!$A$4:$AQ$146</definedName>
    <definedName name="Z_21F13F3C_C390_477F_A569_DF7158452A6C_.wvu.PrintTitles" localSheetId="4" hidden="1">'2.1'!$5:$8</definedName>
    <definedName name="Z_21F13F3C_C390_477F_A569_DF7158452A6C_.wvu.PrintTitles" localSheetId="5" hidden="1">'2.2'!$C:$D,'2.2'!$7:$9</definedName>
    <definedName name="Z_21F13F3C_C390_477F_A569_DF7158452A6C_.wvu.PrintTitles" localSheetId="17" hidden="1">'3.11'!$3:$3</definedName>
    <definedName name="Z_21F13F3C_C390_477F_A569_DF7158452A6C_.wvu.PrintTitles" localSheetId="8" hidden="1">'3.2'!$15:$16</definedName>
    <definedName name="Z_21F13F3C_C390_477F_A569_DF7158452A6C_.wvu.PrintTitles" localSheetId="9" hidden="1">'3.3'!$1:$9</definedName>
    <definedName name="Z_21F13F3C_C390_477F_A569_DF7158452A6C_.wvu.PrintTitles" localSheetId="11" hidden="1">'3.5'!$52:$53</definedName>
    <definedName name="Z_21F13F3C_C390_477F_A569_DF7158452A6C_.wvu.PrintTitles" localSheetId="13" hidden="1">'3.7'!$8:$8</definedName>
    <definedName name="Z_21F13F3C_C390_477F_A569_DF7158452A6C_.wvu.PrintTitles" localSheetId="15" hidden="1">'3.9'!$5:$7</definedName>
    <definedName name="Z_21F13F3C_C390_477F_A569_DF7158452A6C_.wvu.PrintTitles" localSheetId="1" hidden="1">Inhalt!#REF!</definedName>
    <definedName name="Z_21F13F3C_C390_477F_A569_DF7158452A6C_.wvu.PrintTitles" localSheetId="23" hidden="1">intern2!$4:$4</definedName>
    <definedName name="Z_21F13F3C_C390_477F_A569_DF7158452A6C_.wvu.Rows" localSheetId="11" hidden="1">'3.5'!$94:$95,'3.5'!$104:$106</definedName>
    <definedName name="Z_21F13F3C_C390_477F_A569_DF7158452A6C_.wvu.Rows" localSheetId="13" hidden="1">'3.7'!$9:$14,'3.7'!$16:$25,'3.7'!$28:$36,'3.7'!$39:$39,'3.7'!$43:$49,'3.7'!$51:$56,'3.7'!$58:$63,'3.7'!$65:$65,'3.7'!$71:$71,'3.7'!$79:$79,'3.7'!$86:$93,'3.7'!$96:$97,'3.7'!$100:$111,'3.7'!$113:$123,'3.7'!$126:$130,'3.7'!$135:$135,'3.7'!$141:$142,'3.7'!$144:$146,'3.7'!$152:$152</definedName>
  </definedNames>
  <calcPr calcId="191029"/>
  <customWorkbookViews>
    <customWorkbookView name="Monika Wehrli - Persönliche Ansicht" guid="{21F13F3C-C390-477F-A569-DF7158452A6C}" mergeInterval="0" personalView="1" maximized="1" xWindow="-1928" yWindow="-8" windowWidth="1936" windowHeight="1056" tabRatio="77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6" l="1"/>
  <c r="AB65" i="16"/>
  <c r="AB66" i="16"/>
  <c r="AB143" i="16"/>
  <c r="E156" i="16"/>
  <c r="D156" i="16"/>
  <c r="E155" i="16"/>
  <c r="D155" i="16"/>
  <c r="E154" i="16"/>
  <c r="D154" i="16"/>
  <c r="E153" i="16"/>
  <c r="D153" i="16"/>
  <c r="S143" i="16"/>
  <c r="Q143" i="16"/>
  <c r="V143" i="16"/>
  <c r="T143" i="16"/>
  <c r="R143" i="16"/>
  <c r="P143" i="16"/>
  <c r="N143" i="16"/>
  <c r="L143" i="16"/>
  <c r="J143" i="16"/>
  <c r="G143" i="16"/>
  <c r="F143" i="16"/>
  <c r="E143" i="16"/>
  <c r="D143" i="16"/>
  <c r="O144" i="16"/>
  <c r="N144" i="16"/>
  <c r="AV71" i="26"/>
  <c r="AU71" i="26"/>
  <c r="AT71" i="26"/>
  <c r="AS71" i="26"/>
  <c r="AR71" i="26"/>
  <c r="AO71" i="26"/>
  <c r="AN71" i="26"/>
  <c r="AM71" i="26"/>
  <c r="AL71" i="26"/>
  <c r="AK71" i="26"/>
  <c r="AJ71" i="26"/>
  <c r="AI71" i="26"/>
  <c r="AH71" i="26"/>
  <c r="AG71" i="26"/>
  <c r="AF71" i="26"/>
  <c r="AE71" i="26"/>
  <c r="AD71" i="26"/>
  <c r="AC71" i="26"/>
  <c r="AB71" i="26"/>
  <c r="AA71" i="26"/>
  <c r="Z71" i="26"/>
  <c r="Y71" i="26"/>
  <c r="X71" i="26"/>
  <c r="W71" i="26"/>
  <c r="V71" i="26"/>
  <c r="U71" i="26"/>
  <c r="T71" i="26"/>
  <c r="S71" i="26"/>
  <c r="R71" i="26"/>
  <c r="Q71" i="26"/>
  <c r="P71" i="26"/>
  <c r="O71" i="26"/>
  <c r="N71" i="26"/>
  <c r="M71" i="26"/>
  <c r="L71" i="26"/>
  <c r="K71" i="26"/>
  <c r="J71" i="26"/>
  <c r="H71" i="26"/>
  <c r="G71" i="26"/>
  <c r="F71" i="26"/>
  <c r="E71" i="26"/>
  <c r="D71" i="26"/>
  <c r="C71" i="26"/>
  <c r="B71" i="26"/>
  <c r="A71" i="26"/>
  <c r="G70" i="16"/>
  <c r="S69" i="16"/>
  <c r="S68" i="16"/>
  <c r="S70" i="16"/>
  <c r="S67" i="16"/>
  <c r="S66" i="16"/>
  <c r="S72" i="16"/>
  <c r="S71" i="16"/>
  <c r="S65" i="16"/>
  <c r="Q70" i="16"/>
  <c r="Q67" i="16"/>
  <c r="O69" i="16"/>
  <c r="Q66" i="16"/>
  <c r="O10" i="16"/>
  <c r="AB10" i="16"/>
  <c r="T10" i="16"/>
  <c r="U10" i="16" s="1"/>
  <c r="R10" i="16"/>
  <c r="S10" i="16" s="1"/>
  <c r="Q10" i="16"/>
  <c r="P10" i="16"/>
  <c r="N10" i="16"/>
  <c r="L10" i="16"/>
  <c r="M10" i="16" s="1"/>
  <c r="G10" i="16"/>
  <c r="F10" i="16"/>
  <c r="B10" i="16"/>
  <c r="A11" i="14"/>
  <c r="W143" i="16" l="1"/>
  <c r="U143" i="16"/>
  <c r="O143" i="16"/>
  <c r="M143" i="16"/>
  <c r="K143" i="16"/>
  <c r="I143" i="16"/>
  <c r="C13" i="12"/>
  <c r="A13" i="12"/>
  <c r="AV11" i="26"/>
  <c r="AU11" i="26"/>
  <c r="AT11" i="26"/>
  <c r="AS11" i="26"/>
  <c r="AR11" i="26"/>
  <c r="AQ11" i="26"/>
  <c r="AP11" i="26"/>
  <c r="AO11" i="26"/>
  <c r="AN11" i="26"/>
  <c r="AM11" i="26"/>
  <c r="AL11" i="26"/>
  <c r="AK11" i="26"/>
  <c r="AJ11" i="26"/>
  <c r="AI11" i="26"/>
  <c r="AH11" i="26"/>
  <c r="AG11" i="26"/>
  <c r="AF11" i="26"/>
  <c r="AE11" i="26"/>
  <c r="AD11" i="26"/>
  <c r="AC11" i="26"/>
  <c r="AB11" i="26"/>
  <c r="AA11" i="26"/>
  <c r="Z11" i="26"/>
  <c r="Y11" i="26"/>
  <c r="X11" i="26"/>
  <c r="W11" i="26"/>
  <c r="V11" i="26"/>
  <c r="U11" i="26"/>
  <c r="T11" i="26"/>
  <c r="S11" i="26"/>
  <c r="R11" i="26"/>
  <c r="Q11" i="26"/>
  <c r="P11" i="26"/>
  <c r="O11" i="26"/>
  <c r="N11" i="26"/>
  <c r="M11" i="26"/>
  <c r="L11" i="26"/>
  <c r="K11" i="26"/>
  <c r="J11" i="26"/>
  <c r="I11" i="26"/>
  <c r="H11" i="26"/>
  <c r="G11" i="26"/>
  <c r="F11" i="26"/>
  <c r="E11" i="26"/>
  <c r="D11" i="26"/>
  <c r="A11" i="26"/>
  <c r="A171" i="25"/>
  <c r="AY7" i="25"/>
  <c r="C7" i="25"/>
  <c r="A7" i="25"/>
  <c r="B9" i="5"/>
  <c r="N12" i="6"/>
  <c r="M12" i="6"/>
  <c r="L12" i="6"/>
  <c r="K12" i="6"/>
  <c r="J12" i="6"/>
  <c r="I12" i="6"/>
  <c r="H12" i="6"/>
  <c r="J10" i="16" s="1"/>
  <c r="K10" i="16" s="1"/>
  <c r="G12" i="6"/>
  <c r="F12" i="6"/>
  <c r="E12" i="6"/>
  <c r="D10" i="16" s="1"/>
  <c r="D12" i="6"/>
  <c r="B7" i="25" s="1"/>
  <c r="B171" i="25" s="1"/>
  <c r="C12" i="6"/>
  <c r="B12" i="6"/>
  <c r="A9" i="5" s="1"/>
  <c r="W159" i="25"/>
  <c r="W158" i="25"/>
  <c r="X159" i="25"/>
  <c r="X158" i="25"/>
  <c r="W229" i="25"/>
  <c r="W166" i="25"/>
  <c r="W233" i="25"/>
  <c r="P70" i="16"/>
  <c r="N70" i="16"/>
  <c r="L70" i="16"/>
  <c r="F70" i="16"/>
  <c r="E70" i="16"/>
  <c r="D70" i="16"/>
  <c r="A69" i="5"/>
  <c r="B111" i="6"/>
  <c r="A108" i="5" s="1"/>
  <c r="V161" i="26"/>
  <c r="V160" i="26"/>
  <c r="V159" i="26"/>
  <c r="V158" i="26"/>
  <c r="V157" i="26"/>
  <c r="V156" i="26"/>
  <c r="V155" i="26"/>
  <c r="V154" i="26"/>
  <c r="V153" i="26"/>
  <c r="V152" i="26"/>
  <c r="V151" i="26"/>
  <c r="V150" i="26"/>
  <c r="V149" i="26"/>
  <c r="V148" i="26"/>
  <c r="V147" i="26"/>
  <c r="V146" i="26"/>
  <c r="V145" i="26"/>
  <c r="V144" i="26"/>
  <c r="V143" i="26"/>
  <c r="V142" i="26"/>
  <c r="V141" i="26"/>
  <c r="V140" i="26"/>
  <c r="V139" i="26"/>
  <c r="V138" i="26"/>
  <c r="V137" i="26"/>
  <c r="V136" i="26"/>
  <c r="V135" i="26"/>
  <c r="V134" i="26"/>
  <c r="V133" i="26"/>
  <c r="V132" i="26"/>
  <c r="V131" i="26"/>
  <c r="V130" i="26"/>
  <c r="V129" i="26"/>
  <c r="V128" i="26"/>
  <c r="V127" i="26"/>
  <c r="V126" i="26"/>
  <c r="V125" i="26"/>
  <c r="V124" i="26"/>
  <c r="V123" i="26"/>
  <c r="V122" i="26"/>
  <c r="V121" i="26"/>
  <c r="V120" i="26"/>
  <c r="V119" i="26"/>
  <c r="V118" i="26"/>
  <c r="V117" i="26"/>
  <c r="V116" i="26"/>
  <c r="V115" i="26"/>
  <c r="V114" i="26"/>
  <c r="V113" i="26"/>
  <c r="V112" i="26"/>
  <c r="V111" i="26"/>
  <c r="V110" i="26"/>
  <c r="V109" i="26"/>
  <c r="V108" i="26"/>
  <c r="V107" i="26"/>
  <c r="V106" i="26"/>
  <c r="V105" i="26"/>
  <c r="V104" i="26"/>
  <c r="V103" i="26"/>
  <c r="V102" i="26"/>
  <c r="V101" i="26"/>
  <c r="V100" i="26"/>
  <c r="V99" i="26"/>
  <c r="V98" i="26"/>
  <c r="V97" i="26"/>
  <c r="V96" i="26"/>
  <c r="V95" i="26"/>
  <c r="V94" i="26"/>
  <c r="V93" i="26"/>
  <c r="V92" i="26"/>
  <c r="V91" i="26"/>
  <c r="V90" i="26"/>
  <c r="V89" i="26"/>
  <c r="V88" i="26"/>
  <c r="V87" i="26"/>
  <c r="V86" i="26"/>
  <c r="V85" i="26"/>
  <c r="V84" i="26"/>
  <c r="V83" i="26"/>
  <c r="V82" i="26"/>
  <c r="V81" i="26"/>
  <c r="V80" i="26"/>
  <c r="V79" i="26"/>
  <c r="V78" i="26"/>
  <c r="V77" i="26"/>
  <c r="V76" i="26"/>
  <c r="V75" i="26"/>
  <c r="V74" i="26"/>
  <c r="V72" i="26"/>
  <c r="V70" i="26"/>
  <c r="V68" i="26"/>
  <c r="V67" i="26"/>
  <c r="V66" i="26"/>
  <c r="V65" i="26"/>
  <c r="V64" i="26"/>
  <c r="V63" i="26"/>
  <c r="V62" i="26"/>
  <c r="V61" i="26"/>
  <c r="V60" i="26"/>
  <c r="V59" i="26"/>
  <c r="V58" i="26"/>
  <c r="V57" i="26"/>
  <c r="V56" i="26"/>
  <c r="V55" i="26"/>
  <c r="V54" i="26"/>
  <c r="V53" i="26"/>
  <c r="V52" i="26"/>
  <c r="V51" i="26"/>
  <c r="V50" i="26"/>
  <c r="V49" i="26"/>
  <c r="V48" i="26"/>
  <c r="V47" i="26"/>
  <c r="V46" i="26"/>
  <c r="V45" i="26"/>
  <c r="V44" i="26"/>
  <c r="V43" i="26"/>
  <c r="V42" i="26"/>
  <c r="V41" i="26"/>
  <c r="V40" i="26"/>
  <c r="V39" i="26"/>
  <c r="V38" i="26"/>
  <c r="V37" i="26"/>
  <c r="V36" i="26"/>
  <c r="V35" i="26"/>
  <c r="V34" i="26"/>
  <c r="V33" i="26"/>
  <c r="V32" i="26"/>
  <c r="V31" i="26"/>
  <c r="V30" i="26"/>
  <c r="V29" i="26"/>
  <c r="V28" i="26"/>
  <c r="V27" i="26"/>
  <c r="V26" i="26"/>
  <c r="V25" i="26"/>
  <c r="V24" i="26"/>
  <c r="V23" i="26"/>
  <c r="V22" i="26"/>
  <c r="V21" i="26"/>
  <c r="V20" i="26"/>
  <c r="V19" i="26"/>
  <c r="V18" i="26"/>
  <c r="V17" i="26"/>
  <c r="V16" i="26"/>
  <c r="V15" i="26"/>
  <c r="V14" i="26"/>
  <c r="V13" i="26"/>
  <c r="V12" i="26"/>
  <c r="V10" i="26"/>
  <c r="V9" i="26"/>
  <c r="V7" i="26"/>
  <c r="AY67" i="25"/>
  <c r="N72" i="6"/>
  <c r="V70" i="16" s="1"/>
  <c r="M72" i="6"/>
  <c r="AB70" i="16" s="1"/>
  <c r="L72" i="6"/>
  <c r="T70" i="16" s="1"/>
  <c r="K72" i="6"/>
  <c r="J72" i="6"/>
  <c r="R70" i="16" s="1"/>
  <c r="I72" i="6"/>
  <c r="H72" i="6"/>
  <c r="J70" i="16" s="1"/>
  <c r="G72" i="6"/>
  <c r="F72" i="6"/>
  <c r="E72" i="6"/>
  <c r="D72" i="6"/>
  <c r="C70" i="16" s="1"/>
  <c r="C72" i="6"/>
  <c r="B70" i="16" s="1"/>
  <c r="A29" i="23"/>
  <c r="A28" i="23"/>
  <c r="A117" i="3"/>
  <c r="A116" i="3"/>
  <c r="P156" i="16"/>
  <c r="Q156" i="16" s="1"/>
  <c r="A156" i="16"/>
  <c r="P155" i="16"/>
  <c r="Q155" i="16" s="1"/>
  <c r="A155" i="16"/>
  <c r="W154" i="16"/>
  <c r="P154" i="16"/>
  <c r="Q154" i="16" s="1"/>
  <c r="A154" i="16"/>
  <c r="W153" i="16"/>
  <c r="P153" i="16"/>
  <c r="Q153" i="16" s="1"/>
  <c r="A153" i="16"/>
  <c r="P95" i="16"/>
  <c r="Q95" i="16" s="1"/>
  <c r="E95" i="16"/>
  <c r="E94" i="16"/>
  <c r="AV157" i="26"/>
  <c r="AU157" i="26"/>
  <c r="AT157" i="26"/>
  <c r="AS157" i="26"/>
  <c r="AR157" i="26"/>
  <c r="AQ157" i="26"/>
  <c r="AP157" i="26"/>
  <c r="AO157" i="26"/>
  <c r="AN157" i="26"/>
  <c r="AM157" i="26"/>
  <c r="AL157" i="26"/>
  <c r="AK157" i="26"/>
  <c r="AJ157" i="26"/>
  <c r="AI157" i="26"/>
  <c r="AH157" i="26"/>
  <c r="AG157" i="26"/>
  <c r="AF157" i="26"/>
  <c r="AE157" i="26"/>
  <c r="AD157" i="26"/>
  <c r="AC157" i="26"/>
  <c r="AB157" i="26"/>
  <c r="AA157" i="26"/>
  <c r="Z157" i="26"/>
  <c r="Y157" i="26"/>
  <c r="X157" i="26"/>
  <c r="W157" i="26"/>
  <c r="U157" i="26"/>
  <c r="T157" i="26"/>
  <c r="S157" i="26"/>
  <c r="R157" i="26"/>
  <c r="Q157" i="26"/>
  <c r="P157" i="26"/>
  <c r="O157" i="26"/>
  <c r="N157" i="26"/>
  <c r="M157" i="26"/>
  <c r="L157" i="26"/>
  <c r="K157" i="26"/>
  <c r="J157" i="26"/>
  <c r="I157" i="26"/>
  <c r="H157" i="26"/>
  <c r="G157" i="26"/>
  <c r="F157" i="26"/>
  <c r="E157" i="26"/>
  <c r="D157" i="26"/>
  <c r="C157" i="26"/>
  <c r="AV156" i="26"/>
  <c r="AU156" i="26"/>
  <c r="AT156" i="26"/>
  <c r="AS156" i="26"/>
  <c r="AR156" i="26"/>
  <c r="AQ156" i="26"/>
  <c r="AP156" i="26"/>
  <c r="AO156" i="26"/>
  <c r="AN156" i="26"/>
  <c r="AM156" i="26"/>
  <c r="AL156" i="26"/>
  <c r="AK156" i="26"/>
  <c r="AJ156" i="26"/>
  <c r="AI156" i="26"/>
  <c r="AH156" i="26"/>
  <c r="AG156" i="26"/>
  <c r="AF156" i="26"/>
  <c r="AE156" i="26"/>
  <c r="AD156" i="26"/>
  <c r="AC156" i="26"/>
  <c r="AB156" i="26"/>
  <c r="AA156" i="26"/>
  <c r="Z156" i="26"/>
  <c r="Y156" i="26"/>
  <c r="X156" i="26"/>
  <c r="W156" i="26"/>
  <c r="U156" i="26"/>
  <c r="T156" i="26"/>
  <c r="S156" i="26"/>
  <c r="R156" i="26"/>
  <c r="Q156" i="26"/>
  <c r="P156" i="26"/>
  <c r="O156" i="26"/>
  <c r="N156" i="26"/>
  <c r="M156" i="26"/>
  <c r="L156" i="26"/>
  <c r="K156" i="26"/>
  <c r="J156" i="26"/>
  <c r="I156" i="26"/>
  <c r="H156" i="26"/>
  <c r="G156" i="26"/>
  <c r="F156" i="26"/>
  <c r="E156" i="26"/>
  <c r="D156" i="26"/>
  <c r="C156" i="26"/>
  <c r="AV155" i="26"/>
  <c r="AU155" i="26"/>
  <c r="AT155" i="26"/>
  <c r="AS155" i="26"/>
  <c r="AR155" i="26"/>
  <c r="AQ155" i="26"/>
  <c r="AP155" i="26"/>
  <c r="AO155" i="26"/>
  <c r="AN155" i="26"/>
  <c r="AM155" i="26"/>
  <c r="AL155" i="26"/>
  <c r="AK155" i="26"/>
  <c r="AJ155" i="26"/>
  <c r="AI155" i="26"/>
  <c r="AH155" i="26"/>
  <c r="AG155" i="26"/>
  <c r="AF155" i="26"/>
  <c r="AE155" i="26"/>
  <c r="AD155" i="26"/>
  <c r="AC155" i="26"/>
  <c r="AB155" i="26"/>
  <c r="AA155" i="26"/>
  <c r="Z155" i="26"/>
  <c r="Y155" i="26"/>
  <c r="X155" i="26"/>
  <c r="W155" i="26"/>
  <c r="U155" i="26"/>
  <c r="T155" i="26"/>
  <c r="S155" i="26"/>
  <c r="R155" i="26"/>
  <c r="Q155" i="26"/>
  <c r="P155" i="26"/>
  <c r="O155" i="26"/>
  <c r="N155" i="26"/>
  <c r="M155" i="26"/>
  <c r="L155" i="26"/>
  <c r="K155" i="26"/>
  <c r="J155" i="26"/>
  <c r="I155" i="26"/>
  <c r="H155" i="26"/>
  <c r="G155" i="26"/>
  <c r="F155" i="26"/>
  <c r="E155" i="26"/>
  <c r="D155" i="26"/>
  <c r="C155" i="26"/>
  <c r="AV154" i="26"/>
  <c r="AU154" i="26"/>
  <c r="AT154" i="26"/>
  <c r="AS154" i="26"/>
  <c r="AR154" i="26"/>
  <c r="AQ154" i="26"/>
  <c r="AP154" i="26"/>
  <c r="AO154" i="26"/>
  <c r="AN154" i="26"/>
  <c r="AM154" i="26"/>
  <c r="AL154" i="26"/>
  <c r="AK154" i="26"/>
  <c r="AJ154" i="26"/>
  <c r="AI154" i="26"/>
  <c r="AH154" i="26"/>
  <c r="AG154" i="26"/>
  <c r="AF154" i="26"/>
  <c r="AE154" i="26"/>
  <c r="AD154" i="26"/>
  <c r="AC154" i="26"/>
  <c r="AB154" i="26"/>
  <c r="AA154" i="26"/>
  <c r="Z154" i="26"/>
  <c r="Y154" i="26"/>
  <c r="X154" i="26"/>
  <c r="W154" i="26"/>
  <c r="U154" i="26"/>
  <c r="T154" i="26"/>
  <c r="S154" i="26"/>
  <c r="R154" i="26"/>
  <c r="Q154" i="26"/>
  <c r="P154" i="26"/>
  <c r="O154" i="26"/>
  <c r="N154" i="26"/>
  <c r="M154" i="26"/>
  <c r="L154" i="26"/>
  <c r="K154" i="26"/>
  <c r="J154" i="26"/>
  <c r="I154" i="26"/>
  <c r="H154" i="26"/>
  <c r="G154" i="26"/>
  <c r="F154" i="26"/>
  <c r="E154" i="26"/>
  <c r="D154" i="26"/>
  <c r="C154" i="26"/>
  <c r="AV96" i="26"/>
  <c r="AT96" i="26"/>
  <c r="AS96" i="26"/>
  <c r="AR96" i="26"/>
  <c r="AQ96" i="26"/>
  <c r="AP96" i="26"/>
  <c r="AO96" i="26"/>
  <c r="AN96" i="26"/>
  <c r="AM96" i="26"/>
  <c r="AL96" i="26"/>
  <c r="AK96" i="26"/>
  <c r="AJ96" i="26"/>
  <c r="AI96" i="26"/>
  <c r="AH96" i="26"/>
  <c r="AG96" i="26"/>
  <c r="AF96" i="26"/>
  <c r="AE96" i="26"/>
  <c r="AD96" i="26"/>
  <c r="AC96" i="26"/>
  <c r="AB96" i="26"/>
  <c r="AA96" i="26"/>
  <c r="Z96" i="26"/>
  <c r="Y96" i="26"/>
  <c r="X96" i="26"/>
  <c r="W96" i="26"/>
  <c r="U96" i="26"/>
  <c r="T96" i="26"/>
  <c r="S96" i="26"/>
  <c r="R96" i="26"/>
  <c r="Q96" i="26"/>
  <c r="P96" i="26"/>
  <c r="O96" i="26"/>
  <c r="N96" i="26"/>
  <c r="M96" i="26"/>
  <c r="L96" i="26"/>
  <c r="K96" i="26"/>
  <c r="J96" i="26"/>
  <c r="I96" i="26"/>
  <c r="H96" i="26"/>
  <c r="G96" i="26"/>
  <c r="F96" i="26"/>
  <c r="E96" i="26"/>
  <c r="D96" i="26"/>
  <c r="C96" i="26"/>
  <c r="AV95" i="26"/>
  <c r="AT95" i="26"/>
  <c r="AS95" i="26"/>
  <c r="AR95" i="26"/>
  <c r="AQ95" i="26"/>
  <c r="AP95" i="26"/>
  <c r="AO95" i="26"/>
  <c r="AN95" i="26"/>
  <c r="AM95" i="26"/>
  <c r="AL95" i="26"/>
  <c r="AK95" i="26"/>
  <c r="AJ95" i="26"/>
  <c r="AI95" i="26"/>
  <c r="AH95" i="26"/>
  <c r="AG95" i="26"/>
  <c r="AF95" i="26"/>
  <c r="AE95" i="26"/>
  <c r="AD95" i="26"/>
  <c r="AC95" i="26"/>
  <c r="AB95" i="26"/>
  <c r="AA95" i="26"/>
  <c r="Z95" i="26"/>
  <c r="Y95" i="26"/>
  <c r="X95" i="26"/>
  <c r="W95" i="26"/>
  <c r="U95" i="26"/>
  <c r="T95" i="26"/>
  <c r="S95" i="26"/>
  <c r="R95" i="26"/>
  <c r="Q95" i="26"/>
  <c r="P95" i="26"/>
  <c r="O95" i="26"/>
  <c r="N95" i="26"/>
  <c r="M95" i="26"/>
  <c r="L95" i="26"/>
  <c r="K95" i="26"/>
  <c r="J95" i="26"/>
  <c r="I95" i="26"/>
  <c r="H95" i="26"/>
  <c r="G95" i="26"/>
  <c r="F95" i="26"/>
  <c r="E95" i="26"/>
  <c r="D95" i="26"/>
  <c r="C95" i="26"/>
  <c r="AV81" i="26"/>
  <c r="AU81" i="26"/>
  <c r="AT81" i="26"/>
  <c r="AS81" i="26"/>
  <c r="AR81" i="26"/>
  <c r="AQ81" i="26"/>
  <c r="AP81" i="26"/>
  <c r="AO81" i="26"/>
  <c r="AN81" i="26"/>
  <c r="AM81" i="26"/>
  <c r="AL81" i="26"/>
  <c r="AK81" i="26"/>
  <c r="AJ81" i="26"/>
  <c r="AI81" i="26"/>
  <c r="AH81" i="26"/>
  <c r="AG81" i="26"/>
  <c r="AF81" i="26"/>
  <c r="AE81" i="26"/>
  <c r="AD81" i="26"/>
  <c r="AC81" i="26"/>
  <c r="AB81" i="26"/>
  <c r="AA81" i="26"/>
  <c r="Z81" i="26"/>
  <c r="Y81" i="26"/>
  <c r="X81" i="26"/>
  <c r="W81" i="26"/>
  <c r="U81" i="26"/>
  <c r="T81" i="26"/>
  <c r="R81" i="26"/>
  <c r="Q81" i="26"/>
  <c r="P81" i="26"/>
  <c r="O81" i="26"/>
  <c r="N81" i="26"/>
  <c r="M81" i="26"/>
  <c r="L81" i="26"/>
  <c r="K81" i="26"/>
  <c r="J81" i="26"/>
  <c r="I81" i="26"/>
  <c r="H81" i="26"/>
  <c r="G81" i="26"/>
  <c r="F81" i="26"/>
  <c r="E81" i="26"/>
  <c r="D81" i="26"/>
  <c r="C81" i="26"/>
  <c r="AY153" i="25"/>
  <c r="AY152" i="25"/>
  <c r="AY151" i="25"/>
  <c r="AY150" i="25"/>
  <c r="AY91" i="25"/>
  <c r="AY77" i="25"/>
  <c r="C155" i="6"/>
  <c r="B153" i="16" s="1"/>
  <c r="D155" i="6"/>
  <c r="B150" i="25" s="1"/>
  <c r="B314" i="25" s="1"/>
  <c r="E155" i="6"/>
  <c r="F155" i="6"/>
  <c r="F153" i="16" s="1"/>
  <c r="G155" i="6"/>
  <c r="G153" i="16" s="1"/>
  <c r="H155" i="6"/>
  <c r="J153" i="16" s="1"/>
  <c r="I155" i="6"/>
  <c r="L153" i="16" s="1"/>
  <c r="J155" i="6"/>
  <c r="R153" i="16" s="1"/>
  <c r="S153" i="16" s="1"/>
  <c r="K155" i="6"/>
  <c r="N153" i="16" s="1"/>
  <c r="O153" i="16" s="1"/>
  <c r="L155" i="6"/>
  <c r="T153" i="16" s="1"/>
  <c r="U153" i="16" s="1"/>
  <c r="M155" i="6"/>
  <c r="AB153" i="16" s="1"/>
  <c r="N155" i="6"/>
  <c r="C153" i="14" s="1"/>
  <c r="C156" i="6"/>
  <c r="A154" i="14" s="1"/>
  <c r="D156" i="6"/>
  <c r="C154" i="16" s="1"/>
  <c r="E156" i="6"/>
  <c r="F156" i="6"/>
  <c r="C151" i="25" s="1"/>
  <c r="G156" i="6"/>
  <c r="G154" i="16" s="1"/>
  <c r="H156" i="6"/>
  <c r="J154" i="16" s="1"/>
  <c r="K154" i="16" s="1"/>
  <c r="I156" i="6"/>
  <c r="L154" i="16" s="1"/>
  <c r="M154" i="16" s="1"/>
  <c r="J156" i="6"/>
  <c r="R154" i="16" s="1"/>
  <c r="S154" i="16" s="1"/>
  <c r="K156" i="6"/>
  <c r="N154" i="16" s="1"/>
  <c r="O154" i="16" s="1"/>
  <c r="L156" i="6"/>
  <c r="T154" i="16" s="1"/>
  <c r="U154" i="16" s="1"/>
  <c r="M156" i="6"/>
  <c r="AB154" i="16" s="1"/>
  <c r="N156" i="6"/>
  <c r="C154" i="14" s="1"/>
  <c r="C157" i="6"/>
  <c r="B154" i="5" s="1"/>
  <c r="D157" i="6"/>
  <c r="C154" i="5" s="1"/>
  <c r="E157" i="6"/>
  <c r="F157" i="6"/>
  <c r="F155" i="16" s="1"/>
  <c r="G157" i="6"/>
  <c r="G155" i="16" s="1"/>
  <c r="H157" i="6"/>
  <c r="J155" i="16" s="1"/>
  <c r="K155" i="16" s="1"/>
  <c r="I157" i="6"/>
  <c r="L155" i="16" s="1"/>
  <c r="M155" i="16" s="1"/>
  <c r="J157" i="6"/>
  <c r="R155" i="16" s="1"/>
  <c r="S155" i="16" s="1"/>
  <c r="K157" i="6"/>
  <c r="N155" i="16" s="1"/>
  <c r="O155" i="16" s="1"/>
  <c r="L157" i="6"/>
  <c r="T155" i="16" s="1"/>
  <c r="U155" i="16" s="1"/>
  <c r="M157" i="6"/>
  <c r="AB155" i="16" s="1"/>
  <c r="N157" i="6"/>
  <c r="W155" i="16" s="1"/>
  <c r="C158" i="6"/>
  <c r="B155" i="5" s="1"/>
  <c r="D158" i="6"/>
  <c r="C155" i="5" s="1"/>
  <c r="E158" i="6"/>
  <c r="F158" i="6"/>
  <c r="F156" i="16" s="1"/>
  <c r="G158" i="6"/>
  <c r="G156" i="16" s="1"/>
  <c r="H158" i="6"/>
  <c r="J156" i="16" s="1"/>
  <c r="K156" i="16" s="1"/>
  <c r="I158" i="6"/>
  <c r="L156" i="16" s="1"/>
  <c r="M156" i="16" s="1"/>
  <c r="J158" i="6"/>
  <c r="R156" i="16" s="1"/>
  <c r="S156" i="16" s="1"/>
  <c r="K158" i="6"/>
  <c r="N156" i="16" s="1"/>
  <c r="O156" i="16" s="1"/>
  <c r="L158" i="6"/>
  <c r="T156" i="16" s="1"/>
  <c r="U156" i="16" s="1"/>
  <c r="M158" i="6"/>
  <c r="AB156" i="16" s="1"/>
  <c r="N158" i="6"/>
  <c r="C156" i="14" s="1"/>
  <c r="C96" i="6"/>
  <c r="B94" i="16" s="1"/>
  <c r="D96" i="6"/>
  <c r="B91" i="25" s="1"/>
  <c r="B255" i="25" s="1"/>
  <c r="E96" i="6"/>
  <c r="D94" i="16" s="1"/>
  <c r="F96" i="6"/>
  <c r="C91" i="25" s="1"/>
  <c r="G96" i="6"/>
  <c r="G94" i="16" s="1"/>
  <c r="H96" i="6"/>
  <c r="J94" i="16" s="1"/>
  <c r="K94" i="16" s="1"/>
  <c r="I96" i="6"/>
  <c r="L94" i="16" s="1"/>
  <c r="J96" i="6"/>
  <c r="R94" i="16" s="1"/>
  <c r="S94" i="16" s="1"/>
  <c r="K96" i="6"/>
  <c r="N94" i="16" s="1"/>
  <c r="O94" i="16" s="1"/>
  <c r="L96" i="6"/>
  <c r="T94" i="16" s="1"/>
  <c r="U94" i="16" s="1"/>
  <c r="M96" i="6"/>
  <c r="AB94" i="16" s="1"/>
  <c r="N96" i="6"/>
  <c r="C94" i="14" s="1"/>
  <c r="C97" i="6"/>
  <c r="A96" i="26" s="1"/>
  <c r="D97" i="6"/>
  <c r="B96" i="26" s="1"/>
  <c r="E97" i="6"/>
  <c r="D95" i="16" s="1"/>
  <c r="F97" i="6"/>
  <c r="F95" i="16" s="1"/>
  <c r="G97" i="6"/>
  <c r="G95" i="16" s="1"/>
  <c r="H97" i="6"/>
  <c r="J95" i="16" s="1"/>
  <c r="I97" i="6"/>
  <c r="L95" i="16" s="1"/>
  <c r="J97" i="6"/>
  <c r="R95" i="16" s="1"/>
  <c r="S95" i="16" s="1"/>
  <c r="K97" i="6"/>
  <c r="N95" i="16" s="1"/>
  <c r="O95" i="16" s="1"/>
  <c r="L97" i="6"/>
  <c r="T95" i="16" s="1"/>
  <c r="U95" i="16" s="1"/>
  <c r="M97" i="6"/>
  <c r="AB95" i="16" s="1"/>
  <c r="N97" i="6"/>
  <c r="V95" i="16" s="1"/>
  <c r="E82" i="6"/>
  <c r="D80" i="16" s="1"/>
  <c r="E81" i="6"/>
  <c r="C82" i="6"/>
  <c r="B79" i="5" s="1"/>
  <c r="D82" i="6"/>
  <c r="C79" i="5" s="1"/>
  <c r="F82" i="6"/>
  <c r="G82" i="6"/>
  <c r="G80" i="16" s="1"/>
  <c r="H82" i="6"/>
  <c r="I82" i="6"/>
  <c r="J82" i="6"/>
  <c r="R80" i="16" s="1"/>
  <c r="K82" i="6"/>
  <c r="L82" i="6"/>
  <c r="M82" i="6"/>
  <c r="AB80" i="16" s="1"/>
  <c r="N82" i="6"/>
  <c r="V80" i="16" s="1"/>
  <c r="C42" i="26"/>
  <c r="D42" i="26"/>
  <c r="E42" i="26"/>
  <c r="F42" i="26"/>
  <c r="G42" i="26"/>
  <c r="H42" i="26"/>
  <c r="I42" i="26"/>
  <c r="J42" i="26"/>
  <c r="K42" i="26"/>
  <c r="L42" i="26"/>
  <c r="M42" i="26"/>
  <c r="N42" i="26"/>
  <c r="O42" i="26"/>
  <c r="P42" i="26"/>
  <c r="Q42" i="26"/>
  <c r="R42" i="26"/>
  <c r="S42" i="26"/>
  <c r="T42" i="26"/>
  <c r="U42" i="26"/>
  <c r="W42" i="26"/>
  <c r="X42" i="26"/>
  <c r="Y42" i="26"/>
  <c r="Z42" i="26"/>
  <c r="AA42" i="26"/>
  <c r="AB42" i="26"/>
  <c r="AC42" i="26"/>
  <c r="AD42" i="26"/>
  <c r="AE42" i="26"/>
  <c r="AG42" i="26"/>
  <c r="AH42" i="26"/>
  <c r="AI42" i="26"/>
  <c r="AJ42" i="26"/>
  <c r="AK42" i="26"/>
  <c r="AL42" i="26"/>
  <c r="AM42" i="26"/>
  <c r="AN42" i="26"/>
  <c r="AO42" i="26"/>
  <c r="AP42" i="26"/>
  <c r="AQ42" i="26"/>
  <c r="AR42" i="26"/>
  <c r="AS42" i="26"/>
  <c r="AT42" i="26"/>
  <c r="AU42" i="26"/>
  <c r="AV42" i="26"/>
  <c r="P41" i="16"/>
  <c r="Q41" i="16" s="1"/>
  <c r="AY38" i="25"/>
  <c r="E41" i="16"/>
  <c r="N44" i="6"/>
  <c r="C43" i="6"/>
  <c r="A42" i="14" s="1"/>
  <c r="D43" i="6"/>
  <c r="B38" i="25" s="1"/>
  <c r="B202" i="25" s="1"/>
  <c r="E43" i="6"/>
  <c r="D41" i="16" s="1"/>
  <c r="F43" i="6"/>
  <c r="C38" i="25" s="1"/>
  <c r="G43" i="6"/>
  <c r="G41" i="16" s="1"/>
  <c r="H43" i="6"/>
  <c r="J41" i="16" s="1"/>
  <c r="K41" i="16" s="1"/>
  <c r="I43" i="6"/>
  <c r="L41" i="16" s="1"/>
  <c r="M41" i="16" s="1"/>
  <c r="J43" i="6"/>
  <c r="R41" i="16" s="1"/>
  <c r="S41" i="16" s="1"/>
  <c r="K43" i="6"/>
  <c r="N41" i="16" s="1"/>
  <c r="O41" i="16" s="1"/>
  <c r="L43" i="6"/>
  <c r="T41" i="16" s="1"/>
  <c r="U41" i="16" s="1"/>
  <c r="M43" i="6"/>
  <c r="AB41" i="16" s="1"/>
  <c r="N43" i="6"/>
  <c r="V41" i="16" s="1"/>
  <c r="W41" i="16" s="1"/>
  <c r="C44" i="6"/>
  <c r="B42" i="16" s="1"/>
  <c r="D44" i="6"/>
  <c r="C42" i="16" s="1"/>
  <c r="E44" i="6"/>
  <c r="D42" i="16" s="1"/>
  <c r="F44" i="6"/>
  <c r="F42" i="16" s="1"/>
  <c r="G44" i="6"/>
  <c r="G42" i="16" s="1"/>
  <c r="H44" i="6"/>
  <c r="I44" i="6"/>
  <c r="J44" i="6"/>
  <c r="R42" i="16" s="1"/>
  <c r="K44" i="6"/>
  <c r="L44" i="6"/>
  <c r="M44" i="6"/>
  <c r="AB42" i="16" s="1"/>
  <c r="E93" i="16"/>
  <c r="B11" i="14" l="1"/>
  <c r="C10" i="16"/>
  <c r="B11" i="26"/>
  <c r="B13" i="12"/>
  <c r="C9" i="5"/>
  <c r="C11" i="14"/>
  <c r="V10" i="16"/>
  <c r="W10" i="16" s="1"/>
  <c r="W323" i="25"/>
  <c r="W322" i="25"/>
  <c r="C69" i="5"/>
  <c r="B69" i="5"/>
  <c r="A109" i="16"/>
  <c r="W70" i="16"/>
  <c r="U70" i="16"/>
  <c r="O70" i="16"/>
  <c r="V8" i="26"/>
  <c r="C67" i="25"/>
  <c r="B67" i="25"/>
  <c r="B231" i="25" s="1"/>
  <c r="A67" i="25"/>
  <c r="A231" i="25" s="1"/>
  <c r="C77" i="25"/>
  <c r="F80" i="16"/>
  <c r="B156" i="16"/>
  <c r="A151" i="25"/>
  <c r="A315" i="25" s="1"/>
  <c r="A150" i="25"/>
  <c r="A314" i="25" s="1"/>
  <c r="A80" i="14"/>
  <c r="F154" i="16"/>
  <c r="C150" i="25"/>
  <c r="A81" i="26"/>
  <c r="B80" i="14"/>
  <c r="C80" i="14"/>
  <c r="A153" i="14"/>
  <c r="A77" i="25"/>
  <c r="A241" i="25" s="1"/>
  <c r="B151" i="25"/>
  <c r="B315" i="25" s="1"/>
  <c r="B155" i="26"/>
  <c r="B153" i="14"/>
  <c r="B93" i="5"/>
  <c r="B77" i="25"/>
  <c r="B241" i="25" s="1"/>
  <c r="B154" i="14"/>
  <c r="F94" i="16"/>
  <c r="B152" i="5"/>
  <c r="C152" i="5"/>
  <c r="A95" i="26"/>
  <c r="A153" i="25"/>
  <c r="A317" i="25" s="1"/>
  <c r="A154" i="26"/>
  <c r="A155" i="14"/>
  <c r="C156" i="16"/>
  <c r="B153" i="5"/>
  <c r="B153" i="25"/>
  <c r="B317" i="25" s="1"/>
  <c r="B154" i="26"/>
  <c r="B155" i="14"/>
  <c r="C153" i="16"/>
  <c r="B154" i="16"/>
  <c r="B155" i="16"/>
  <c r="C153" i="5"/>
  <c r="B95" i="26"/>
  <c r="C153" i="25"/>
  <c r="C94" i="16"/>
  <c r="C93" i="5"/>
  <c r="B157" i="26"/>
  <c r="B94" i="14"/>
  <c r="C155" i="14"/>
  <c r="W156" i="16"/>
  <c r="A156" i="14"/>
  <c r="C155" i="16"/>
  <c r="B152" i="25"/>
  <c r="B316" i="25" s="1"/>
  <c r="B156" i="26"/>
  <c r="C40" i="5"/>
  <c r="V94" i="16"/>
  <c r="W94" i="16" s="1"/>
  <c r="A157" i="26"/>
  <c r="A94" i="14"/>
  <c r="A91" i="25"/>
  <c r="A255" i="25" s="1"/>
  <c r="B81" i="26"/>
  <c r="A152" i="25"/>
  <c r="A316" i="25" s="1"/>
  <c r="A156" i="26"/>
  <c r="B156" i="14"/>
  <c r="B40" i="5"/>
  <c r="C152" i="25"/>
  <c r="B80" i="16"/>
  <c r="A155" i="26"/>
  <c r="C80" i="16"/>
  <c r="F41" i="16"/>
  <c r="A38" i="25"/>
  <c r="A202" i="25" s="1"/>
  <c r="C41" i="16"/>
  <c r="B41" i="16"/>
  <c r="B42" i="26"/>
  <c r="V42" i="16"/>
  <c r="W42" i="16" s="1"/>
  <c r="A42" i="26"/>
  <c r="B42" i="14"/>
  <c r="C42" i="14"/>
  <c r="AV161" i="26"/>
  <c r="AV160" i="26"/>
  <c r="AV159" i="26"/>
  <c r="AV158" i="26"/>
  <c r="AV153" i="26"/>
  <c r="AV152" i="26"/>
  <c r="AV151" i="26"/>
  <c r="AV150" i="26"/>
  <c r="AV149" i="26"/>
  <c r="AV148" i="26"/>
  <c r="AV147" i="26"/>
  <c r="AV146" i="26"/>
  <c r="AV145" i="26"/>
  <c r="AV144" i="26"/>
  <c r="AV143" i="26"/>
  <c r="AV142" i="26"/>
  <c r="AV141" i="26"/>
  <c r="AV140" i="26"/>
  <c r="AV139" i="26"/>
  <c r="AV138" i="26"/>
  <c r="AV137" i="26"/>
  <c r="AV136" i="26"/>
  <c r="AV135" i="26"/>
  <c r="AV134" i="26"/>
  <c r="AV133" i="26"/>
  <c r="AV132" i="26"/>
  <c r="AV131" i="26"/>
  <c r="AV130" i="26"/>
  <c r="AV129" i="26"/>
  <c r="AV128" i="26"/>
  <c r="AV127" i="26"/>
  <c r="AV126" i="26"/>
  <c r="AV122" i="26"/>
  <c r="AV121" i="26"/>
  <c r="AV120" i="26"/>
  <c r="AV119" i="26"/>
  <c r="AV118" i="26"/>
  <c r="AV117" i="26"/>
  <c r="AV116" i="26"/>
  <c r="AV115" i="26"/>
  <c r="AV114" i="26"/>
  <c r="AV113" i="26"/>
  <c r="AV112" i="26"/>
  <c r="AV111" i="26"/>
  <c r="AV110" i="26"/>
  <c r="AV109" i="26"/>
  <c r="AV108" i="26"/>
  <c r="AV107" i="26"/>
  <c r="AV106" i="26"/>
  <c r="AV105" i="26"/>
  <c r="AV104" i="26"/>
  <c r="AV103" i="26"/>
  <c r="AV102" i="26"/>
  <c r="AV101" i="26"/>
  <c r="AV100" i="26"/>
  <c r="AV99" i="26"/>
  <c r="AV98" i="26"/>
  <c r="AV97" i="26"/>
  <c r="AV94" i="26"/>
  <c r="AV93" i="26"/>
  <c r="AV92" i="26"/>
  <c r="AV91" i="26"/>
  <c r="AV90" i="26"/>
  <c r="AV89" i="26"/>
  <c r="AV88" i="26"/>
  <c r="AV87" i="26"/>
  <c r="AV86" i="26"/>
  <c r="AV85" i="26"/>
  <c r="AV84" i="26"/>
  <c r="AV83" i="26"/>
  <c r="AV82" i="26"/>
  <c r="AV80" i="26"/>
  <c r="AV79" i="26"/>
  <c r="AV78" i="26"/>
  <c r="AV77" i="26"/>
  <c r="AV76" i="26"/>
  <c r="AV75" i="26"/>
  <c r="AV74" i="26"/>
  <c r="AV73" i="26"/>
  <c r="AV72" i="26"/>
  <c r="AV70" i="26"/>
  <c r="AV69" i="26"/>
  <c r="AV68" i="26"/>
  <c r="AV67" i="26"/>
  <c r="AV66" i="26"/>
  <c r="AV65" i="26"/>
  <c r="AV64" i="26"/>
  <c r="AV63" i="26"/>
  <c r="AV62" i="26"/>
  <c r="AV61" i="26"/>
  <c r="AV60" i="26"/>
  <c r="AV59" i="26"/>
  <c r="AV58" i="26"/>
  <c r="AV57" i="26"/>
  <c r="AV56" i="26"/>
  <c r="AV55" i="26"/>
  <c r="AV54" i="26"/>
  <c r="AV53" i="26"/>
  <c r="AV52" i="26"/>
  <c r="AV51" i="26"/>
  <c r="AV50" i="26"/>
  <c r="AV49" i="26"/>
  <c r="AV48" i="26"/>
  <c r="AV47" i="26"/>
  <c r="AV46" i="26"/>
  <c r="AV45" i="26"/>
  <c r="AV44" i="26"/>
  <c r="AV43" i="26"/>
  <c r="AV41" i="26"/>
  <c r="AV40" i="26"/>
  <c r="AV39" i="26"/>
  <c r="AV38" i="26"/>
  <c r="AV37" i="26"/>
  <c r="AV36" i="26"/>
  <c r="AV35" i="26"/>
  <c r="AV34" i="26"/>
  <c r="AV33" i="26"/>
  <c r="AV32" i="26"/>
  <c r="AV31" i="26"/>
  <c r="AV30" i="26"/>
  <c r="AV29" i="26"/>
  <c r="AV28" i="26"/>
  <c r="AV27" i="26"/>
  <c r="AV26" i="26"/>
  <c r="AV25" i="26"/>
  <c r="AV24" i="26"/>
  <c r="AV23" i="26"/>
  <c r="AV22" i="26"/>
  <c r="AV21" i="26"/>
  <c r="AV20" i="26"/>
  <c r="AV19" i="26"/>
  <c r="AV18" i="26"/>
  <c r="AV17" i="26"/>
  <c r="AV16" i="26"/>
  <c r="AV15" i="26"/>
  <c r="AV14" i="26"/>
  <c r="AV13" i="26"/>
  <c r="AV12" i="26"/>
  <c r="AV10" i="26"/>
  <c r="AV9" i="26"/>
  <c r="AU161" i="26"/>
  <c r="AU160" i="26"/>
  <c r="AU159" i="26"/>
  <c r="AU158" i="26"/>
  <c r="AU153" i="26"/>
  <c r="AU152" i="26"/>
  <c r="AU151" i="26"/>
  <c r="AU150" i="26"/>
  <c r="AU149" i="26"/>
  <c r="AU148" i="26"/>
  <c r="AU147" i="26"/>
  <c r="AU146" i="26"/>
  <c r="AU145" i="26"/>
  <c r="AU144" i="26"/>
  <c r="AU143" i="26"/>
  <c r="AU142" i="26"/>
  <c r="AU141" i="26"/>
  <c r="AU140" i="26"/>
  <c r="AU139" i="26"/>
  <c r="AU138" i="26"/>
  <c r="AU137" i="26"/>
  <c r="AU136" i="26"/>
  <c r="AU135" i="26"/>
  <c r="AU134" i="26"/>
  <c r="AU133" i="26"/>
  <c r="AU132" i="26"/>
  <c r="AU131" i="26"/>
  <c r="AU130" i="26"/>
  <c r="AU129" i="26"/>
  <c r="AU128" i="26"/>
  <c r="AU127" i="26"/>
  <c r="AU126" i="26"/>
  <c r="AU125" i="26"/>
  <c r="AU124" i="26"/>
  <c r="AU123" i="26"/>
  <c r="AU122" i="26"/>
  <c r="AU121" i="26"/>
  <c r="AU120" i="26"/>
  <c r="AU119" i="26"/>
  <c r="AU118" i="26"/>
  <c r="AU117" i="26"/>
  <c r="AU116" i="26"/>
  <c r="AU115" i="26"/>
  <c r="AU114" i="26"/>
  <c r="AU113" i="26"/>
  <c r="AU112" i="26"/>
  <c r="AU111" i="26"/>
  <c r="AU110" i="26"/>
  <c r="AU109" i="26"/>
  <c r="AU108" i="26"/>
  <c r="AU107" i="26"/>
  <c r="AU106" i="26"/>
  <c r="AU105" i="26"/>
  <c r="AU104" i="26"/>
  <c r="AU103" i="26"/>
  <c r="AU102" i="26"/>
  <c r="AU101" i="26"/>
  <c r="AU100" i="26"/>
  <c r="AU99" i="26"/>
  <c r="AU98" i="26"/>
  <c r="AU97" i="26"/>
  <c r="AU88" i="26"/>
  <c r="AU87" i="26"/>
  <c r="AU86" i="26"/>
  <c r="AU85" i="26"/>
  <c r="AU84" i="26"/>
  <c r="AU83" i="26"/>
  <c r="AU82" i="26"/>
  <c r="AU80" i="26"/>
  <c r="AU79" i="26"/>
  <c r="AU78" i="26"/>
  <c r="AU77" i="26"/>
  <c r="AU76" i="26"/>
  <c r="AU75" i="26"/>
  <c r="AU74" i="26"/>
  <c r="AU73" i="26"/>
  <c r="AU72" i="26"/>
  <c r="AU70" i="26"/>
  <c r="AU69" i="26"/>
  <c r="AU68" i="26"/>
  <c r="AU67" i="26"/>
  <c r="AU66" i="26"/>
  <c r="AU65" i="26"/>
  <c r="AU64" i="26"/>
  <c r="AU63" i="26"/>
  <c r="AU62" i="26"/>
  <c r="AU61" i="26"/>
  <c r="AU60" i="26"/>
  <c r="AU59" i="26"/>
  <c r="AU58" i="26"/>
  <c r="AU57" i="26"/>
  <c r="AU56" i="26"/>
  <c r="AU55" i="26"/>
  <c r="AU54" i="26"/>
  <c r="AU53" i="26"/>
  <c r="AU52" i="26"/>
  <c r="AU51" i="26"/>
  <c r="AU50" i="26"/>
  <c r="AU49" i="26"/>
  <c r="AU48" i="26"/>
  <c r="AU47" i="26"/>
  <c r="AU46" i="26"/>
  <c r="AU45" i="26"/>
  <c r="AU44" i="26"/>
  <c r="AU43" i="26"/>
  <c r="AU41" i="26"/>
  <c r="AU40" i="26"/>
  <c r="AU39" i="26"/>
  <c r="AU38" i="26"/>
  <c r="AU37" i="26"/>
  <c r="AU36" i="26"/>
  <c r="AU35" i="26"/>
  <c r="AU34" i="26"/>
  <c r="AU33" i="26"/>
  <c r="AU32" i="26"/>
  <c r="AU31" i="26"/>
  <c r="AU30" i="26"/>
  <c r="AU29" i="26"/>
  <c r="AU28" i="26"/>
  <c r="AU27" i="26"/>
  <c r="AU26" i="26"/>
  <c r="AU25" i="26"/>
  <c r="AU24" i="26"/>
  <c r="AU23" i="26"/>
  <c r="AU22" i="26"/>
  <c r="AU21" i="26"/>
  <c r="AU20" i="26"/>
  <c r="AU19" i="26"/>
  <c r="AU18" i="26"/>
  <c r="AU17" i="26"/>
  <c r="AU16" i="26"/>
  <c r="AU15" i="26"/>
  <c r="AU14" i="26"/>
  <c r="AU13" i="26"/>
  <c r="AU12" i="26"/>
  <c r="AU10" i="26"/>
  <c r="AU9" i="26"/>
  <c r="E11" i="11"/>
  <c r="V69" i="26" l="1"/>
  <c r="V73" i="26"/>
  <c r="E11" i="16"/>
  <c r="F17" i="9"/>
  <c r="V163" i="26" l="1"/>
  <c r="A2" i="9"/>
  <c r="A1" i="9"/>
  <c r="AY143" i="25" l="1"/>
  <c r="G12" i="10" l="1"/>
  <c r="E12" i="10"/>
  <c r="C12" i="10"/>
  <c r="S132" i="16" l="1"/>
  <c r="P135" i="16"/>
  <c r="Q135" i="16" s="1"/>
  <c r="P136" i="16"/>
  <c r="Q136" i="16" s="1"/>
  <c r="P117" i="16"/>
  <c r="P116" i="16"/>
  <c r="Q116" i="16" s="1"/>
  <c r="P100" i="16"/>
  <c r="Q100" i="16" s="1"/>
  <c r="P101" i="16"/>
  <c r="Q101" i="16" s="1"/>
  <c r="O102" i="16"/>
  <c r="O103" i="16"/>
  <c r="AY8" i="25" l="1"/>
  <c r="D158" i="25"/>
  <c r="AC158" i="25"/>
  <c r="AY9" i="25"/>
  <c r="AY10" i="25"/>
  <c r="AY11" i="25"/>
  <c r="AY12" i="25"/>
  <c r="AY13" i="25"/>
  <c r="AY14" i="25"/>
  <c r="AY15" i="25"/>
  <c r="AY16" i="25"/>
  <c r="AY17" i="25"/>
  <c r="AY18" i="25"/>
  <c r="AY20" i="25"/>
  <c r="AY21" i="25"/>
  <c r="AY22" i="25"/>
  <c r="AY23" i="25"/>
  <c r="AY24" i="25"/>
  <c r="AY28" i="25"/>
  <c r="AY30" i="25"/>
  <c r="AY31" i="25"/>
  <c r="AY32" i="25"/>
  <c r="AY33" i="25"/>
  <c r="AY34" i="25"/>
  <c r="AY36" i="25"/>
  <c r="AY37" i="25"/>
  <c r="AY40" i="25"/>
  <c r="AY41" i="25"/>
  <c r="AY42" i="25"/>
  <c r="AY43" i="25"/>
  <c r="AY44" i="25"/>
  <c r="AY45" i="25"/>
  <c r="AY46" i="25"/>
  <c r="AY47" i="25"/>
  <c r="AY48" i="25"/>
  <c r="AY49" i="25"/>
  <c r="AY53" i="25"/>
  <c r="AY56" i="25"/>
  <c r="AY57" i="25"/>
  <c r="AY58" i="25"/>
  <c r="AY59" i="25"/>
  <c r="AY60" i="25"/>
  <c r="AY62" i="25"/>
  <c r="AY63" i="25"/>
  <c r="AY64" i="25"/>
  <c r="AY65" i="25"/>
  <c r="AY66" i="25"/>
  <c r="AY68" i="25"/>
  <c r="AY69" i="25"/>
  <c r="AY70" i="25"/>
  <c r="AY71" i="25"/>
  <c r="AY72" i="25"/>
  <c r="AY73" i="25"/>
  <c r="AY74" i="25"/>
  <c r="AY75" i="25"/>
  <c r="AY76" i="25"/>
  <c r="AY78" i="25"/>
  <c r="AY79" i="25"/>
  <c r="AY80" i="25"/>
  <c r="AY81" i="25"/>
  <c r="AY82" i="25"/>
  <c r="AY83" i="25"/>
  <c r="AY84" i="25"/>
  <c r="AY85" i="25"/>
  <c r="AY86" i="25"/>
  <c r="AY88" i="25"/>
  <c r="AY89" i="25"/>
  <c r="AY90" i="25"/>
  <c r="AY92" i="25"/>
  <c r="AY93" i="25"/>
  <c r="AY94" i="25"/>
  <c r="AY95" i="25"/>
  <c r="AY96" i="25"/>
  <c r="AY97" i="25"/>
  <c r="AY98" i="25"/>
  <c r="AY99" i="25"/>
  <c r="AY100" i="25"/>
  <c r="AY106" i="25"/>
  <c r="AY107" i="25"/>
  <c r="AY108" i="25"/>
  <c r="AY109" i="25"/>
  <c r="AY110" i="25"/>
  <c r="AY111" i="25"/>
  <c r="AY112" i="25"/>
  <c r="AY113" i="25"/>
  <c r="AY114" i="25"/>
  <c r="AY115" i="25"/>
  <c r="AY116" i="25"/>
  <c r="AY117" i="25"/>
  <c r="AY118" i="25"/>
  <c r="AY119" i="25"/>
  <c r="AY120" i="25"/>
  <c r="AY121" i="25"/>
  <c r="AY122" i="25"/>
  <c r="AY123" i="25"/>
  <c r="AY124" i="25"/>
  <c r="AY125" i="25"/>
  <c r="AY126" i="25"/>
  <c r="AY127" i="25"/>
  <c r="AY128" i="25"/>
  <c r="AY129" i="25"/>
  <c r="AY130" i="25"/>
  <c r="AY131" i="25"/>
  <c r="AY132" i="25"/>
  <c r="AY133" i="25"/>
  <c r="AY134" i="25"/>
  <c r="AY135" i="25"/>
  <c r="AY136" i="25"/>
  <c r="AY137" i="25"/>
  <c r="AY138" i="25"/>
  <c r="AY139" i="25"/>
  <c r="AY140" i="25"/>
  <c r="AY141" i="25"/>
  <c r="AY142" i="25"/>
  <c r="AY144" i="25"/>
  <c r="AY147" i="25"/>
  <c r="AY148" i="25"/>
  <c r="AY149" i="25"/>
  <c r="AY154" i="25"/>
  <c r="AY155" i="25"/>
  <c r="AY156" i="25"/>
  <c r="AY157" i="25"/>
  <c r="AY5" i="25"/>
  <c r="E89" i="16" l="1"/>
  <c r="E102" i="16"/>
  <c r="E103" i="16"/>
  <c r="E144" i="16"/>
  <c r="E145" i="16"/>
  <c r="E8" i="16"/>
  <c r="C10" i="26"/>
  <c r="P9" i="16" l="1"/>
  <c r="Q9" i="16" s="1"/>
  <c r="P11" i="16"/>
  <c r="Q11" i="16" s="1"/>
  <c r="P14" i="16"/>
  <c r="Q14" i="16" s="1"/>
  <c r="P15" i="16"/>
  <c r="Q15" i="16" s="1"/>
  <c r="P23" i="16"/>
  <c r="Q23" i="16" s="1"/>
  <c r="P24" i="16"/>
  <c r="Q24" i="16" s="1"/>
  <c r="P25" i="16"/>
  <c r="Q25" i="16" s="1"/>
  <c r="P31" i="16"/>
  <c r="Q31" i="16" s="1"/>
  <c r="P33" i="16"/>
  <c r="Q33" i="16" s="1"/>
  <c r="P34" i="16"/>
  <c r="Q34" i="16" s="1"/>
  <c r="P35" i="16"/>
  <c r="Q35" i="16" s="1"/>
  <c r="P37" i="16"/>
  <c r="Q37" i="16" s="1"/>
  <c r="P39" i="16"/>
  <c r="Q39" i="16" s="1"/>
  <c r="P43" i="16"/>
  <c r="Q43" i="16" s="1"/>
  <c r="P49" i="16"/>
  <c r="Q49" i="16" s="1"/>
  <c r="P50" i="16"/>
  <c r="Q50" i="16" s="1"/>
  <c r="P52" i="16"/>
  <c r="Q52" i="16" s="1"/>
  <c r="P56" i="16"/>
  <c r="Q56" i="16" s="1"/>
  <c r="P58" i="16"/>
  <c r="P59" i="16"/>
  <c r="Q59" i="16" s="1"/>
  <c r="P60" i="16"/>
  <c r="Q60" i="16" s="1"/>
  <c r="P61" i="16"/>
  <c r="Q61" i="16" s="1"/>
  <c r="P62" i="16"/>
  <c r="Q62" i="16" s="1"/>
  <c r="P63" i="16"/>
  <c r="Q63" i="16" s="1"/>
  <c r="P64" i="16"/>
  <c r="P65" i="16"/>
  <c r="Q65" i="16" s="1"/>
  <c r="P66" i="16"/>
  <c r="P67" i="16"/>
  <c r="P68" i="16"/>
  <c r="Q68" i="16" s="1"/>
  <c r="P69" i="16"/>
  <c r="Q69" i="16" s="1"/>
  <c r="P71" i="16"/>
  <c r="Q71" i="16" s="1"/>
  <c r="P72" i="16"/>
  <c r="Q72" i="16" s="1"/>
  <c r="P73" i="16"/>
  <c r="Q73" i="16" s="1"/>
  <c r="P81" i="16"/>
  <c r="Q81" i="16" s="1"/>
  <c r="P82" i="16"/>
  <c r="Q82" i="16" s="1"/>
  <c r="P83" i="16"/>
  <c r="Q83" i="16" s="1"/>
  <c r="P84" i="16"/>
  <c r="Q84" i="16" s="1"/>
  <c r="P85" i="16"/>
  <c r="Q85" i="16" s="1"/>
  <c r="P86" i="16"/>
  <c r="Q86" i="16" s="1"/>
  <c r="P87" i="16"/>
  <c r="Q87" i="16" s="1"/>
  <c r="P96" i="16"/>
  <c r="Q96" i="16" s="1"/>
  <c r="P109" i="16"/>
  <c r="Q109" i="16" s="1"/>
  <c r="P110" i="16"/>
  <c r="Q110" i="16" s="1"/>
  <c r="P111" i="16"/>
  <c r="Q111" i="16" s="1"/>
  <c r="P112" i="16"/>
  <c r="Q112" i="16" s="1"/>
  <c r="P113" i="16"/>
  <c r="Q113" i="16" s="1"/>
  <c r="P114" i="16"/>
  <c r="Q114" i="16" s="1"/>
  <c r="P115" i="16"/>
  <c r="Q115" i="16" s="1"/>
  <c r="Q117" i="16"/>
  <c r="P118" i="16"/>
  <c r="Q118" i="16" s="1"/>
  <c r="P119" i="16"/>
  <c r="Q119" i="16" s="1"/>
  <c r="P120" i="16"/>
  <c r="Q120" i="16" s="1"/>
  <c r="P121" i="16"/>
  <c r="Q121" i="16" s="1"/>
  <c r="P122" i="16"/>
  <c r="Q122" i="16" s="1"/>
  <c r="P124" i="16"/>
  <c r="Q124" i="16" s="1"/>
  <c r="P125" i="16"/>
  <c r="Q125" i="16" s="1"/>
  <c r="P126" i="16"/>
  <c r="Q126" i="16" s="1"/>
  <c r="P127" i="16"/>
  <c r="Q127" i="16" s="1"/>
  <c r="P128" i="16"/>
  <c r="Q128" i="16" s="1"/>
  <c r="P129" i="16"/>
  <c r="Q129" i="16" s="1"/>
  <c r="P130" i="16"/>
  <c r="Q130" i="16" s="1"/>
  <c r="P132" i="16"/>
  <c r="Q132" i="16" s="1"/>
  <c r="P133" i="16"/>
  <c r="Q133" i="16" s="1"/>
  <c r="P134" i="16"/>
  <c r="Q134" i="16" s="1"/>
  <c r="P139" i="16"/>
  <c r="Q139" i="16" s="1"/>
  <c r="P140" i="16"/>
  <c r="Q140" i="16" s="1"/>
  <c r="P144" i="16"/>
  <c r="Q144" i="16" s="1"/>
  <c r="P145" i="16"/>
  <c r="Q145" i="16" s="1"/>
  <c r="P146" i="16"/>
  <c r="Q146" i="16" s="1"/>
  <c r="P147" i="16"/>
  <c r="Q147" i="16" s="1"/>
  <c r="P149" i="16"/>
  <c r="P150" i="16"/>
  <c r="Q150" i="16" s="1"/>
  <c r="P151" i="16"/>
  <c r="Q151" i="16" s="1"/>
  <c r="P152" i="16"/>
  <c r="Q152" i="16" s="1"/>
  <c r="P157" i="16"/>
  <c r="Q157" i="16" s="1"/>
  <c r="P158" i="16"/>
  <c r="Q158" i="16" s="1"/>
  <c r="P159" i="16"/>
  <c r="Q159" i="16" s="1"/>
  <c r="Q160" i="16"/>
  <c r="P8" i="16"/>
  <c r="E152" i="16"/>
  <c r="E157" i="16"/>
  <c r="E158" i="16"/>
  <c r="E159" i="16"/>
  <c r="E160" i="16"/>
  <c r="A57" i="16"/>
  <c r="F66" i="16"/>
  <c r="E9" i="16"/>
  <c r="E12" i="16"/>
  <c r="E13" i="16"/>
  <c r="E14" i="16"/>
  <c r="E15" i="16"/>
  <c r="E16" i="16"/>
  <c r="E17" i="16"/>
  <c r="E18" i="16"/>
  <c r="E19" i="16"/>
  <c r="E20" i="16"/>
  <c r="E21" i="16"/>
  <c r="E23" i="16"/>
  <c r="E24" i="16"/>
  <c r="E25" i="16"/>
  <c r="E26" i="16"/>
  <c r="E31" i="16"/>
  <c r="E33" i="16"/>
  <c r="E34" i="16"/>
  <c r="E35" i="16"/>
  <c r="E36" i="16"/>
  <c r="E37" i="16"/>
  <c r="E39" i="16"/>
  <c r="E40" i="16"/>
  <c r="E43" i="16"/>
  <c r="E44" i="16"/>
  <c r="E45" i="16"/>
  <c r="E46" i="16"/>
  <c r="E47" i="16"/>
  <c r="E48" i="16"/>
  <c r="E49" i="16"/>
  <c r="E50" i="16"/>
  <c r="E51" i="16"/>
  <c r="E52" i="16"/>
  <c r="E56" i="16"/>
  <c r="E59" i="16"/>
  <c r="E60" i="16"/>
  <c r="E61" i="16"/>
  <c r="E62" i="16"/>
  <c r="E63" i="16"/>
  <c r="E65" i="16"/>
  <c r="E66" i="16"/>
  <c r="E67" i="16"/>
  <c r="E68" i="16"/>
  <c r="E69" i="16"/>
  <c r="E71" i="16"/>
  <c r="E72" i="16"/>
  <c r="E73" i="16"/>
  <c r="E74" i="16"/>
  <c r="E75" i="16"/>
  <c r="E77" i="16"/>
  <c r="E78" i="16"/>
  <c r="E79" i="16"/>
  <c r="E81" i="16"/>
  <c r="E82" i="16"/>
  <c r="E83" i="16"/>
  <c r="E84" i="16"/>
  <c r="E85" i="16"/>
  <c r="E86" i="16"/>
  <c r="E87" i="16"/>
  <c r="E88" i="16"/>
  <c r="E91" i="16"/>
  <c r="E92" i="16"/>
  <c r="E96" i="16"/>
  <c r="E97" i="16"/>
  <c r="E98" i="16"/>
  <c r="E99" i="16"/>
  <c r="E100" i="16"/>
  <c r="E101"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6" i="16"/>
  <c r="E147" i="16"/>
  <c r="E150" i="16"/>
  <c r="E151" i="16"/>
  <c r="W10" i="26"/>
  <c r="W12" i="26"/>
  <c r="W13" i="26"/>
  <c r="W14" i="26"/>
  <c r="W15" i="26"/>
  <c r="W16" i="26"/>
  <c r="W17" i="26"/>
  <c r="W18" i="26"/>
  <c r="W19" i="26"/>
  <c r="W20" i="26"/>
  <c r="W21" i="26"/>
  <c r="W22" i="26"/>
  <c r="W23" i="26"/>
  <c r="W24" i="26"/>
  <c r="W25" i="26"/>
  <c r="W26" i="26"/>
  <c r="W27" i="26"/>
  <c r="W28" i="26"/>
  <c r="W29" i="26"/>
  <c r="W30" i="26"/>
  <c r="W31" i="26"/>
  <c r="W32" i="26"/>
  <c r="W33" i="26"/>
  <c r="W34" i="26"/>
  <c r="W35" i="26"/>
  <c r="W36" i="26"/>
  <c r="W37" i="26"/>
  <c r="W38" i="26"/>
  <c r="W39" i="26"/>
  <c r="W40" i="26"/>
  <c r="W41" i="26"/>
  <c r="W43" i="26"/>
  <c r="W44" i="26"/>
  <c r="W45" i="26"/>
  <c r="W46" i="26"/>
  <c r="W47" i="26"/>
  <c r="W48" i="26"/>
  <c r="W49" i="26"/>
  <c r="W50" i="26"/>
  <c r="W51" i="26"/>
  <c r="W52" i="26"/>
  <c r="W53" i="26"/>
  <c r="W54" i="26"/>
  <c r="W55" i="26"/>
  <c r="W56" i="26"/>
  <c r="W57" i="26"/>
  <c r="W58" i="26"/>
  <c r="W59" i="26"/>
  <c r="W60" i="26"/>
  <c r="W61" i="26"/>
  <c r="W62" i="26"/>
  <c r="W63" i="26"/>
  <c r="W64" i="26"/>
  <c r="W65" i="26"/>
  <c r="W66" i="26"/>
  <c r="W68" i="26"/>
  <c r="W72" i="26"/>
  <c r="W74" i="26"/>
  <c r="W75" i="26"/>
  <c r="W76" i="26"/>
  <c r="W77" i="26"/>
  <c r="W78" i="26"/>
  <c r="W79" i="26"/>
  <c r="W80" i="26"/>
  <c r="W82" i="26"/>
  <c r="W83" i="26"/>
  <c r="W84" i="26"/>
  <c r="W85" i="26"/>
  <c r="W86" i="26"/>
  <c r="W87" i="26"/>
  <c r="W88" i="26"/>
  <c r="W89" i="26"/>
  <c r="W90" i="26"/>
  <c r="W91" i="26"/>
  <c r="W92" i="26"/>
  <c r="W93" i="26"/>
  <c r="W94" i="26"/>
  <c r="W97" i="26"/>
  <c r="W98" i="26"/>
  <c r="W99" i="26"/>
  <c r="W100" i="26"/>
  <c r="W101" i="26"/>
  <c r="W102" i="26"/>
  <c r="W103" i="26"/>
  <c r="W104" i="26"/>
  <c r="W105" i="26"/>
  <c r="W106" i="26"/>
  <c r="W107" i="26"/>
  <c r="W108" i="26"/>
  <c r="W109" i="26"/>
  <c r="W110" i="26"/>
  <c r="W111" i="26"/>
  <c r="W112" i="26"/>
  <c r="W113" i="26"/>
  <c r="W114" i="26"/>
  <c r="W115" i="26"/>
  <c r="W116" i="26"/>
  <c r="W117" i="26"/>
  <c r="W118" i="26"/>
  <c r="W119" i="26"/>
  <c r="W120" i="26"/>
  <c r="W121" i="26"/>
  <c r="W122" i="26"/>
  <c r="W123" i="26"/>
  <c r="W124" i="26"/>
  <c r="W125" i="26"/>
  <c r="W126" i="26"/>
  <c r="W127" i="26"/>
  <c r="W128" i="26"/>
  <c r="W129" i="26"/>
  <c r="W130" i="26"/>
  <c r="W131" i="26"/>
  <c r="W132" i="26"/>
  <c r="W133" i="26"/>
  <c r="W134" i="26"/>
  <c r="W135" i="26"/>
  <c r="W136" i="26"/>
  <c r="W137" i="26"/>
  <c r="W138" i="26"/>
  <c r="W139" i="26"/>
  <c r="W140" i="26"/>
  <c r="W141" i="26"/>
  <c r="W142" i="26"/>
  <c r="W143" i="26"/>
  <c r="W144" i="26"/>
  <c r="W145" i="26"/>
  <c r="W146" i="26"/>
  <c r="W147" i="26"/>
  <c r="W148" i="26"/>
  <c r="W149" i="26"/>
  <c r="W150" i="26"/>
  <c r="W151" i="26"/>
  <c r="W152" i="26"/>
  <c r="W153" i="26"/>
  <c r="W158" i="26"/>
  <c r="W159" i="26"/>
  <c r="W160" i="26"/>
  <c r="W161" i="26"/>
  <c r="W9" i="26"/>
  <c r="N91" i="6" l="1"/>
  <c r="W7" i="26"/>
  <c r="W8" i="26" s="1"/>
  <c r="W70" i="26" s="1"/>
  <c r="N137" i="6"/>
  <c r="C147" i="26"/>
  <c r="D147" i="26"/>
  <c r="E147" i="26"/>
  <c r="F147" i="26"/>
  <c r="G147" i="26"/>
  <c r="H147" i="26"/>
  <c r="I147" i="26"/>
  <c r="J147" i="26"/>
  <c r="K147" i="26"/>
  <c r="L147" i="26"/>
  <c r="M147" i="26"/>
  <c r="N147" i="26"/>
  <c r="O147" i="26"/>
  <c r="P147" i="26"/>
  <c r="Q147" i="26"/>
  <c r="R147" i="26"/>
  <c r="S147" i="26"/>
  <c r="T147" i="26"/>
  <c r="U147" i="26"/>
  <c r="X147" i="26"/>
  <c r="Y147" i="26"/>
  <c r="Z147" i="26"/>
  <c r="AA147" i="26"/>
  <c r="AB147" i="26"/>
  <c r="AC147" i="26"/>
  <c r="AD147" i="26"/>
  <c r="AE147" i="26"/>
  <c r="AF147" i="26"/>
  <c r="AG147" i="26"/>
  <c r="AH147" i="26"/>
  <c r="AI147" i="26"/>
  <c r="AJ147" i="26"/>
  <c r="AK147" i="26"/>
  <c r="AL147" i="26"/>
  <c r="AM147" i="26"/>
  <c r="AN147" i="26"/>
  <c r="AO147" i="26"/>
  <c r="AP147" i="26"/>
  <c r="AQ147" i="26"/>
  <c r="AR147" i="26"/>
  <c r="AS147" i="26"/>
  <c r="AT147" i="26"/>
  <c r="C148" i="26"/>
  <c r="D148" i="26"/>
  <c r="E148" i="26"/>
  <c r="F148" i="26"/>
  <c r="G148" i="26"/>
  <c r="H148" i="26"/>
  <c r="I148" i="26"/>
  <c r="J148" i="26"/>
  <c r="K148" i="26"/>
  <c r="L148" i="26"/>
  <c r="M148" i="26"/>
  <c r="N148" i="26"/>
  <c r="O148" i="26"/>
  <c r="P148" i="26"/>
  <c r="Q148" i="26"/>
  <c r="R148" i="26"/>
  <c r="S148" i="26"/>
  <c r="T148" i="26"/>
  <c r="U148" i="26"/>
  <c r="X148" i="26"/>
  <c r="Y148" i="26"/>
  <c r="Z148" i="26"/>
  <c r="AA148" i="26"/>
  <c r="AB148" i="26"/>
  <c r="AC148" i="26"/>
  <c r="AD148" i="26"/>
  <c r="AE148" i="26"/>
  <c r="AF148" i="26"/>
  <c r="AG148" i="26"/>
  <c r="AH148" i="26"/>
  <c r="AI148" i="26"/>
  <c r="AJ148" i="26"/>
  <c r="AK148" i="26"/>
  <c r="AL148" i="26"/>
  <c r="AM148" i="26"/>
  <c r="AN148" i="26"/>
  <c r="AO148" i="26"/>
  <c r="AP148" i="26"/>
  <c r="AQ148" i="26"/>
  <c r="AR148" i="26"/>
  <c r="AS148" i="26"/>
  <c r="AT148" i="26"/>
  <c r="C149" i="26"/>
  <c r="D149" i="26"/>
  <c r="E149" i="26"/>
  <c r="F149" i="26"/>
  <c r="G149" i="26"/>
  <c r="H149" i="26"/>
  <c r="I149" i="26"/>
  <c r="J149" i="26"/>
  <c r="K149" i="26"/>
  <c r="L149" i="26"/>
  <c r="M149" i="26"/>
  <c r="N149" i="26"/>
  <c r="O149" i="26"/>
  <c r="P149" i="26"/>
  <c r="Q149" i="26"/>
  <c r="R149" i="26"/>
  <c r="S149" i="26"/>
  <c r="T149" i="26"/>
  <c r="U149" i="26"/>
  <c r="X149" i="26"/>
  <c r="Y149" i="26"/>
  <c r="Z149" i="26"/>
  <c r="AA149" i="26"/>
  <c r="AB149" i="26"/>
  <c r="AC149" i="26"/>
  <c r="AD149" i="26"/>
  <c r="AE149" i="26"/>
  <c r="AF149" i="26"/>
  <c r="AG149" i="26"/>
  <c r="AH149" i="26"/>
  <c r="AI149" i="26"/>
  <c r="AJ149" i="26"/>
  <c r="AK149" i="26"/>
  <c r="AL149" i="26"/>
  <c r="AM149" i="26"/>
  <c r="AN149" i="26"/>
  <c r="AO149" i="26"/>
  <c r="AP149" i="26"/>
  <c r="AQ149" i="26"/>
  <c r="AR149" i="26"/>
  <c r="AS149" i="26"/>
  <c r="AT149" i="26"/>
  <c r="C150" i="26"/>
  <c r="D150" i="26"/>
  <c r="E150" i="26"/>
  <c r="F150" i="26"/>
  <c r="G150" i="26"/>
  <c r="H150" i="26"/>
  <c r="I150" i="26"/>
  <c r="J150" i="26"/>
  <c r="K150" i="26"/>
  <c r="L150" i="26"/>
  <c r="M150" i="26"/>
  <c r="N150" i="26"/>
  <c r="O150" i="26"/>
  <c r="P150" i="26"/>
  <c r="Q150" i="26"/>
  <c r="R150" i="26"/>
  <c r="S150" i="26"/>
  <c r="T150" i="26"/>
  <c r="U150" i="26"/>
  <c r="X150" i="26"/>
  <c r="Y150" i="26"/>
  <c r="Z150" i="26"/>
  <c r="AA150" i="26"/>
  <c r="AB150" i="26"/>
  <c r="AC150" i="26"/>
  <c r="AD150" i="26"/>
  <c r="AE150" i="26"/>
  <c r="AF150" i="26"/>
  <c r="AG150" i="26"/>
  <c r="AH150" i="26"/>
  <c r="AI150" i="26"/>
  <c r="AJ150" i="26"/>
  <c r="AK150" i="26"/>
  <c r="AL150" i="26"/>
  <c r="AM150" i="26"/>
  <c r="AN150" i="26"/>
  <c r="AO150" i="26"/>
  <c r="AP150" i="26"/>
  <c r="AQ150" i="26"/>
  <c r="AR150" i="26"/>
  <c r="AS150" i="26"/>
  <c r="AT150" i="26"/>
  <c r="C151" i="26"/>
  <c r="D151" i="26"/>
  <c r="E151" i="26"/>
  <c r="F151" i="26"/>
  <c r="G151" i="26"/>
  <c r="H151" i="26"/>
  <c r="I151" i="26"/>
  <c r="J151" i="26"/>
  <c r="K151" i="26"/>
  <c r="L151" i="26"/>
  <c r="M151" i="26"/>
  <c r="N151" i="26"/>
  <c r="O151" i="26"/>
  <c r="P151" i="26"/>
  <c r="Q151" i="26"/>
  <c r="R151" i="26"/>
  <c r="S151" i="26"/>
  <c r="T151" i="26"/>
  <c r="U151" i="26"/>
  <c r="X151" i="26"/>
  <c r="Y151" i="26"/>
  <c r="AB151" i="26"/>
  <c r="AC151" i="26"/>
  <c r="AD151" i="26"/>
  <c r="AE151" i="26"/>
  <c r="AF151" i="26"/>
  <c r="AG151" i="26"/>
  <c r="AH151" i="26"/>
  <c r="AI151" i="26"/>
  <c r="AJ151" i="26"/>
  <c r="AK151" i="26"/>
  <c r="AL151" i="26"/>
  <c r="AM151" i="26"/>
  <c r="AN151" i="26"/>
  <c r="AO151" i="26"/>
  <c r="AP151" i="26"/>
  <c r="AQ151" i="26"/>
  <c r="AR151" i="26"/>
  <c r="AS151" i="26"/>
  <c r="AT151" i="26"/>
  <c r="C152" i="26"/>
  <c r="D152" i="26"/>
  <c r="E152" i="26"/>
  <c r="F152" i="26"/>
  <c r="G152" i="26"/>
  <c r="H152" i="26"/>
  <c r="I152" i="26"/>
  <c r="J152" i="26"/>
  <c r="K152" i="26"/>
  <c r="L152" i="26"/>
  <c r="M152" i="26"/>
  <c r="N152" i="26"/>
  <c r="O152" i="26"/>
  <c r="P152" i="26"/>
  <c r="Q152" i="26"/>
  <c r="R152" i="26"/>
  <c r="S152" i="26"/>
  <c r="T152" i="26"/>
  <c r="U152" i="26"/>
  <c r="X152" i="26"/>
  <c r="Y152" i="26"/>
  <c r="Z152" i="26"/>
  <c r="AA152" i="26"/>
  <c r="AC152" i="26"/>
  <c r="AD152" i="26"/>
  <c r="AE152" i="26"/>
  <c r="AF152" i="26"/>
  <c r="AG152" i="26"/>
  <c r="AH152" i="26"/>
  <c r="AI152" i="26"/>
  <c r="AJ152" i="26"/>
  <c r="AK152" i="26"/>
  <c r="AL152" i="26"/>
  <c r="AM152" i="26"/>
  <c r="AN152" i="26"/>
  <c r="AO152" i="26"/>
  <c r="AP152" i="26"/>
  <c r="AQ152" i="26"/>
  <c r="AR152" i="26"/>
  <c r="AS152" i="26"/>
  <c r="AT152" i="26"/>
  <c r="C153" i="26"/>
  <c r="D153" i="26"/>
  <c r="E153" i="26"/>
  <c r="F153" i="26"/>
  <c r="G153" i="26"/>
  <c r="H153" i="26"/>
  <c r="I153" i="26"/>
  <c r="J153" i="26"/>
  <c r="K153" i="26"/>
  <c r="L153" i="26"/>
  <c r="M153" i="26"/>
  <c r="N153" i="26"/>
  <c r="O153" i="26"/>
  <c r="P153" i="26"/>
  <c r="Q153" i="26"/>
  <c r="R153" i="26"/>
  <c r="S153" i="26"/>
  <c r="T153" i="26"/>
  <c r="U153" i="26"/>
  <c r="X153" i="26"/>
  <c r="Y153" i="26"/>
  <c r="Z153" i="26"/>
  <c r="AA153" i="26"/>
  <c r="AB153" i="26"/>
  <c r="AC153" i="26"/>
  <c r="AD153" i="26"/>
  <c r="AE153" i="26"/>
  <c r="AF153" i="26"/>
  <c r="AG153" i="26"/>
  <c r="AH153" i="26"/>
  <c r="AI153" i="26"/>
  <c r="AJ153" i="26"/>
  <c r="AK153" i="26"/>
  <c r="AL153" i="26"/>
  <c r="AM153" i="26"/>
  <c r="AN153" i="26"/>
  <c r="AO153" i="26"/>
  <c r="AP153" i="26"/>
  <c r="AQ153" i="26"/>
  <c r="AR153" i="26"/>
  <c r="AS153" i="26"/>
  <c r="AT153" i="26"/>
  <c r="C158" i="26"/>
  <c r="E158" i="26"/>
  <c r="F158" i="26"/>
  <c r="G158" i="26"/>
  <c r="H158" i="26"/>
  <c r="I158" i="26"/>
  <c r="J158" i="26"/>
  <c r="K158" i="26"/>
  <c r="L158" i="26"/>
  <c r="M158" i="26"/>
  <c r="N158" i="26"/>
  <c r="O158" i="26"/>
  <c r="P158" i="26"/>
  <c r="Q158" i="26"/>
  <c r="R158" i="26"/>
  <c r="S158" i="26"/>
  <c r="T158" i="26"/>
  <c r="U158" i="26"/>
  <c r="X158" i="26"/>
  <c r="Y158" i="26"/>
  <c r="Z158" i="26"/>
  <c r="AA158" i="26"/>
  <c r="AB158" i="26"/>
  <c r="AC158" i="26"/>
  <c r="AD158" i="26"/>
  <c r="AE158" i="26"/>
  <c r="AF158" i="26"/>
  <c r="AG158" i="26"/>
  <c r="AH158" i="26"/>
  <c r="AI158" i="26"/>
  <c r="AJ158" i="26"/>
  <c r="AK158" i="26"/>
  <c r="AL158" i="26"/>
  <c r="AM158" i="26"/>
  <c r="AN158" i="26"/>
  <c r="AO158" i="26"/>
  <c r="AP158" i="26"/>
  <c r="AQ158" i="26"/>
  <c r="AR158" i="26"/>
  <c r="AS158" i="26"/>
  <c r="AT158" i="26"/>
  <c r="E159" i="26"/>
  <c r="F159" i="26"/>
  <c r="G159" i="26"/>
  <c r="H159" i="26"/>
  <c r="I159" i="26"/>
  <c r="J159" i="26"/>
  <c r="K159" i="26"/>
  <c r="L159" i="26"/>
  <c r="M159" i="26"/>
  <c r="N159" i="26"/>
  <c r="O159" i="26"/>
  <c r="P159" i="26"/>
  <c r="Q159" i="26"/>
  <c r="R159" i="26"/>
  <c r="S159" i="26"/>
  <c r="T159" i="26"/>
  <c r="U159" i="26"/>
  <c r="X159" i="26"/>
  <c r="Y159" i="26"/>
  <c r="Z159" i="26"/>
  <c r="AA159" i="26"/>
  <c r="AB159" i="26"/>
  <c r="AC159" i="26"/>
  <c r="AD159" i="26"/>
  <c r="AE159" i="26"/>
  <c r="AF159" i="26"/>
  <c r="AG159" i="26"/>
  <c r="AH159" i="26"/>
  <c r="AI159" i="26"/>
  <c r="AJ159" i="26"/>
  <c r="AK159" i="26"/>
  <c r="AL159" i="26"/>
  <c r="AM159" i="26"/>
  <c r="AN159" i="26"/>
  <c r="AO159" i="26"/>
  <c r="AP159" i="26"/>
  <c r="AQ159" i="26"/>
  <c r="AR159" i="26"/>
  <c r="AS159" i="26"/>
  <c r="AT159" i="26"/>
  <c r="E160" i="26"/>
  <c r="F160" i="26"/>
  <c r="G160" i="26"/>
  <c r="H160" i="26"/>
  <c r="I160" i="26"/>
  <c r="J160" i="26"/>
  <c r="K160" i="26"/>
  <c r="L160" i="26"/>
  <c r="M160" i="26"/>
  <c r="N160" i="26"/>
  <c r="O160" i="26"/>
  <c r="P160" i="26"/>
  <c r="Q160" i="26"/>
  <c r="R160" i="26"/>
  <c r="S160" i="26"/>
  <c r="T160" i="26"/>
  <c r="U160" i="26"/>
  <c r="X160" i="26"/>
  <c r="Y160" i="26"/>
  <c r="Z160" i="26"/>
  <c r="AA160" i="26"/>
  <c r="AB160" i="26"/>
  <c r="AC160" i="26"/>
  <c r="AD160" i="26"/>
  <c r="AE160" i="26"/>
  <c r="AF160" i="26"/>
  <c r="AG160" i="26"/>
  <c r="AH160" i="26"/>
  <c r="AI160" i="26"/>
  <c r="AJ160" i="26"/>
  <c r="AK160" i="26"/>
  <c r="AL160" i="26"/>
  <c r="AM160" i="26"/>
  <c r="AN160" i="26"/>
  <c r="AP160" i="26"/>
  <c r="AQ160" i="26"/>
  <c r="AR160" i="26"/>
  <c r="AS160" i="26"/>
  <c r="AT160" i="26"/>
  <c r="C161" i="26"/>
  <c r="D161" i="26"/>
  <c r="E161" i="26"/>
  <c r="F161" i="26"/>
  <c r="G161" i="26"/>
  <c r="H161" i="26"/>
  <c r="I161" i="26"/>
  <c r="J161" i="26"/>
  <c r="K161" i="26"/>
  <c r="L161" i="26"/>
  <c r="M161" i="26"/>
  <c r="N161" i="26"/>
  <c r="O161" i="26"/>
  <c r="P161" i="26"/>
  <c r="Q161" i="26"/>
  <c r="R161" i="26"/>
  <c r="S161" i="26"/>
  <c r="T161" i="26"/>
  <c r="U161" i="26"/>
  <c r="X161" i="26"/>
  <c r="Y161" i="26"/>
  <c r="Z161" i="26"/>
  <c r="AA161" i="26"/>
  <c r="AB161" i="26"/>
  <c r="AC161" i="26"/>
  <c r="AD161" i="26"/>
  <c r="AE161" i="26"/>
  <c r="AF161" i="26"/>
  <c r="AG161" i="26"/>
  <c r="AH161" i="26"/>
  <c r="AI161" i="26"/>
  <c r="AJ161" i="26"/>
  <c r="AK161" i="26"/>
  <c r="AL161" i="26"/>
  <c r="AM161" i="26"/>
  <c r="AN161" i="26"/>
  <c r="AO161" i="26"/>
  <c r="AP161" i="26"/>
  <c r="AQ161" i="26"/>
  <c r="AR161" i="26"/>
  <c r="AS161" i="26"/>
  <c r="AT161" i="26"/>
  <c r="D10" i="26"/>
  <c r="E10" i="26"/>
  <c r="F10" i="26"/>
  <c r="G10" i="26"/>
  <c r="H10" i="26"/>
  <c r="I10" i="26"/>
  <c r="J10" i="26"/>
  <c r="K10" i="26"/>
  <c r="L10" i="26"/>
  <c r="M10" i="26"/>
  <c r="N10" i="26"/>
  <c r="O10" i="26"/>
  <c r="P10" i="26"/>
  <c r="Q10" i="26"/>
  <c r="R10" i="26"/>
  <c r="S10" i="26"/>
  <c r="T10" i="26"/>
  <c r="U10" i="26"/>
  <c r="X10" i="26"/>
  <c r="Y10" i="26"/>
  <c r="Z10" i="26"/>
  <c r="AA10" i="26"/>
  <c r="AB10" i="26"/>
  <c r="AC10" i="26"/>
  <c r="AD10" i="26"/>
  <c r="AE10" i="26"/>
  <c r="AF10" i="26"/>
  <c r="AG10" i="26"/>
  <c r="AH10" i="26"/>
  <c r="AI10" i="26"/>
  <c r="AJ10" i="26"/>
  <c r="AK10" i="26"/>
  <c r="AL10" i="26"/>
  <c r="AM10" i="26"/>
  <c r="AN10" i="26"/>
  <c r="AO10" i="26"/>
  <c r="AP10" i="26"/>
  <c r="AQ10" i="26"/>
  <c r="AR10" i="26"/>
  <c r="AS10" i="26"/>
  <c r="AT10" i="26"/>
  <c r="C12" i="26"/>
  <c r="D12" i="26"/>
  <c r="E12" i="26"/>
  <c r="F12" i="26"/>
  <c r="G12" i="26"/>
  <c r="H12" i="26"/>
  <c r="I12" i="26"/>
  <c r="J12" i="26"/>
  <c r="K12" i="26"/>
  <c r="M12" i="26"/>
  <c r="N12" i="26"/>
  <c r="O12" i="26"/>
  <c r="P12" i="26"/>
  <c r="Q12" i="26"/>
  <c r="R12" i="26"/>
  <c r="S12" i="26"/>
  <c r="T12" i="26"/>
  <c r="U12" i="26"/>
  <c r="X12" i="26"/>
  <c r="Y12" i="26"/>
  <c r="Z12" i="26"/>
  <c r="AA12" i="26"/>
  <c r="AB12" i="26"/>
  <c r="AC12" i="26"/>
  <c r="AD12" i="26"/>
  <c r="AE12" i="26"/>
  <c r="AF12" i="26"/>
  <c r="AG12" i="26"/>
  <c r="AH12" i="26"/>
  <c r="AI12" i="26"/>
  <c r="AJ12" i="26"/>
  <c r="AK12" i="26"/>
  <c r="AL12" i="26"/>
  <c r="AM12" i="26"/>
  <c r="AN12" i="26"/>
  <c r="AO12" i="26"/>
  <c r="AP12" i="26"/>
  <c r="AQ12" i="26"/>
  <c r="AR12" i="26"/>
  <c r="AS12" i="26"/>
  <c r="AT12" i="26"/>
  <c r="C13" i="26"/>
  <c r="D13" i="26"/>
  <c r="E13" i="26"/>
  <c r="F13" i="26"/>
  <c r="G13" i="26"/>
  <c r="H13" i="26"/>
  <c r="I13" i="26"/>
  <c r="J13" i="26"/>
  <c r="K13" i="26"/>
  <c r="M13" i="26"/>
  <c r="N13" i="26"/>
  <c r="O13" i="26"/>
  <c r="P13" i="26"/>
  <c r="Q13" i="26"/>
  <c r="R13" i="26"/>
  <c r="S13" i="26"/>
  <c r="T13" i="26"/>
  <c r="U13" i="26"/>
  <c r="X13" i="26"/>
  <c r="Y13" i="26"/>
  <c r="Z13" i="26"/>
  <c r="AA13" i="26"/>
  <c r="AB13" i="26"/>
  <c r="AC13" i="26"/>
  <c r="AD13" i="26"/>
  <c r="AE13" i="26"/>
  <c r="AF13" i="26"/>
  <c r="AG13" i="26"/>
  <c r="AH13" i="26"/>
  <c r="AI13" i="26"/>
  <c r="AJ13" i="26"/>
  <c r="AK13" i="26"/>
  <c r="AL13" i="26"/>
  <c r="AM13" i="26"/>
  <c r="AN13" i="26"/>
  <c r="AO13" i="26"/>
  <c r="AP13" i="26"/>
  <c r="AQ13" i="26"/>
  <c r="AR13" i="26"/>
  <c r="AS13" i="26"/>
  <c r="AT13" i="26"/>
  <c r="C14" i="26"/>
  <c r="D14" i="26"/>
  <c r="E14" i="26"/>
  <c r="F14" i="26"/>
  <c r="G14" i="26"/>
  <c r="H14" i="26"/>
  <c r="I14" i="26"/>
  <c r="J14" i="26"/>
  <c r="K14" i="26"/>
  <c r="M14" i="26"/>
  <c r="N14" i="26"/>
  <c r="O14" i="26"/>
  <c r="P14" i="26"/>
  <c r="Q14" i="26"/>
  <c r="R14" i="26"/>
  <c r="S14" i="26"/>
  <c r="T14" i="26"/>
  <c r="U14" i="26"/>
  <c r="X14" i="26"/>
  <c r="Y14" i="26"/>
  <c r="Z14" i="26"/>
  <c r="AA14" i="26"/>
  <c r="AB14" i="26"/>
  <c r="AC14" i="26"/>
  <c r="AD14" i="26"/>
  <c r="AE14" i="26"/>
  <c r="AF14" i="26"/>
  <c r="AG14" i="26"/>
  <c r="AH14" i="26"/>
  <c r="AI14" i="26"/>
  <c r="AJ14" i="26"/>
  <c r="AK14" i="26"/>
  <c r="AL14" i="26"/>
  <c r="AM14" i="26"/>
  <c r="AN14" i="26"/>
  <c r="AO14" i="26"/>
  <c r="AP14" i="26"/>
  <c r="AQ14" i="26"/>
  <c r="AR14" i="26"/>
  <c r="AS14" i="26"/>
  <c r="AT14" i="26"/>
  <c r="C15" i="26"/>
  <c r="D15" i="26"/>
  <c r="E15" i="26"/>
  <c r="F15" i="26"/>
  <c r="G15" i="26"/>
  <c r="H15" i="26"/>
  <c r="I15" i="26"/>
  <c r="J15" i="26"/>
  <c r="K15" i="26"/>
  <c r="L15" i="26"/>
  <c r="M15" i="26"/>
  <c r="N15" i="26"/>
  <c r="O15" i="26"/>
  <c r="P15" i="26"/>
  <c r="Q15" i="26"/>
  <c r="R15" i="26"/>
  <c r="S15" i="26"/>
  <c r="T15" i="26"/>
  <c r="U15" i="26"/>
  <c r="X15" i="26"/>
  <c r="Y15" i="26"/>
  <c r="Z15" i="26"/>
  <c r="AA15" i="26"/>
  <c r="AB15" i="26"/>
  <c r="AC15" i="26"/>
  <c r="AD15" i="26"/>
  <c r="AE15" i="26"/>
  <c r="AF15" i="26"/>
  <c r="AG15" i="26"/>
  <c r="AH15" i="26"/>
  <c r="AI15" i="26"/>
  <c r="AJ15" i="26"/>
  <c r="AK15" i="26"/>
  <c r="AL15" i="26"/>
  <c r="AM15" i="26"/>
  <c r="AN15" i="26"/>
  <c r="AO15" i="26"/>
  <c r="AP15" i="26"/>
  <c r="AQ15" i="26"/>
  <c r="AR15" i="26"/>
  <c r="AS15" i="26"/>
  <c r="AT15" i="26"/>
  <c r="C16" i="26"/>
  <c r="D16" i="26"/>
  <c r="E16" i="26"/>
  <c r="F16" i="26"/>
  <c r="G16" i="26"/>
  <c r="H16" i="26"/>
  <c r="I16" i="26"/>
  <c r="J16" i="26"/>
  <c r="K16" i="26"/>
  <c r="L16" i="26"/>
  <c r="M16" i="26"/>
  <c r="N16" i="26"/>
  <c r="O16" i="26"/>
  <c r="P16" i="26"/>
  <c r="Q16" i="26"/>
  <c r="R16" i="26"/>
  <c r="S16" i="26"/>
  <c r="T16" i="26"/>
  <c r="U16" i="26"/>
  <c r="X16" i="26"/>
  <c r="Y16" i="26"/>
  <c r="Z16" i="26"/>
  <c r="AA16" i="26"/>
  <c r="AB16" i="26"/>
  <c r="AC16" i="26"/>
  <c r="AD16" i="26"/>
  <c r="AE16" i="26"/>
  <c r="AF16" i="26"/>
  <c r="AG16" i="26"/>
  <c r="AH16" i="26"/>
  <c r="AI16" i="26"/>
  <c r="AL16" i="26"/>
  <c r="AM16" i="26"/>
  <c r="AN16" i="26"/>
  <c r="AO16" i="26"/>
  <c r="AP16" i="26"/>
  <c r="AQ16" i="26"/>
  <c r="AR16" i="26"/>
  <c r="AS16" i="26"/>
  <c r="AT16" i="26"/>
  <c r="C17" i="26"/>
  <c r="D17" i="26"/>
  <c r="E17" i="26"/>
  <c r="F17" i="26"/>
  <c r="G17" i="26"/>
  <c r="H17" i="26"/>
  <c r="I17" i="26"/>
  <c r="J17" i="26"/>
  <c r="K17" i="26"/>
  <c r="L17" i="26"/>
  <c r="M17" i="26"/>
  <c r="N17" i="26"/>
  <c r="O17" i="26"/>
  <c r="P17" i="26"/>
  <c r="Q17" i="26"/>
  <c r="R17" i="26"/>
  <c r="S17" i="26"/>
  <c r="T17" i="26"/>
  <c r="U17" i="26"/>
  <c r="X17" i="26"/>
  <c r="Y17" i="26"/>
  <c r="Z17" i="26"/>
  <c r="AA17" i="26"/>
  <c r="AB17" i="26"/>
  <c r="AC17" i="26"/>
  <c r="AD17" i="26"/>
  <c r="AE17" i="26"/>
  <c r="AF17" i="26"/>
  <c r="AG17" i="26"/>
  <c r="AH17" i="26"/>
  <c r="AI17" i="26"/>
  <c r="AL17" i="26"/>
  <c r="AM17" i="26"/>
  <c r="AN17" i="26"/>
  <c r="AO17" i="26"/>
  <c r="AP17" i="26"/>
  <c r="AQ17" i="26"/>
  <c r="AR17" i="26"/>
  <c r="AS17" i="26"/>
  <c r="AT17" i="26"/>
  <c r="C18" i="26"/>
  <c r="D18" i="26"/>
  <c r="E18" i="26"/>
  <c r="F18" i="26"/>
  <c r="G18" i="26"/>
  <c r="H18" i="26"/>
  <c r="I18" i="26"/>
  <c r="J18" i="26"/>
  <c r="K18" i="26"/>
  <c r="L18" i="26"/>
  <c r="M18" i="26"/>
  <c r="N18" i="26"/>
  <c r="O18" i="26"/>
  <c r="P18" i="26"/>
  <c r="Q18" i="26"/>
  <c r="R18" i="26"/>
  <c r="S18" i="26"/>
  <c r="T18" i="26"/>
  <c r="U18" i="26"/>
  <c r="X18" i="26"/>
  <c r="Y18" i="26"/>
  <c r="Z18" i="26"/>
  <c r="AA18" i="26"/>
  <c r="AB18" i="26"/>
  <c r="AC18" i="26"/>
  <c r="AD18" i="26"/>
  <c r="AE18" i="26"/>
  <c r="AF18" i="26"/>
  <c r="AG18" i="26"/>
  <c r="AH18" i="26"/>
  <c r="AI18" i="26"/>
  <c r="AJ18" i="26"/>
  <c r="AL18" i="26"/>
  <c r="AM18" i="26"/>
  <c r="AN18" i="26"/>
  <c r="AO18" i="26"/>
  <c r="AP18" i="26"/>
  <c r="AQ18" i="26"/>
  <c r="AR18" i="26"/>
  <c r="AS18" i="26"/>
  <c r="AT18" i="26"/>
  <c r="C19" i="26"/>
  <c r="D19" i="26"/>
  <c r="E19" i="26"/>
  <c r="F19" i="26"/>
  <c r="G19" i="26"/>
  <c r="H19" i="26"/>
  <c r="I19" i="26"/>
  <c r="J19" i="26"/>
  <c r="K19" i="26"/>
  <c r="L19" i="26"/>
  <c r="M19" i="26"/>
  <c r="N19" i="26"/>
  <c r="O19" i="26"/>
  <c r="P19" i="26"/>
  <c r="Q19" i="26"/>
  <c r="R19" i="26"/>
  <c r="S19" i="26"/>
  <c r="T19" i="26"/>
  <c r="U19" i="26"/>
  <c r="X19" i="26"/>
  <c r="Y19" i="26"/>
  <c r="Z19" i="26"/>
  <c r="AA19" i="26"/>
  <c r="AB19" i="26"/>
  <c r="AC19" i="26"/>
  <c r="AD19" i="26"/>
  <c r="AE19" i="26"/>
  <c r="AF19" i="26"/>
  <c r="AG19" i="26"/>
  <c r="AH19" i="26"/>
  <c r="AI19" i="26"/>
  <c r="AL19" i="26"/>
  <c r="AM19" i="26"/>
  <c r="AN19" i="26"/>
  <c r="AO19" i="26"/>
  <c r="AP19" i="26"/>
  <c r="AQ19" i="26"/>
  <c r="AR19" i="26"/>
  <c r="AS19" i="26"/>
  <c r="AT19" i="26"/>
  <c r="C20" i="26"/>
  <c r="D20" i="26"/>
  <c r="E20" i="26"/>
  <c r="F20" i="26"/>
  <c r="G20" i="26"/>
  <c r="H20" i="26"/>
  <c r="I20" i="26"/>
  <c r="J20" i="26"/>
  <c r="K20" i="26"/>
  <c r="L20" i="26"/>
  <c r="M20" i="26"/>
  <c r="N20" i="26"/>
  <c r="O20" i="26"/>
  <c r="P20" i="26"/>
  <c r="Q20" i="26"/>
  <c r="R20" i="26"/>
  <c r="S20" i="26"/>
  <c r="T20" i="26"/>
  <c r="U20" i="26"/>
  <c r="X20" i="26"/>
  <c r="Y20" i="26"/>
  <c r="Z20" i="26"/>
  <c r="AA20" i="26"/>
  <c r="AB20" i="26"/>
  <c r="AC20" i="26"/>
  <c r="AD20" i="26"/>
  <c r="AE20" i="26"/>
  <c r="AF20" i="26"/>
  <c r="AG20" i="26"/>
  <c r="AH20" i="26"/>
  <c r="AI20" i="26"/>
  <c r="AJ20" i="26"/>
  <c r="AL20" i="26"/>
  <c r="AM20" i="26"/>
  <c r="AN20" i="26"/>
  <c r="AO20" i="26"/>
  <c r="AP20" i="26"/>
  <c r="AQ20" i="26"/>
  <c r="AR20" i="26"/>
  <c r="AS20" i="26"/>
  <c r="AT20" i="26"/>
  <c r="C21" i="26"/>
  <c r="D21" i="26"/>
  <c r="E21" i="26"/>
  <c r="F21" i="26"/>
  <c r="G21" i="26"/>
  <c r="H21" i="26"/>
  <c r="I21" i="26"/>
  <c r="J21" i="26"/>
  <c r="K21" i="26"/>
  <c r="L21" i="26"/>
  <c r="M21" i="26"/>
  <c r="N21" i="26"/>
  <c r="O21" i="26"/>
  <c r="P21" i="26"/>
  <c r="Q21" i="26"/>
  <c r="R21" i="26"/>
  <c r="S21" i="26"/>
  <c r="T21" i="26"/>
  <c r="U21" i="26"/>
  <c r="X21" i="26"/>
  <c r="Y21" i="26"/>
  <c r="Z21" i="26"/>
  <c r="AA21" i="26"/>
  <c r="AB21" i="26"/>
  <c r="AC21" i="26"/>
  <c r="AD21" i="26"/>
  <c r="AE21" i="26"/>
  <c r="AF21" i="26"/>
  <c r="AG21" i="26"/>
  <c r="AH21" i="26"/>
  <c r="AI21" i="26"/>
  <c r="AL21" i="26"/>
  <c r="AM21" i="26"/>
  <c r="AN21" i="26"/>
  <c r="AO21" i="26"/>
  <c r="AP21" i="26"/>
  <c r="AQ21" i="26"/>
  <c r="AR21" i="26"/>
  <c r="AS21" i="26"/>
  <c r="AT21" i="26"/>
  <c r="C22" i="26"/>
  <c r="D22" i="26"/>
  <c r="E22" i="26"/>
  <c r="F22" i="26"/>
  <c r="G22" i="26"/>
  <c r="H22" i="26"/>
  <c r="I22" i="26"/>
  <c r="J22" i="26"/>
  <c r="K22" i="26"/>
  <c r="L22" i="26"/>
  <c r="M22" i="26"/>
  <c r="N22" i="26"/>
  <c r="O22" i="26"/>
  <c r="P22" i="26"/>
  <c r="Q22" i="26"/>
  <c r="R22" i="26"/>
  <c r="S22" i="26"/>
  <c r="T22" i="26"/>
  <c r="U22" i="26"/>
  <c r="X22" i="26"/>
  <c r="Y22" i="26"/>
  <c r="Z22" i="26"/>
  <c r="AA22" i="26"/>
  <c r="AB22" i="26"/>
  <c r="AC22" i="26"/>
  <c r="AD22" i="26"/>
  <c r="AE22" i="26"/>
  <c r="AF22" i="26"/>
  <c r="AG22" i="26"/>
  <c r="AH22" i="26"/>
  <c r="AI22" i="26"/>
  <c r="AJ22" i="26"/>
  <c r="AL22" i="26"/>
  <c r="AM22" i="26"/>
  <c r="AN22" i="26"/>
  <c r="AO22" i="26"/>
  <c r="AP22" i="26"/>
  <c r="AQ22" i="26"/>
  <c r="AR22" i="26"/>
  <c r="AS22" i="26"/>
  <c r="AT22" i="26"/>
  <c r="C23" i="26"/>
  <c r="D23" i="26"/>
  <c r="E23" i="26"/>
  <c r="F23" i="26"/>
  <c r="G23" i="26"/>
  <c r="H23" i="26"/>
  <c r="I23" i="26"/>
  <c r="J23" i="26"/>
  <c r="K23" i="26"/>
  <c r="L23" i="26"/>
  <c r="M23" i="26"/>
  <c r="N23" i="26"/>
  <c r="O23" i="26"/>
  <c r="P23" i="26"/>
  <c r="Q23" i="26"/>
  <c r="R23" i="26"/>
  <c r="S23" i="26"/>
  <c r="T23" i="26"/>
  <c r="U23" i="26"/>
  <c r="X23" i="26"/>
  <c r="Y23" i="26"/>
  <c r="Z23" i="26"/>
  <c r="AA23" i="26"/>
  <c r="AB23" i="26"/>
  <c r="AC23" i="26"/>
  <c r="AD23" i="26"/>
  <c r="AE23" i="26"/>
  <c r="AF23" i="26"/>
  <c r="AG23" i="26"/>
  <c r="AH23" i="26"/>
  <c r="AI23" i="26"/>
  <c r="AJ23" i="26"/>
  <c r="AK23" i="26"/>
  <c r="AL23" i="26"/>
  <c r="AM23" i="26"/>
  <c r="AN23" i="26"/>
  <c r="AO23" i="26"/>
  <c r="AP23" i="26"/>
  <c r="AQ23" i="26"/>
  <c r="AR23" i="26"/>
  <c r="AS23" i="26"/>
  <c r="AT23" i="26"/>
  <c r="C24" i="26"/>
  <c r="D24" i="26"/>
  <c r="E24" i="26"/>
  <c r="F24" i="26"/>
  <c r="L24" i="26"/>
  <c r="M24" i="26"/>
  <c r="N24" i="26"/>
  <c r="O24" i="26"/>
  <c r="P24" i="26"/>
  <c r="Q24" i="26"/>
  <c r="R24" i="26"/>
  <c r="S24" i="26"/>
  <c r="T24" i="26"/>
  <c r="U24" i="26"/>
  <c r="X24" i="26"/>
  <c r="Y24" i="26"/>
  <c r="Z24" i="26"/>
  <c r="AA24" i="26"/>
  <c r="AB24" i="26"/>
  <c r="AC24" i="26"/>
  <c r="AD24" i="26"/>
  <c r="AE24" i="26"/>
  <c r="AF24" i="26"/>
  <c r="AG24" i="26"/>
  <c r="AH24" i="26"/>
  <c r="AI24" i="26"/>
  <c r="AL24" i="26"/>
  <c r="AM24" i="26"/>
  <c r="AN24" i="26"/>
  <c r="AO24" i="26"/>
  <c r="AP24" i="26"/>
  <c r="AQ24" i="26"/>
  <c r="AR24" i="26"/>
  <c r="AS24" i="26"/>
  <c r="AT24" i="26"/>
  <c r="C25" i="26"/>
  <c r="D25" i="26"/>
  <c r="E25" i="26"/>
  <c r="F25" i="26"/>
  <c r="G25" i="26"/>
  <c r="H25" i="26"/>
  <c r="I25" i="26"/>
  <c r="J25" i="26"/>
  <c r="K25" i="26"/>
  <c r="L25" i="26"/>
  <c r="M25" i="26"/>
  <c r="N25" i="26"/>
  <c r="O25" i="26"/>
  <c r="P25" i="26"/>
  <c r="Q25" i="26"/>
  <c r="R25" i="26"/>
  <c r="S25" i="26"/>
  <c r="T25" i="26"/>
  <c r="U25" i="26"/>
  <c r="X25" i="26"/>
  <c r="Z25" i="26"/>
  <c r="AA25" i="26"/>
  <c r="AB25" i="26"/>
  <c r="AC25" i="26"/>
  <c r="AD25" i="26"/>
  <c r="AE25" i="26"/>
  <c r="AF25" i="26"/>
  <c r="AG25" i="26"/>
  <c r="AH25" i="26"/>
  <c r="AI25" i="26"/>
  <c r="AJ25" i="26"/>
  <c r="AK25" i="26"/>
  <c r="AL25" i="26"/>
  <c r="AN25" i="26"/>
  <c r="AO25" i="26"/>
  <c r="AP25" i="26"/>
  <c r="AQ25" i="26"/>
  <c r="AR25" i="26"/>
  <c r="AS25" i="26"/>
  <c r="AT25" i="26"/>
  <c r="C26" i="26"/>
  <c r="D26" i="26"/>
  <c r="E26" i="26"/>
  <c r="F26" i="26"/>
  <c r="G26" i="26"/>
  <c r="H26" i="26"/>
  <c r="I26" i="26"/>
  <c r="J26" i="26"/>
  <c r="K26" i="26"/>
  <c r="L26" i="26"/>
  <c r="M26" i="26"/>
  <c r="N26" i="26"/>
  <c r="O26" i="26"/>
  <c r="P26" i="26"/>
  <c r="Q26" i="26"/>
  <c r="R26" i="26"/>
  <c r="S26" i="26"/>
  <c r="T26" i="26"/>
  <c r="U26" i="26"/>
  <c r="X26" i="26"/>
  <c r="Y26" i="26"/>
  <c r="Z26" i="26"/>
  <c r="AA26" i="26"/>
  <c r="AB26" i="26"/>
  <c r="AC26" i="26"/>
  <c r="AD26" i="26"/>
  <c r="AF26" i="26"/>
  <c r="AG26" i="26"/>
  <c r="AH26" i="26"/>
  <c r="AI26" i="26"/>
  <c r="AJ26" i="26"/>
  <c r="AK26" i="26"/>
  <c r="AL26" i="26"/>
  <c r="AM26" i="26"/>
  <c r="AN26" i="26"/>
  <c r="AO26" i="26"/>
  <c r="AP26" i="26"/>
  <c r="AQ26" i="26"/>
  <c r="AR26" i="26"/>
  <c r="AS26" i="26"/>
  <c r="AT26" i="26"/>
  <c r="C27" i="26"/>
  <c r="D27" i="26"/>
  <c r="E27" i="26"/>
  <c r="F27" i="26"/>
  <c r="G27" i="26"/>
  <c r="H27" i="26"/>
  <c r="I27" i="26"/>
  <c r="J27" i="26"/>
  <c r="K27" i="26"/>
  <c r="L27" i="26"/>
  <c r="M27" i="26"/>
  <c r="N27" i="26"/>
  <c r="O27" i="26"/>
  <c r="P27" i="26"/>
  <c r="Q27" i="26"/>
  <c r="R27" i="26"/>
  <c r="S27" i="26"/>
  <c r="T27" i="26"/>
  <c r="U27" i="26"/>
  <c r="X27" i="26"/>
  <c r="Y27" i="26"/>
  <c r="Z27" i="26"/>
  <c r="AA27" i="26"/>
  <c r="AB27" i="26"/>
  <c r="AC27" i="26"/>
  <c r="AD27" i="26"/>
  <c r="AF27" i="26"/>
  <c r="AG27" i="26"/>
  <c r="AH27" i="26"/>
  <c r="AI27" i="26"/>
  <c r="AJ27" i="26"/>
  <c r="AK27" i="26"/>
  <c r="AL27" i="26"/>
  <c r="AM27" i="26"/>
  <c r="AN27" i="26"/>
  <c r="AO27" i="26"/>
  <c r="AP27" i="26"/>
  <c r="AQ27" i="26"/>
  <c r="AR27" i="26"/>
  <c r="AS27" i="26"/>
  <c r="AT27" i="26"/>
  <c r="C28" i="26"/>
  <c r="D28" i="26"/>
  <c r="E28" i="26"/>
  <c r="F28" i="26"/>
  <c r="G28" i="26"/>
  <c r="H28" i="26"/>
  <c r="I28" i="26"/>
  <c r="J28" i="26"/>
  <c r="K28" i="26"/>
  <c r="L28" i="26"/>
  <c r="M28" i="26"/>
  <c r="N28" i="26"/>
  <c r="O28" i="26"/>
  <c r="P28" i="26"/>
  <c r="Q28" i="26"/>
  <c r="R28" i="26"/>
  <c r="S28" i="26"/>
  <c r="T28" i="26"/>
  <c r="U28" i="26"/>
  <c r="X28" i="26"/>
  <c r="Y28" i="26"/>
  <c r="Z28" i="26"/>
  <c r="AA28" i="26"/>
  <c r="AB28" i="26"/>
  <c r="AC28" i="26"/>
  <c r="AD28" i="26"/>
  <c r="AE28" i="26"/>
  <c r="AF28" i="26"/>
  <c r="AG28" i="26"/>
  <c r="AH28" i="26"/>
  <c r="AI28" i="26"/>
  <c r="AJ28" i="26"/>
  <c r="AK28" i="26"/>
  <c r="AL28" i="26"/>
  <c r="AM28" i="26"/>
  <c r="AN28" i="26"/>
  <c r="AO28" i="26"/>
  <c r="AP28" i="26"/>
  <c r="AQ28" i="26"/>
  <c r="AR28" i="26"/>
  <c r="AS28" i="26"/>
  <c r="AT28" i="26"/>
  <c r="C29" i="26"/>
  <c r="D29" i="26"/>
  <c r="E29" i="26"/>
  <c r="F29" i="26"/>
  <c r="G29" i="26"/>
  <c r="H29" i="26"/>
  <c r="I29" i="26"/>
  <c r="J29" i="26"/>
  <c r="K29" i="26"/>
  <c r="L29" i="26"/>
  <c r="M29" i="26"/>
  <c r="N29" i="26"/>
  <c r="O29" i="26"/>
  <c r="P29" i="26"/>
  <c r="Q29" i="26"/>
  <c r="R29" i="26"/>
  <c r="S29" i="26"/>
  <c r="T29" i="26"/>
  <c r="U29" i="26"/>
  <c r="X29" i="26"/>
  <c r="Y29" i="26"/>
  <c r="Z29" i="26"/>
  <c r="AA29" i="26"/>
  <c r="AB29" i="26"/>
  <c r="AC29" i="26"/>
  <c r="AD29" i="26"/>
  <c r="AE29" i="26"/>
  <c r="AF29" i="26"/>
  <c r="AG29" i="26"/>
  <c r="AH29" i="26"/>
  <c r="AI29" i="26"/>
  <c r="AJ29" i="26"/>
  <c r="AK29" i="26"/>
  <c r="AL29" i="26"/>
  <c r="AM29" i="26"/>
  <c r="AN29" i="26"/>
  <c r="AO29" i="26"/>
  <c r="AP29" i="26"/>
  <c r="AQ29" i="26"/>
  <c r="AR29" i="26"/>
  <c r="AS29" i="26"/>
  <c r="AT29" i="26"/>
  <c r="C30" i="26"/>
  <c r="D30" i="26"/>
  <c r="E30" i="26"/>
  <c r="F30" i="26"/>
  <c r="G30" i="26"/>
  <c r="H30" i="26"/>
  <c r="I30" i="26"/>
  <c r="J30" i="26"/>
  <c r="K30" i="26"/>
  <c r="L30" i="26"/>
  <c r="M30" i="26"/>
  <c r="N30" i="26"/>
  <c r="O30" i="26"/>
  <c r="P30" i="26"/>
  <c r="Q30" i="26"/>
  <c r="R30" i="26"/>
  <c r="S30" i="26"/>
  <c r="T30" i="26"/>
  <c r="U30" i="26"/>
  <c r="X30" i="26"/>
  <c r="Y30" i="26"/>
  <c r="Z30" i="26"/>
  <c r="AA30" i="26"/>
  <c r="AB30" i="26"/>
  <c r="AC30" i="26"/>
  <c r="AD30" i="26"/>
  <c r="AE30" i="26"/>
  <c r="AF30" i="26"/>
  <c r="AG30" i="26"/>
  <c r="AH30" i="26"/>
  <c r="AI30" i="26"/>
  <c r="AJ30" i="26"/>
  <c r="AK30" i="26"/>
  <c r="AL30" i="26"/>
  <c r="AM30" i="26"/>
  <c r="AN30" i="26"/>
  <c r="AO30" i="26"/>
  <c r="AP30" i="26"/>
  <c r="AQ30" i="26"/>
  <c r="AR30" i="26"/>
  <c r="AS30" i="26"/>
  <c r="AT30" i="26"/>
  <c r="C31" i="26"/>
  <c r="D31" i="26"/>
  <c r="E31" i="26"/>
  <c r="F31" i="26"/>
  <c r="G31" i="26"/>
  <c r="H31" i="26"/>
  <c r="I31" i="26"/>
  <c r="J31" i="26"/>
  <c r="K31" i="26"/>
  <c r="L31" i="26"/>
  <c r="M31" i="26"/>
  <c r="N31" i="26"/>
  <c r="O31" i="26"/>
  <c r="P31" i="26"/>
  <c r="Q31" i="26"/>
  <c r="R31" i="26"/>
  <c r="S31" i="26"/>
  <c r="T31" i="26"/>
  <c r="U31" i="26"/>
  <c r="X31" i="26"/>
  <c r="Y31" i="26"/>
  <c r="Z31" i="26"/>
  <c r="AA31" i="26"/>
  <c r="AB31" i="26"/>
  <c r="AC31" i="26"/>
  <c r="AD31" i="26"/>
  <c r="AE31" i="26"/>
  <c r="AF31" i="26"/>
  <c r="AG31" i="26"/>
  <c r="AH31" i="26"/>
  <c r="AI31" i="26"/>
  <c r="AJ31" i="26"/>
  <c r="AK31" i="26"/>
  <c r="AL31" i="26"/>
  <c r="AM31" i="26"/>
  <c r="AN31" i="26"/>
  <c r="AO31" i="26"/>
  <c r="AP31" i="26"/>
  <c r="AQ31" i="26"/>
  <c r="AR31" i="26"/>
  <c r="AS31" i="26"/>
  <c r="AT31" i="26"/>
  <c r="C32" i="26"/>
  <c r="D32" i="26"/>
  <c r="E32" i="26"/>
  <c r="F32" i="26"/>
  <c r="G32" i="26"/>
  <c r="H32" i="26"/>
  <c r="I32" i="26"/>
  <c r="J32" i="26"/>
  <c r="K32" i="26"/>
  <c r="L32" i="26"/>
  <c r="M32" i="26"/>
  <c r="N32" i="26"/>
  <c r="O32" i="26"/>
  <c r="P32" i="26"/>
  <c r="Q32" i="26"/>
  <c r="R32" i="26"/>
  <c r="S32" i="26"/>
  <c r="T32" i="26"/>
  <c r="U32" i="26"/>
  <c r="X32" i="26"/>
  <c r="Y32" i="26"/>
  <c r="Z32" i="26"/>
  <c r="AA32" i="26"/>
  <c r="AB32" i="26"/>
  <c r="AC32" i="26"/>
  <c r="AD32" i="26"/>
  <c r="AF32" i="26"/>
  <c r="AG32" i="26"/>
  <c r="AH32" i="26"/>
  <c r="AI32" i="26"/>
  <c r="AJ32" i="26"/>
  <c r="AK32" i="26"/>
  <c r="AL32" i="26"/>
  <c r="AM32" i="26"/>
  <c r="AN32" i="26"/>
  <c r="AO32" i="26"/>
  <c r="AP32" i="26"/>
  <c r="AQ32" i="26"/>
  <c r="AR32" i="26"/>
  <c r="AS32" i="26"/>
  <c r="AT32" i="26"/>
  <c r="C33" i="26"/>
  <c r="D33" i="26"/>
  <c r="E33" i="26"/>
  <c r="F33" i="26"/>
  <c r="G33" i="26"/>
  <c r="H33" i="26"/>
  <c r="I33" i="26"/>
  <c r="J33" i="26"/>
  <c r="K33" i="26"/>
  <c r="L33" i="26"/>
  <c r="M33" i="26"/>
  <c r="N33" i="26"/>
  <c r="O33" i="26"/>
  <c r="P33" i="26"/>
  <c r="Q33" i="26"/>
  <c r="R33" i="26"/>
  <c r="S33" i="26"/>
  <c r="T33" i="26"/>
  <c r="U33" i="26"/>
  <c r="X33" i="26"/>
  <c r="Y33" i="26"/>
  <c r="Z33" i="26"/>
  <c r="AA33" i="26"/>
  <c r="AB33" i="26"/>
  <c r="AC33" i="26"/>
  <c r="AD33" i="26"/>
  <c r="AE33" i="26"/>
  <c r="AF33" i="26"/>
  <c r="AG33" i="26"/>
  <c r="AH33" i="26"/>
  <c r="AI33" i="26"/>
  <c r="AJ33" i="26"/>
  <c r="AK33" i="26"/>
  <c r="AL33" i="26"/>
  <c r="AM33" i="26"/>
  <c r="AN33" i="26"/>
  <c r="AO33" i="26"/>
  <c r="AP33" i="26"/>
  <c r="AQ33" i="26"/>
  <c r="AR33" i="26"/>
  <c r="AS33" i="26"/>
  <c r="AT33" i="26"/>
  <c r="C34" i="26"/>
  <c r="D34" i="26"/>
  <c r="E34" i="26"/>
  <c r="F34" i="26"/>
  <c r="G34" i="26"/>
  <c r="H34" i="26"/>
  <c r="I34" i="26"/>
  <c r="J34" i="26"/>
  <c r="K34" i="26"/>
  <c r="L34" i="26"/>
  <c r="M34" i="26"/>
  <c r="N34" i="26"/>
  <c r="O34" i="26"/>
  <c r="P34" i="26"/>
  <c r="Q34" i="26"/>
  <c r="R34" i="26"/>
  <c r="S34" i="26"/>
  <c r="T34" i="26"/>
  <c r="U34" i="26"/>
  <c r="X34" i="26"/>
  <c r="Y34" i="26"/>
  <c r="Z34" i="26"/>
  <c r="AA34" i="26"/>
  <c r="AB34" i="26"/>
  <c r="AC34" i="26"/>
  <c r="AD34" i="26"/>
  <c r="AF34" i="26"/>
  <c r="AG34" i="26"/>
  <c r="AH34" i="26"/>
  <c r="AI34" i="26"/>
  <c r="AJ34" i="26"/>
  <c r="AK34" i="26"/>
  <c r="AL34" i="26"/>
  <c r="AM34" i="26"/>
  <c r="AN34" i="26"/>
  <c r="AO34" i="26"/>
  <c r="AP34" i="26"/>
  <c r="AQ34" i="26"/>
  <c r="AR34" i="26"/>
  <c r="AS34" i="26"/>
  <c r="AT34" i="26"/>
  <c r="C35" i="26"/>
  <c r="D35" i="26"/>
  <c r="E35" i="26"/>
  <c r="F35" i="26"/>
  <c r="G35" i="26"/>
  <c r="H35" i="26"/>
  <c r="I35" i="26"/>
  <c r="J35" i="26"/>
  <c r="K35" i="26"/>
  <c r="L35" i="26"/>
  <c r="M35" i="26"/>
  <c r="N35" i="26"/>
  <c r="O35" i="26"/>
  <c r="P35" i="26"/>
  <c r="Q35" i="26"/>
  <c r="R35" i="26"/>
  <c r="S35" i="26"/>
  <c r="T35" i="26"/>
  <c r="U35" i="26"/>
  <c r="X35" i="26"/>
  <c r="Y35" i="26"/>
  <c r="Z35" i="26"/>
  <c r="AA35" i="26"/>
  <c r="AB35" i="26"/>
  <c r="AC35" i="26"/>
  <c r="AD35" i="26"/>
  <c r="AE35" i="26"/>
  <c r="AG35" i="26"/>
  <c r="AH35" i="26"/>
  <c r="AI35" i="26"/>
  <c r="AJ35" i="26"/>
  <c r="AK35" i="26"/>
  <c r="AL35" i="26"/>
  <c r="AM35" i="26"/>
  <c r="AN35" i="26"/>
  <c r="AO35" i="26"/>
  <c r="AP35" i="26"/>
  <c r="AQ35" i="26"/>
  <c r="AR35" i="26"/>
  <c r="AS35" i="26"/>
  <c r="AT35" i="26"/>
  <c r="E36" i="26"/>
  <c r="F36" i="26"/>
  <c r="G36" i="26"/>
  <c r="H36" i="26"/>
  <c r="I36" i="26"/>
  <c r="J36" i="26"/>
  <c r="K36" i="26"/>
  <c r="L36" i="26"/>
  <c r="M36" i="26"/>
  <c r="N36" i="26"/>
  <c r="O36" i="26"/>
  <c r="P36" i="26"/>
  <c r="Q36" i="26"/>
  <c r="R36" i="26"/>
  <c r="S36" i="26"/>
  <c r="T36" i="26"/>
  <c r="U36" i="26"/>
  <c r="X36" i="26"/>
  <c r="Y36" i="26"/>
  <c r="Z36" i="26"/>
  <c r="AA36" i="26"/>
  <c r="AB36" i="26"/>
  <c r="AD36" i="26"/>
  <c r="AE36" i="26"/>
  <c r="AG36" i="26"/>
  <c r="AH36" i="26"/>
  <c r="AI36" i="26"/>
  <c r="AJ36" i="26"/>
  <c r="AK36" i="26"/>
  <c r="AL36" i="26"/>
  <c r="AM36" i="26"/>
  <c r="AN36" i="26"/>
  <c r="AO36" i="26"/>
  <c r="AP36" i="26"/>
  <c r="AQ36" i="26"/>
  <c r="AS36" i="26"/>
  <c r="AT36" i="26"/>
  <c r="C37" i="26"/>
  <c r="D37" i="26"/>
  <c r="E37" i="26"/>
  <c r="F37" i="26"/>
  <c r="G37" i="26"/>
  <c r="H37" i="26"/>
  <c r="I37" i="26"/>
  <c r="J37" i="26"/>
  <c r="K37" i="26"/>
  <c r="L37" i="26"/>
  <c r="M37" i="26"/>
  <c r="N37" i="26"/>
  <c r="O37" i="26"/>
  <c r="P37" i="26"/>
  <c r="Q37" i="26"/>
  <c r="R37" i="26"/>
  <c r="S37" i="26"/>
  <c r="T37" i="26"/>
  <c r="U37" i="26"/>
  <c r="X37" i="26"/>
  <c r="Y37" i="26"/>
  <c r="Z37" i="26"/>
  <c r="AA37" i="26"/>
  <c r="AB37" i="26"/>
  <c r="AC37" i="26"/>
  <c r="AD37" i="26"/>
  <c r="AG37" i="26"/>
  <c r="AH37" i="26"/>
  <c r="AI37" i="26"/>
  <c r="AJ37" i="26"/>
  <c r="AK37" i="26"/>
  <c r="AL37" i="26"/>
  <c r="AM37" i="26"/>
  <c r="AN37" i="26"/>
  <c r="AO37" i="26"/>
  <c r="AP37" i="26"/>
  <c r="AQ37" i="26"/>
  <c r="AR37" i="26"/>
  <c r="AS37" i="26"/>
  <c r="AT37" i="26"/>
  <c r="E38" i="26"/>
  <c r="F38" i="26"/>
  <c r="G38" i="26"/>
  <c r="H38" i="26"/>
  <c r="I38" i="26"/>
  <c r="J38" i="26"/>
  <c r="K38" i="26"/>
  <c r="L38" i="26"/>
  <c r="M38" i="26"/>
  <c r="N38" i="26"/>
  <c r="O38" i="26"/>
  <c r="P38" i="26"/>
  <c r="Q38" i="26"/>
  <c r="R38" i="26"/>
  <c r="S38" i="26"/>
  <c r="T38" i="26"/>
  <c r="U38" i="26"/>
  <c r="X38" i="26"/>
  <c r="Y38" i="26"/>
  <c r="Z38" i="26"/>
  <c r="AA38" i="26"/>
  <c r="AB38" i="26"/>
  <c r="AC38" i="26"/>
  <c r="AD38" i="26"/>
  <c r="AE38" i="26"/>
  <c r="AG38" i="26"/>
  <c r="AH38" i="26"/>
  <c r="AI38" i="26"/>
  <c r="AJ38" i="26"/>
  <c r="AK38" i="26"/>
  <c r="AL38" i="26"/>
  <c r="AM38" i="26"/>
  <c r="AN38" i="26"/>
  <c r="AO38" i="26"/>
  <c r="AP38" i="26"/>
  <c r="AQ38" i="26"/>
  <c r="AR38" i="26"/>
  <c r="AS38" i="26"/>
  <c r="AT38" i="26"/>
  <c r="C39" i="26"/>
  <c r="D39" i="26"/>
  <c r="E39" i="26"/>
  <c r="F39" i="26"/>
  <c r="G39" i="26"/>
  <c r="H39" i="26"/>
  <c r="I39" i="26"/>
  <c r="J39" i="26"/>
  <c r="K39" i="26"/>
  <c r="L39" i="26"/>
  <c r="M39" i="26"/>
  <c r="N39" i="26"/>
  <c r="O39" i="26"/>
  <c r="P39" i="26"/>
  <c r="Q39" i="26"/>
  <c r="R39" i="26"/>
  <c r="S39" i="26"/>
  <c r="T39" i="26"/>
  <c r="U39" i="26"/>
  <c r="X39" i="26"/>
  <c r="Y39" i="26"/>
  <c r="Z39" i="26"/>
  <c r="AA39" i="26"/>
  <c r="AB39" i="26"/>
  <c r="AC39" i="26"/>
  <c r="AD39" i="26"/>
  <c r="AE39" i="26"/>
  <c r="AF39" i="26"/>
  <c r="AG39" i="26"/>
  <c r="AH39" i="26"/>
  <c r="AI39" i="26"/>
  <c r="AJ39" i="26"/>
  <c r="AK39" i="26"/>
  <c r="AL39" i="26"/>
  <c r="AM39" i="26"/>
  <c r="AN39" i="26"/>
  <c r="AO39" i="26"/>
  <c r="AP39" i="26"/>
  <c r="AQ39" i="26"/>
  <c r="AR39" i="26"/>
  <c r="AS39" i="26"/>
  <c r="AT39" i="26"/>
  <c r="C40" i="26"/>
  <c r="D40" i="26"/>
  <c r="E40" i="26"/>
  <c r="F40" i="26"/>
  <c r="G40" i="26"/>
  <c r="H40" i="26"/>
  <c r="I40" i="26"/>
  <c r="J40" i="26"/>
  <c r="K40" i="26"/>
  <c r="L40" i="26"/>
  <c r="M40" i="26"/>
  <c r="N40" i="26"/>
  <c r="O40" i="26"/>
  <c r="P40" i="26"/>
  <c r="Q40" i="26"/>
  <c r="R40" i="26"/>
  <c r="S40" i="26"/>
  <c r="T40" i="26"/>
  <c r="U40" i="26"/>
  <c r="X40" i="26"/>
  <c r="Y40" i="26"/>
  <c r="Z40" i="26"/>
  <c r="AA40" i="26"/>
  <c r="AB40" i="26"/>
  <c r="AC40" i="26"/>
  <c r="AD40" i="26"/>
  <c r="AE40" i="26"/>
  <c r="AG40" i="26"/>
  <c r="AH40" i="26"/>
  <c r="AI40" i="26"/>
  <c r="AJ40" i="26"/>
  <c r="AK40" i="26"/>
  <c r="AL40" i="26"/>
  <c r="AM40" i="26"/>
  <c r="AN40" i="26"/>
  <c r="AO40" i="26"/>
  <c r="AP40" i="26"/>
  <c r="AQ40" i="26"/>
  <c r="AR40" i="26"/>
  <c r="AS40" i="26"/>
  <c r="AT40" i="26"/>
  <c r="C41" i="26"/>
  <c r="D41" i="26"/>
  <c r="E41" i="26"/>
  <c r="F41" i="26"/>
  <c r="G41" i="26"/>
  <c r="H41" i="26"/>
  <c r="I41" i="26"/>
  <c r="J41" i="26"/>
  <c r="K41" i="26"/>
  <c r="L41" i="26"/>
  <c r="M41" i="26"/>
  <c r="N41" i="26"/>
  <c r="O41" i="26"/>
  <c r="P41" i="26"/>
  <c r="Q41" i="26"/>
  <c r="R41" i="26"/>
  <c r="S41" i="26"/>
  <c r="T41" i="26"/>
  <c r="U41" i="26"/>
  <c r="X41" i="26"/>
  <c r="Y41" i="26"/>
  <c r="Z41" i="26"/>
  <c r="AA41" i="26"/>
  <c r="AB41" i="26"/>
  <c r="AC41" i="26"/>
  <c r="AD41" i="26"/>
  <c r="AE41" i="26"/>
  <c r="AG41" i="26"/>
  <c r="AH41" i="26"/>
  <c r="AI41" i="26"/>
  <c r="AJ41" i="26"/>
  <c r="AK41" i="26"/>
  <c r="AL41" i="26"/>
  <c r="AM41" i="26"/>
  <c r="AN41" i="26"/>
  <c r="AO41" i="26"/>
  <c r="AP41" i="26"/>
  <c r="AQ41" i="26"/>
  <c r="AR41" i="26"/>
  <c r="AS41" i="26"/>
  <c r="AT41" i="26"/>
  <c r="C43" i="26"/>
  <c r="D43" i="26"/>
  <c r="E43" i="26"/>
  <c r="F43" i="26"/>
  <c r="G43" i="26"/>
  <c r="H43" i="26"/>
  <c r="I43" i="26"/>
  <c r="J43" i="26"/>
  <c r="K43" i="26"/>
  <c r="L43" i="26"/>
  <c r="M43" i="26"/>
  <c r="N43" i="26"/>
  <c r="O43" i="26"/>
  <c r="P43" i="26"/>
  <c r="Q43" i="26"/>
  <c r="R43" i="26"/>
  <c r="S43" i="26"/>
  <c r="T43" i="26"/>
  <c r="U43" i="26"/>
  <c r="X43" i="26"/>
  <c r="Y43" i="26"/>
  <c r="Z43" i="26"/>
  <c r="AA43" i="26"/>
  <c r="AB43" i="26"/>
  <c r="AC43" i="26"/>
  <c r="AD43" i="26"/>
  <c r="AE43" i="26"/>
  <c r="AF43" i="26"/>
  <c r="AG43" i="26"/>
  <c r="AH43" i="26"/>
  <c r="AI43" i="26"/>
  <c r="AJ43" i="26"/>
  <c r="AK43" i="26"/>
  <c r="AL43" i="26"/>
  <c r="AM43" i="26"/>
  <c r="AN43" i="26"/>
  <c r="AO43" i="26"/>
  <c r="AP43" i="26"/>
  <c r="AQ43" i="26"/>
  <c r="AR43" i="26"/>
  <c r="AS43" i="26"/>
  <c r="AT43" i="26"/>
  <c r="C44" i="26"/>
  <c r="D44" i="26"/>
  <c r="E44" i="26"/>
  <c r="F44" i="26"/>
  <c r="G44" i="26"/>
  <c r="H44" i="26"/>
  <c r="I44" i="26"/>
  <c r="J44" i="26"/>
  <c r="K44" i="26"/>
  <c r="L44" i="26"/>
  <c r="M44" i="26"/>
  <c r="N44" i="26"/>
  <c r="O44" i="26"/>
  <c r="P44" i="26"/>
  <c r="Q44" i="26"/>
  <c r="R44" i="26"/>
  <c r="S44" i="26"/>
  <c r="T44" i="26"/>
  <c r="U44" i="26"/>
  <c r="X44" i="26"/>
  <c r="Y44" i="26"/>
  <c r="Z44" i="26"/>
  <c r="AA44" i="26"/>
  <c r="AB44" i="26"/>
  <c r="AC44" i="26"/>
  <c r="AD44" i="26"/>
  <c r="AE44" i="26"/>
  <c r="AF44" i="26"/>
  <c r="AG44" i="26"/>
  <c r="AI44" i="26"/>
  <c r="AJ44" i="26"/>
  <c r="AK44" i="26"/>
  <c r="AL44" i="26"/>
  <c r="AM44" i="26"/>
  <c r="AN44" i="26"/>
  <c r="AO44" i="26"/>
  <c r="AP44" i="26"/>
  <c r="AQ44" i="26"/>
  <c r="AR44" i="26"/>
  <c r="AS44" i="26"/>
  <c r="AT44" i="26"/>
  <c r="C45" i="26"/>
  <c r="D45" i="26"/>
  <c r="E45" i="26"/>
  <c r="F45" i="26"/>
  <c r="G45" i="26"/>
  <c r="H45" i="26"/>
  <c r="I45" i="26"/>
  <c r="J45" i="26"/>
  <c r="K45" i="26"/>
  <c r="L45" i="26"/>
  <c r="M45" i="26"/>
  <c r="N45" i="26"/>
  <c r="O45" i="26"/>
  <c r="P45" i="26"/>
  <c r="Q45" i="26"/>
  <c r="R45" i="26"/>
  <c r="S45" i="26"/>
  <c r="T45" i="26"/>
  <c r="U45" i="26"/>
  <c r="X45" i="26"/>
  <c r="Y45" i="26"/>
  <c r="Z45" i="26"/>
  <c r="AA45" i="26"/>
  <c r="AB45" i="26"/>
  <c r="AC45" i="26"/>
  <c r="AD45" i="26"/>
  <c r="AE45" i="26"/>
  <c r="AF45" i="26"/>
  <c r="AG45" i="26"/>
  <c r="AI45" i="26"/>
  <c r="AJ45" i="26"/>
  <c r="AK45" i="26"/>
  <c r="AL45" i="26"/>
  <c r="AM45" i="26"/>
  <c r="AN45" i="26"/>
  <c r="AO45" i="26"/>
  <c r="AP45" i="26"/>
  <c r="AQ45" i="26"/>
  <c r="AR45" i="26"/>
  <c r="AS45" i="26"/>
  <c r="AT45" i="26"/>
  <c r="C46" i="26"/>
  <c r="D46" i="26"/>
  <c r="E46" i="26"/>
  <c r="F46" i="26"/>
  <c r="G46" i="26"/>
  <c r="H46" i="26"/>
  <c r="I46" i="26"/>
  <c r="J46" i="26"/>
  <c r="K46" i="26"/>
  <c r="L46" i="26"/>
  <c r="M46" i="26"/>
  <c r="N46" i="26"/>
  <c r="O46" i="26"/>
  <c r="P46" i="26"/>
  <c r="Q46" i="26"/>
  <c r="R46" i="26"/>
  <c r="S46" i="26"/>
  <c r="T46" i="26"/>
  <c r="U46" i="26"/>
  <c r="X46" i="26"/>
  <c r="Y46" i="26"/>
  <c r="Z46" i="26"/>
  <c r="AA46" i="26"/>
  <c r="AB46" i="26"/>
  <c r="AC46" i="26"/>
  <c r="AD46" i="26"/>
  <c r="AE46" i="26"/>
  <c r="AF46" i="26"/>
  <c r="AG46" i="26"/>
  <c r="AI46" i="26"/>
  <c r="AJ46" i="26"/>
  <c r="AK46" i="26"/>
  <c r="AL46" i="26"/>
  <c r="AM46" i="26"/>
  <c r="AN46" i="26"/>
  <c r="AO46" i="26"/>
  <c r="AP46" i="26"/>
  <c r="AQ46" i="26"/>
  <c r="AR46" i="26"/>
  <c r="AS46" i="26"/>
  <c r="AT46" i="26"/>
  <c r="C47" i="26"/>
  <c r="D47" i="26"/>
  <c r="E47" i="26"/>
  <c r="F47" i="26"/>
  <c r="G47" i="26"/>
  <c r="H47" i="26"/>
  <c r="I47" i="26"/>
  <c r="J47" i="26"/>
  <c r="K47" i="26"/>
  <c r="L47" i="26"/>
  <c r="M47" i="26"/>
  <c r="N47" i="26"/>
  <c r="O47" i="26"/>
  <c r="P47" i="26"/>
  <c r="Q47" i="26"/>
  <c r="R47" i="26"/>
  <c r="S47" i="26"/>
  <c r="T47" i="26"/>
  <c r="U47" i="26"/>
  <c r="X47" i="26"/>
  <c r="Y47" i="26"/>
  <c r="Z47" i="26"/>
  <c r="AA47" i="26"/>
  <c r="AB47" i="26"/>
  <c r="AC47" i="26"/>
  <c r="AD47" i="26"/>
  <c r="AE47" i="26"/>
  <c r="AF47" i="26"/>
  <c r="AG47" i="26"/>
  <c r="AI47" i="26"/>
  <c r="AJ47" i="26"/>
  <c r="AK47" i="26"/>
  <c r="AL47" i="26"/>
  <c r="AM47" i="26"/>
  <c r="AN47" i="26"/>
  <c r="AO47" i="26"/>
  <c r="AP47" i="26"/>
  <c r="AQ47" i="26"/>
  <c r="AR47" i="26"/>
  <c r="AS47" i="26"/>
  <c r="AT47" i="26"/>
  <c r="C48" i="26"/>
  <c r="D48" i="26"/>
  <c r="E48" i="26"/>
  <c r="F48" i="26"/>
  <c r="G48" i="26"/>
  <c r="H48" i="26"/>
  <c r="I48" i="26"/>
  <c r="J48" i="26"/>
  <c r="K48" i="26"/>
  <c r="L48" i="26"/>
  <c r="M48" i="26"/>
  <c r="N48" i="26"/>
  <c r="O48" i="26"/>
  <c r="P48" i="26"/>
  <c r="Q48" i="26"/>
  <c r="R48" i="26"/>
  <c r="S48" i="26"/>
  <c r="T48" i="26"/>
  <c r="U48" i="26"/>
  <c r="X48" i="26"/>
  <c r="Y48" i="26"/>
  <c r="Z48" i="26"/>
  <c r="AA48" i="26"/>
  <c r="AB48" i="26"/>
  <c r="AC48" i="26"/>
  <c r="AD48" i="26"/>
  <c r="AE48" i="26"/>
  <c r="AF48" i="26"/>
  <c r="AG48" i="26"/>
  <c r="AI48" i="26"/>
  <c r="AJ48" i="26"/>
  <c r="AK48" i="26"/>
  <c r="AL48" i="26"/>
  <c r="AM48" i="26"/>
  <c r="AN48" i="26"/>
  <c r="AO48" i="26"/>
  <c r="AP48" i="26"/>
  <c r="AQ48" i="26"/>
  <c r="AR48" i="26"/>
  <c r="AS48" i="26"/>
  <c r="AT48" i="26"/>
  <c r="C49" i="26"/>
  <c r="D49" i="26"/>
  <c r="E49" i="26"/>
  <c r="F49" i="26"/>
  <c r="G49" i="26"/>
  <c r="H49" i="26"/>
  <c r="I49" i="26"/>
  <c r="J49" i="26"/>
  <c r="K49" i="26"/>
  <c r="L49" i="26"/>
  <c r="M49" i="26"/>
  <c r="N49" i="26"/>
  <c r="O49" i="26"/>
  <c r="P49" i="26"/>
  <c r="Q49" i="26"/>
  <c r="R49" i="26"/>
  <c r="S49" i="26"/>
  <c r="T49" i="26"/>
  <c r="U49" i="26"/>
  <c r="X49" i="26"/>
  <c r="Y49" i="26"/>
  <c r="Z49" i="26"/>
  <c r="AA49" i="26"/>
  <c r="AB49" i="26"/>
  <c r="AC49" i="26"/>
  <c r="AD49" i="26"/>
  <c r="AE49" i="26"/>
  <c r="AF49" i="26"/>
  <c r="AG49" i="26"/>
  <c r="AI49" i="26"/>
  <c r="AJ49" i="26"/>
  <c r="AK49" i="26"/>
  <c r="AL49" i="26"/>
  <c r="AM49" i="26"/>
  <c r="AN49" i="26"/>
  <c r="AO49" i="26"/>
  <c r="AP49" i="26"/>
  <c r="AQ49" i="26"/>
  <c r="AR49" i="26"/>
  <c r="AS49" i="26"/>
  <c r="AT49" i="26"/>
  <c r="C50" i="26"/>
  <c r="D50" i="26"/>
  <c r="E50" i="26"/>
  <c r="F50" i="26"/>
  <c r="G50" i="26"/>
  <c r="H50" i="26"/>
  <c r="I50" i="26"/>
  <c r="J50" i="26"/>
  <c r="K50" i="26"/>
  <c r="L50" i="26"/>
  <c r="N50" i="26"/>
  <c r="O50" i="26"/>
  <c r="P50" i="26"/>
  <c r="Q50" i="26"/>
  <c r="R50" i="26"/>
  <c r="S50" i="26"/>
  <c r="T50" i="26"/>
  <c r="U50" i="26"/>
  <c r="X50" i="26"/>
  <c r="Y50" i="26"/>
  <c r="Z50" i="26"/>
  <c r="AA50" i="26"/>
  <c r="AB50" i="26"/>
  <c r="AC50" i="26"/>
  <c r="AD50" i="26"/>
  <c r="AE50" i="26"/>
  <c r="AF50" i="26"/>
  <c r="AG50" i="26"/>
  <c r="AH50" i="26"/>
  <c r="AI50" i="26"/>
  <c r="AJ50" i="26"/>
  <c r="AK50" i="26"/>
  <c r="AL50" i="26"/>
  <c r="AM50" i="26"/>
  <c r="AN50" i="26"/>
  <c r="AO50" i="26"/>
  <c r="AP50" i="26"/>
  <c r="AQ50" i="26"/>
  <c r="AR50" i="26"/>
  <c r="AS50" i="26"/>
  <c r="AT50" i="26"/>
  <c r="C51" i="26"/>
  <c r="D51" i="26"/>
  <c r="E51" i="26"/>
  <c r="F51" i="26"/>
  <c r="G51" i="26"/>
  <c r="H51" i="26"/>
  <c r="I51" i="26"/>
  <c r="J51" i="26"/>
  <c r="K51" i="26"/>
  <c r="L51" i="26"/>
  <c r="M51" i="26"/>
  <c r="O51" i="26"/>
  <c r="P51" i="26"/>
  <c r="Q51" i="26"/>
  <c r="R51" i="26"/>
  <c r="S51" i="26"/>
  <c r="T51" i="26"/>
  <c r="U51" i="26"/>
  <c r="X51" i="26"/>
  <c r="Y51" i="26"/>
  <c r="Z51" i="26"/>
  <c r="AA51" i="26"/>
  <c r="AB51" i="26"/>
  <c r="AC51" i="26"/>
  <c r="AD51" i="26"/>
  <c r="AE51" i="26"/>
  <c r="AF51" i="26"/>
  <c r="AG51" i="26"/>
  <c r="AH51" i="26"/>
  <c r="AI51" i="26"/>
  <c r="AJ51" i="26"/>
  <c r="AK51" i="26"/>
  <c r="AL51" i="26"/>
  <c r="AM51" i="26"/>
  <c r="AN51" i="26"/>
  <c r="AO51" i="26"/>
  <c r="AP51" i="26"/>
  <c r="AQ51" i="26"/>
  <c r="AR51" i="26"/>
  <c r="AS51" i="26"/>
  <c r="AT51" i="26"/>
  <c r="C52" i="26"/>
  <c r="D52" i="26"/>
  <c r="E52" i="26"/>
  <c r="F52" i="26"/>
  <c r="G52" i="26"/>
  <c r="H52" i="26"/>
  <c r="I52" i="26"/>
  <c r="J52" i="26"/>
  <c r="K52" i="26"/>
  <c r="L52" i="26"/>
  <c r="M52" i="26"/>
  <c r="O52" i="26"/>
  <c r="P52" i="26"/>
  <c r="Q52" i="26"/>
  <c r="R52" i="26"/>
  <c r="S52" i="26"/>
  <c r="T52" i="26"/>
  <c r="U52" i="26"/>
  <c r="X52" i="26"/>
  <c r="Y52" i="26"/>
  <c r="Z52" i="26"/>
  <c r="AA52" i="26"/>
  <c r="AB52" i="26"/>
  <c r="AC52" i="26"/>
  <c r="AD52" i="26"/>
  <c r="AE52" i="26"/>
  <c r="AF52" i="26"/>
  <c r="AG52" i="26"/>
  <c r="AH52" i="26"/>
  <c r="AI52" i="26"/>
  <c r="AJ52" i="26"/>
  <c r="AK52" i="26"/>
  <c r="AL52" i="26"/>
  <c r="AM52" i="26"/>
  <c r="AN52" i="26"/>
  <c r="AO52" i="26"/>
  <c r="AP52" i="26"/>
  <c r="AQ52" i="26"/>
  <c r="AR52" i="26"/>
  <c r="AS52" i="26"/>
  <c r="AT52" i="26"/>
  <c r="C53" i="26"/>
  <c r="D53" i="26"/>
  <c r="E53" i="26"/>
  <c r="F53" i="26"/>
  <c r="G53" i="26"/>
  <c r="H53" i="26"/>
  <c r="I53" i="26"/>
  <c r="J53" i="26"/>
  <c r="L53" i="26"/>
  <c r="M53" i="26"/>
  <c r="N53" i="26"/>
  <c r="O53" i="26"/>
  <c r="P53" i="26"/>
  <c r="Q53" i="26"/>
  <c r="R53" i="26"/>
  <c r="S53" i="26"/>
  <c r="T53" i="26"/>
  <c r="U53" i="26"/>
  <c r="X53" i="26"/>
  <c r="Y53" i="26"/>
  <c r="Z53" i="26"/>
  <c r="AA53" i="26"/>
  <c r="AB53" i="26"/>
  <c r="AC53" i="26"/>
  <c r="AD53" i="26"/>
  <c r="AE53" i="26"/>
  <c r="AF53" i="26"/>
  <c r="AG53" i="26"/>
  <c r="AH53" i="26"/>
  <c r="AI53" i="26"/>
  <c r="AJ53" i="26"/>
  <c r="AK53" i="26"/>
  <c r="AL53" i="26"/>
  <c r="AM53" i="26"/>
  <c r="AN53" i="26"/>
  <c r="AO53" i="26"/>
  <c r="AP53" i="26"/>
  <c r="AQ53" i="26"/>
  <c r="AR53" i="26"/>
  <c r="AS53" i="26"/>
  <c r="AT53" i="26"/>
  <c r="C54" i="26"/>
  <c r="D54" i="26"/>
  <c r="E54" i="26"/>
  <c r="F54" i="26"/>
  <c r="G54" i="26"/>
  <c r="H54" i="26"/>
  <c r="I54" i="26"/>
  <c r="J54" i="26"/>
  <c r="K54" i="26"/>
  <c r="L54" i="26"/>
  <c r="M54" i="26"/>
  <c r="N54" i="26"/>
  <c r="O54" i="26"/>
  <c r="P54" i="26"/>
  <c r="Q54" i="26"/>
  <c r="R54" i="26"/>
  <c r="S54" i="26"/>
  <c r="T54" i="26"/>
  <c r="U54" i="26"/>
  <c r="X54" i="26"/>
  <c r="Y54" i="26"/>
  <c r="Z54" i="26"/>
  <c r="AA54" i="26"/>
  <c r="AB54" i="26"/>
  <c r="AC54" i="26"/>
  <c r="AD54" i="26"/>
  <c r="AE54" i="26"/>
  <c r="AF54" i="26"/>
  <c r="AG54" i="26"/>
  <c r="AH54" i="26"/>
  <c r="AI54" i="26"/>
  <c r="AJ54" i="26"/>
  <c r="AK54" i="26"/>
  <c r="AL54" i="26"/>
  <c r="AM54" i="26"/>
  <c r="AN54" i="26"/>
  <c r="AO54" i="26"/>
  <c r="AP54" i="26"/>
  <c r="AQ54" i="26"/>
  <c r="AR54" i="26"/>
  <c r="AS54" i="26"/>
  <c r="AT54" i="26"/>
  <c r="C55" i="26"/>
  <c r="D55" i="26"/>
  <c r="E55" i="26"/>
  <c r="F55" i="26"/>
  <c r="G55" i="26"/>
  <c r="H55" i="26"/>
  <c r="I55" i="26"/>
  <c r="J55" i="26"/>
  <c r="K55" i="26"/>
  <c r="L55" i="26"/>
  <c r="M55" i="26"/>
  <c r="N55" i="26"/>
  <c r="O55" i="26"/>
  <c r="P55" i="26"/>
  <c r="Q55" i="26"/>
  <c r="R55" i="26"/>
  <c r="S55" i="26"/>
  <c r="T55" i="26"/>
  <c r="U55" i="26"/>
  <c r="X55" i="26"/>
  <c r="Y55" i="26"/>
  <c r="Z55" i="26"/>
  <c r="AA55" i="26"/>
  <c r="AB55" i="26"/>
  <c r="AC55" i="26"/>
  <c r="AD55" i="26"/>
  <c r="AE55" i="26"/>
  <c r="AF55" i="26"/>
  <c r="AG55" i="26"/>
  <c r="AH55" i="26"/>
  <c r="AI55" i="26"/>
  <c r="AJ55" i="26"/>
  <c r="AK55" i="26"/>
  <c r="AL55" i="26"/>
  <c r="AM55" i="26"/>
  <c r="AN55" i="26"/>
  <c r="AO55" i="26"/>
  <c r="AP55" i="26"/>
  <c r="AQ55" i="26"/>
  <c r="AR55" i="26"/>
  <c r="AS55" i="26"/>
  <c r="AT55" i="26"/>
  <c r="C56" i="26"/>
  <c r="D56" i="26"/>
  <c r="E56" i="26"/>
  <c r="F56" i="26"/>
  <c r="G56" i="26"/>
  <c r="H56" i="26"/>
  <c r="I56" i="26"/>
  <c r="J56" i="26"/>
  <c r="K56" i="26"/>
  <c r="L56" i="26"/>
  <c r="M56" i="26"/>
  <c r="N56" i="26"/>
  <c r="O56" i="26"/>
  <c r="P56" i="26"/>
  <c r="Q56" i="26"/>
  <c r="R56" i="26"/>
  <c r="S56" i="26"/>
  <c r="T56" i="26"/>
  <c r="U56" i="26"/>
  <c r="X56" i="26"/>
  <c r="Y56" i="26"/>
  <c r="Z56" i="26"/>
  <c r="AA56" i="26"/>
  <c r="AB56" i="26"/>
  <c r="AC56" i="26"/>
  <c r="AD56" i="26"/>
  <c r="AE56" i="26"/>
  <c r="AF56" i="26"/>
  <c r="AG56" i="26"/>
  <c r="AH56" i="26"/>
  <c r="AI56" i="26"/>
  <c r="AJ56" i="26"/>
  <c r="AK56" i="26"/>
  <c r="AL56" i="26"/>
  <c r="AM56" i="26"/>
  <c r="AN56" i="26"/>
  <c r="AO56" i="26"/>
  <c r="AP56" i="26"/>
  <c r="AQ56" i="26"/>
  <c r="AR56" i="26"/>
  <c r="AS56" i="26"/>
  <c r="AT56" i="26"/>
  <c r="C57" i="26"/>
  <c r="D57" i="26"/>
  <c r="E57" i="26"/>
  <c r="F57" i="26"/>
  <c r="G57" i="26"/>
  <c r="H57" i="26"/>
  <c r="I57" i="26"/>
  <c r="J57" i="26"/>
  <c r="L57" i="26"/>
  <c r="M57" i="26"/>
  <c r="N57" i="26"/>
  <c r="O57" i="26"/>
  <c r="P57" i="26"/>
  <c r="Q57" i="26"/>
  <c r="R57" i="26"/>
  <c r="S57" i="26"/>
  <c r="T57" i="26"/>
  <c r="U57" i="26"/>
  <c r="X57" i="26"/>
  <c r="Y57" i="26"/>
  <c r="Z57" i="26"/>
  <c r="AA57" i="26"/>
  <c r="AB57" i="26"/>
  <c r="AC57" i="26"/>
  <c r="AD57" i="26"/>
  <c r="AE57" i="26"/>
  <c r="AF57" i="26"/>
  <c r="AG57" i="26"/>
  <c r="AH57" i="26"/>
  <c r="AI57" i="26"/>
  <c r="AJ57" i="26"/>
  <c r="AK57" i="26"/>
  <c r="AL57" i="26"/>
  <c r="AM57" i="26"/>
  <c r="AN57" i="26"/>
  <c r="AO57" i="26"/>
  <c r="AP57" i="26"/>
  <c r="AQ57" i="26"/>
  <c r="AR57" i="26"/>
  <c r="AS57" i="26"/>
  <c r="AT57" i="26"/>
  <c r="C58" i="26"/>
  <c r="D58" i="26"/>
  <c r="E58" i="26"/>
  <c r="F58" i="26"/>
  <c r="G58" i="26"/>
  <c r="H58" i="26"/>
  <c r="I58" i="26"/>
  <c r="J58" i="26"/>
  <c r="K58" i="26"/>
  <c r="L58" i="26"/>
  <c r="M58" i="26"/>
  <c r="N58" i="26"/>
  <c r="O58" i="26"/>
  <c r="P58" i="26"/>
  <c r="Q58" i="26"/>
  <c r="R58" i="26"/>
  <c r="S58" i="26"/>
  <c r="T58" i="26"/>
  <c r="U58" i="26"/>
  <c r="X58" i="26"/>
  <c r="Y58" i="26"/>
  <c r="Z58" i="26"/>
  <c r="AA58" i="26"/>
  <c r="AB58" i="26"/>
  <c r="AC58" i="26"/>
  <c r="AD58" i="26"/>
  <c r="AE58" i="26"/>
  <c r="AF58" i="26"/>
  <c r="AG58" i="26"/>
  <c r="AH58" i="26"/>
  <c r="AI58" i="26"/>
  <c r="AJ58" i="26"/>
  <c r="AK58" i="26"/>
  <c r="AL58" i="26"/>
  <c r="AM58" i="26"/>
  <c r="AN58" i="26"/>
  <c r="AO58" i="26"/>
  <c r="AP58" i="26"/>
  <c r="AQ58" i="26"/>
  <c r="AR58" i="26"/>
  <c r="AS58" i="26"/>
  <c r="AT58" i="26"/>
  <c r="C59" i="26"/>
  <c r="D59" i="26"/>
  <c r="E59" i="26"/>
  <c r="F59" i="26"/>
  <c r="G59" i="26"/>
  <c r="H59" i="26"/>
  <c r="I59" i="26"/>
  <c r="J59" i="26"/>
  <c r="K59" i="26"/>
  <c r="L59" i="26"/>
  <c r="M59" i="26"/>
  <c r="N59" i="26"/>
  <c r="O59" i="26"/>
  <c r="P59" i="26"/>
  <c r="Q59" i="26"/>
  <c r="R59" i="26"/>
  <c r="S59" i="26"/>
  <c r="T59" i="26"/>
  <c r="U59" i="26"/>
  <c r="X59" i="26"/>
  <c r="Y59" i="26"/>
  <c r="Z59" i="26"/>
  <c r="AA59" i="26"/>
  <c r="AB59" i="26"/>
  <c r="AC59" i="26"/>
  <c r="AD59" i="26"/>
  <c r="AE59" i="26"/>
  <c r="AF59" i="26"/>
  <c r="AG59" i="26"/>
  <c r="AH59" i="26"/>
  <c r="AI59" i="26"/>
  <c r="AJ59" i="26"/>
  <c r="AK59" i="26"/>
  <c r="AL59" i="26"/>
  <c r="AM59" i="26"/>
  <c r="AN59" i="26"/>
  <c r="AO59" i="26"/>
  <c r="AP59" i="26"/>
  <c r="AQ59" i="26"/>
  <c r="AR59" i="26"/>
  <c r="AS59" i="26"/>
  <c r="AT59" i="26"/>
  <c r="E60" i="26"/>
  <c r="F60" i="26"/>
  <c r="G60" i="26"/>
  <c r="H60" i="26"/>
  <c r="I60" i="26"/>
  <c r="J60" i="26"/>
  <c r="K60" i="26"/>
  <c r="L60" i="26"/>
  <c r="M60" i="26"/>
  <c r="N60" i="26"/>
  <c r="O60" i="26"/>
  <c r="P60" i="26"/>
  <c r="R60" i="26"/>
  <c r="S60" i="26"/>
  <c r="T60" i="26"/>
  <c r="U60" i="26"/>
  <c r="X60" i="26"/>
  <c r="Y60" i="26"/>
  <c r="Z60" i="26"/>
  <c r="AA60" i="26"/>
  <c r="AB60" i="26"/>
  <c r="AD60" i="26"/>
  <c r="AE60" i="26"/>
  <c r="AF60" i="26"/>
  <c r="AG60" i="26"/>
  <c r="AH60" i="26"/>
  <c r="AI60" i="26"/>
  <c r="AJ60" i="26"/>
  <c r="AK60" i="26"/>
  <c r="AL60" i="26"/>
  <c r="AM60" i="26"/>
  <c r="AN60" i="26"/>
  <c r="AO60" i="26"/>
  <c r="AP60" i="26"/>
  <c r="AQ60" i="26"/>
  <c r="AR60" i="26"/>
  <c r="AS60" i="26"/>
  <c r="AT60" i="26"/>
  <c r="E61" i="26"/>
  <c r="F61" i="26"/>
  <c r="G61" i="26"/>
  <c r="H61" i="26"/>
  <c r="I61" i="26"/>
  <c r="J61" i="26"/>
  <c r="K61" i="26"/>
  <c r="L61" i="26"/>
  <c r="M61" i="26"/>
  <c r="N61" i="26"/>
  <c r="O61" i="26"/>
  <c r="P61" i="26"/>
  <c r="R61" i="26"/>
  <c r="S61" i="26"/>
  <c r="T61" i="26"/>
  <c r="U61" i="26"/>
  <c r="X61" i="26"/>
  <c r="Y61" i="26"/>
  <c r="Z61" i="26"/>
  <c r="AA61" i="26"/>
  <c r="AB61" i="26"/>
  <c r="AD61" i="26"/>
  <c r="AE61" i="26"/>
  <c r="AF61" i="26"/>
  <c r="AG61" i="26"/>
  <c r="AH61" i="26"/>
  <c r="AI61" i="26"/>
  <c r="AJ61" i="26"/>
  <c r="AK61" i="26"/>
  <c r="AL61" i="26"/>
  <c r="AM61" i="26"/>
  <c r="AN61" i="26"/>
  <c r="AO61" i="26"/>
  <c r="AP61" i="26"/>
  <c r="AQ61" i="26"/>
  <c r="AR61" i="26"/>
  <c r="AS61" i="26"/>
  <c r="AT61" i="26"/>
  <c r="E62" i="26"/>
  <c r="F62" i="26"/>
  <c r="G62" i="26"/>
  <c r="H62" i="26"/>
  <c r="I62" i="26"/>
  <c r="J62" i="26"/>
  <c r="K62" i="26"/>
  <c r="L62" i="26"/>
  <c r="M62" i="26"/>
  <c r="N62" i="26"/>
  <c r="O62" i="26"/>
  <c r="P62" i="26"/>
  <c r="R62" i="26"/>
  <c r="S62" i="26"/>
  <c r="T62" i="26"/>
  <c r="U62" i="26"/>
  <c r="X62" i="26"/>
  <c r="Y62" i="26"/>
  <c r="Z62" i="26"/>
  <c r="AA62" i="26"/>
  <c r="AB62" i="26"/>
  <c r="AD62" i="26"/>
  <c r="AE62" i="26"/>
  <c r="AF62" i="26"/>
  <c r="AG62" i="26"/>
  <c r="AH62" i="26"/>
  <c r="AI62" i="26"/>
  <c r="AJ62" i="26"/>
  <c r="AK62" i="26"/>
  <c r="AL62" i="26"/>
  <c r="AM62" i="26"/>
  <c r="AN62" i="26"/>
  <c r="AO62" i="26"/>
  <c r="AP62" i="26"/>
  <c r="AQ62" i="26"/>
  <c r="AR62" i="26"/>
  <c r="AS62" i="26"/>
  <c r="AT62" i="26"/>
  <c r="E63" i="26"/>
  <c r="F63" i="26"/>
  <c r="G63" i="26"/>
  <c r="H63" i="26"/>
  <c r="I63" i="26"/>
  <c r="J63" i="26"/>
  <c r="K63" i="26"/>
  <c r="L63" i="26"/>
  <c r="M63" i="26"/>
  <c r="N63" i="26"/>
  <c r="O63" i="26"/>
  <c r="P63" i="26"/>
  <c r="R63" i="26"/>
  <c r="S63" i="26"/>
  <c r="T63" i="26"/>
  <c r="U63" i="26"/>
  <c r="X63" i="26"/>
  <c r="Y63" i="26"/>
  <c r="Z63" i="26"/>
  <c r="AA63" i="26"/>
  <c r="AB63" i="26"/>
  <c r="AD63" i="26"/>
  <c r="AE63" i="26"/>
  <c r="AF63" i="26"/>
  <c r="AG63" i="26"/>
  <c r="AH63" i="26"/>
  <c r="AI63" i="26"/>
  <c r="AJ63" i="26"/>
  <c r="AK63" i="26"/>
  <c r="AL63" i="26"/>
  <c r="AM63" i="26"/>
  <c r="AN63" i="26"/>
  <c r="AO63" i="26"/>
  <c r="AP63" i="26"/>
  <c r="AQ63" i="26"/>
  <c r="AR63" i="26"/>
  <c r="AS63" i="26"/>
  <c r="AT63" i="26"/>
  <c r="C64" i="26"/>
  <c r="D64" i="26"/>
  <c r="E64" i="26"/>
  <c r="F64" i="26"/>
  <c r="G64" i="26"/>
  <c r="H64" i="26"/>
  <c r="I64" i="26"/>
  <c r="J64" i="26"/>
  <c r="K64" i="26"/>
  <c r="L64" i="26"/>
  <c r="M64" i="26"/>
  <c r="N64" i="26"/>
  <c r="O64" i="26"/>
  <c r="P64" i="26"/>
  <c r="R64" i="26"/>
  <c r="S64" i="26"/>
  <c r="T64" i="26"/>
  <c r="U64" i="26"/>
  <c r="X64" i="26"/>
  <c r="Y64" i="26"/>
  <c r="Z64" i="26"/>
  <c r="AA64" i="26"/>
  <c r="AB64" i="26"/>
  <c r="AD64" i="26"/>
  <c r="AE64" i="26"/>
  <c r="AF64" i="26"/>
  <c r="AG64" i="26"/>
  <c r="AH64" i="26"/>
  <c r="AI64" i="26"/>
  <c r="AJ64" i="26"/>
  <c r="AK64" i="26"/>
  <c r="AL64" i="26"/>
  <c r="AM64" i="26"/>
  <c r="AN64" i="26"/>
  <c r="AO64" i="26"/>
  <c r="AP64" i="26"/>
  <c r="AQ64" i="26"/>
  <c r="AR64" i="26"/>
  <c r="AS64" i="26"/>
  <c r="AT64" i="26"/>
  <c r="C65" i="26"/>
  <c r="D65" i="26"/>
  <c r="E65" i="26"/>
  <c r="F65" i="26"/>
  <c r="G65" i="26"/>
  <c r="H65" i="26"/>
  <c r="I65" i="26"/>
  <c r="J65" i="26"/>
  <c r="K65" i="26"/>
  <c r="L65" i="26"/>
  <c r="M65" i="26"/>
  <c r="N65" i="26"/>
  <c r="O65" i="26"/>
  <c r="P65" i="26"/>
  <c r="Q65" i="26"/>
  <c r="R65" i="26"/>
  <c r="S65" i="26"/>
  <c r="T65" i="26"/>
  <c r="U65" i="26"/>
  <c r="X65" i="26"/>
  <c r="Y65" i="26"/>
  <c r="Z65" i="26"/>
  <c r="AA65" i="26"/>
  <c r="AB65" i="26"/>
  <c r="AC65" i="26"/>
  <c r="AD65" i="26"/>
  <c r="AE65" i="26"/>
  <c r="AF65" i="26"/>
  <c r="AG65" i="26"/>
  <c r="AH65" i="26"/>
  <c r="AI65" i="26"/>
  <c r="AJ65" i="26"/>
  <c r="AK65" i="26"/>
  <c r="AL65" i="26"/>
  <c r="AM65" i="26"/>
  <c r="AN65" i="26"/>
  <c r="AO65" i="26"/>
  <c r="AP65" i="26"/>
  <c r="AQ65" i="26"/>
  <c r="AR65" i="26"/>
  <c r="AS65" i="26"/>
  <c r="AT65" i="26"/>
  <c r="C66" i="26"/>
  <c r="D66" i="26"/>
  <c r="E66" i="26"/>
  <c r="G66" i="26"/>
  <c r="H66" i="26"/>
  <c r="J66" i="26"/>
  <c r="K66" i="26"/>
  <c r="L66" i="26"/>
  <c r="M66" i="26"/>
  <c r="N66" i="26"/>
  <c r="O66" i="26"/>
  <c r="P66" i="26"/>
  <c r="Q66" i="26"/>
  <c r="R66" i="26"/>
  <c r="T66" i="26"/>
  <c r="U66" i="26"/>
  <c r="X66" i="26"/>
  <c r="Y66" i="26"/>
  <c r="Z66" i="26"/>
  <c r="AA66" i="26"/>
  <c r="AB66" i="26"/>
  <c r="AC66" i="26"/>
  <c r="AD66" i="26"/>
  <c r="AE66" i="26"/>
  <c r="AF66" i="26"/>
  <c r="AG66" i="26"/>
  <c r="AH66" i="26"/>
  <c r="AI66" i="26"/>
  <c r="AJ66" i="26"/>
  <c r="AK66" i="26"/>
  <c r="AL66" i="26"/>
  <c r="AM66" i="26"/>
  <c r="AN66" i="26"/>
  <c r="AO66" i="26"/>
  <c r="AQ66" i="26"/>
  <c r="AR66" i="26"/>
  <c r="AS66" i="26"/>
  <c r="AT66" i="26"/>
  <c r="C67" i="26"/>
  <c r="D67" i="26"/>
  <c r="E67" i="26"/>
  <c r="G67" i="26"/>
  <c r="H67" i="26"/>
  <c r="J67" i="26"/>
  <c r="K67" i="26"/>
  <c r="L67" i="26"/>
  <c r="M67" i="26"/>
  <c r="N67" i="26"/>
  <c r="O67" i="26"/>
  <c r="P67" i="26"/>
  <c r="Q67" i="26"/>
  <c r="R67" i="26"/>
  <c r="S67" i="26"/>
  <c r="T67" i="26"/>
  <c r="U67" i="26"/>
  <c r="Y67" i="26"/>
  <c r="Z67" i="26"/>
  <c r="AA67" i="26"/>
  <c r="AB67" i="26"/>
  <c r="AD67" i="26"/>
  <c r="AE67" i="26"/>
  <c r="AF67" i="26"/>
  <c r="AG67" i="26"/>
  <c r="AH67" i="26"/>
  <c r="AI67" i="26"/>
  <c r="AJ67" i="26"/>
  <c r="AK67" i="26"/>
  <c r="AL67" i="26"/>
  <c r="AM67" i="26"/>
  <c r="AN67" i="26"/>
  <c r="AO67" i="26"/>
  <c r="AR67" i="26"/>
  <c r="AS67" i="26"/>
  <c r="AT67" i="26"/>
  <c r="C68" i="26"/>
  <c r="D68" i="26"/>
  <c r="E68" i="26"/>
  <c r="G68" i="26"/>
  <c r="H68" i="26"/>
  <c r="J68" i="26"/>
  <c r="K68" i="26"/>
  <c r="L68" i="26"/>
  <c r="M68" i="26"/>
  <c r="N68" i="26"/>
  <c r="O68" i="26"/>
  <c r="P68" i="26"/>
  <c r="Q68" i="26"/>
  <c r="R68" i="26"/>
  <c r="T68" i="26"/>
  <c r="U68" i="26"/>
  <c r="Y68" i="26"/>
  <c r="Z68" i="26"/>
  <c r="AA68" i="26"/>
  <c r="AB68" i="26"/>
  <c r="AC68" i="26"/>
  <c r="AD68" i="26"/>
  <c r="AE68" i="26"/>
  <c r="AF68" i="26"/>
  <c r="AG68" i="26"/>
  <c r="AH68" i="26"/>
  <c r="AI68" i="26"/>
  <c r="AJ68" i="26"/>
  <c r="AK68" i="26"/>
  <c r="AL68" i="26"/>
  <c r="AM68" i="26"/>
  <c r="AN68" i="26"/>
  <c r="AO68" i="26"/>
  <c r="AR68" i="26"/>
  <c r="AS68" i="26"/>
  <c r="AT68" i="26"/>
  <c r="C69" i="26"/>
  <c r="D69" i="26"/>
  <c r="E69" i="26"/>
  <c r="F69" i="26"/>
  <c r="G69" i="26"/>
  <c r="H69" i="26"/>
  <c r="J69" i="26"/>
  <c r="K69" i="26"/>
  <c r="L69" i="26"/>
  <c r="M69" i="26"/>
  <c r="N69" i="26"/>
  <c r="O69" i="26"/>
  <c r="P69" i="26"/>
  <c r="Q69" i="26"/>
  <c r="R69" i="26"/>
  <c r="T69" i="26"/>
  <c r="U69" i="26"/>
  <c r="X69" i="26"/>
  <c r="Y69" i="26"/>
  <c r="Z69" i="26"/>
  <c r="AA69" i="26"/>
  <c r="AB69" i="26"/>
  <c r="AC69" i="26"/>
  <c r="AD69" i="26"/>
  <c r="AF69" i="26"/>
  <c r="AG69" i="26"/>
  <c r="AH69" i="26"/>
  <c r="AI69" i="26"/>
  <c r="AJ69" i="26"/>
  <c r="AK69" i="26"/>
  <c r="AL69" i="26"/>
  <c r="AM69" i="26"/>
  <c r="AN69" i="26"/>
  <c r="AO69" i="26"/>
  <c r="AP69" i="26"/>
  <c r="AQ69" i="26"/>
  <c r="AR69" i="26"/>
  <c r="AS69" i="26"/>
  <c r="AT69" i="26"/>
  <c r="C70" i="26"/>
  <c r="D70" i="26"/>
  <c r="E70" i="26"/>
  <c r="G70" i="26"/>
  <c r="H70" i="26"/>
  <c r="J70" i="26"/>
  <c r="K70" i="26"/>
  <c r="L70" i="26"/>
  <c r="M70" i="26"/>
  <c r="N70" i="26"/>
  <c r="O70" i="26"/>
  <c r="P70" i="26"/>
  <c r="Q70" i="26"/>
  <c r="R70" i="26"/>
  <c r="S70" i="26"/>
  <c r="T70" i="26"/>
  <c r="U70" i="26"/>
  <c r="Y70" i="26"/>
  <c r="Z70" i="26"/>
  <c r="AA70" i="26"/>
  <c r="AB70" i="26"/>
  <c r="AC70" i="26"/>
  <c r="AD70" i="26"/>
  <c r="AE70" i="26"/>
  <c r="AF70" i="26"/>
  <c r="AG70" i="26"/>
  <c r="AH70" i="26"/>
  <c r="AI70" i="26"/>
  <c r="AJ70" i="26"/>
  <c r="AK70" i="26"/>
  <c r="AL70" i="26"/>
  <c r="AM70" i="26"/>
  <c r="AN70" i="26"/>
  <c r="AO70" i="26"/>
  <c r="AR70" i="26"/>
  <c r="AS70" i="26"/>
  <c r="AT70" i="26"/>
  <c r="C72" i="26"/>
  <c r="D72" i="26"/>
  <c r="E72" i="26"/>
  <c r="F72" i="26"/>
  <c r="G72" i="26"/>
  <c r="H72" i="26"/>
  <c r="I72" i="26"/>
  <c r="J72" i="26"/>
  <c r="K72" i="26"/>
  <c r="L72" i="26"/>
  <c r="M72" i="26"/>
  <c r="N72" i="26"/>
  <c r="O72" i="26"/>
  <c r="P72" i="26"/>
  <c r="Q72" i="26"/>
  <c r="R72" i="26"/>
  <c r="S72" i="26"/>
  <c r="T72" i="26"/>
  <c r="U72" i="26"/>
  <c r="X72" i="26"/>
  <c r="Y72" i="26"/>
  <c r="Z72" i="26"/>
  <c r="AA72" i="26"/>
  <c r="AB72" i="26"/>
  <c r="AC72" i="26"/>
  <c r="AD72" i="26"/>
  <c r="AE72" i="26"/>
  <c r="AF72" i="26"/>
  <c r="AG72" i="26"/>
  <c r="AH72" i="26"/>
  <c r="AI72" i="26"/>
  <c r="AJ72" i="26"/>
  <c r="AK72" i="26"/>
  <c r="AL72" i="26"/>
  <c r="AM72" i="26"/>
  <c r="AN72" i="26"/>
  <c r="AO72" i="26"/>
  <c r="AR72" i="26"/>
  <c r="AS72" i="26"/>
  <c r="AT72" i="26"/>
  <c r="C73" i="26"/>
  <c r="D73" i="26"/>
  <c r="E73" i="26"/>
  <c r="F73" i="26"/>
  <c r="G73" i="26"/>
  <c r="H73" i="26"/>
  <c r="I73" i="26"/>
  <c r="J73" i="26"/>
  <c r="K73" i="26"/>
  <c r="L73" i="26"/>
  <c r="M73" i="26"/>
  <c r="N73" i="26"/>
  <c r="O73" i="26"/>
  <c r="P73" i="26"/>
  <c r="Q73" i="26"/>
  <c r="R73" i="26"/>
  <c r="S73" i="26"/>
  <c r="T73" i="26"/>
  <c r="U73" i="26"/>
  <c r="X73" i="26"/>
  <c r="Y73" i="26"/>
  <c r="Z73" i="26"/>
  <c r="AA73" i="26"/>
  <c r="AB73" i="26"/>
  <c r="AC73" i="26"/>
  <c r="AD73" i="26"/>
  <c r="AE73" i="26"/>
  <c r="AF73" i="26"/>
  <c r="AG73" i="26"/>
  <c r="AH73" i="26"/>
  <c r="AI73" i="26"/>
  <c r="AJ73" i="26"/>
  <c r="AK73" i="26"/>
  <c r="AL73" i="26"/>
  <c r="AM73" i="26"/>
  <c r="AN73" i="26"/>
  <c r="AO73" i="26"/>
  <c r="AP73" i="26"/>
  <c r="AQ73" i="26"/>
  <c r="AR73" i="26"/>
  <c r="AS73" i="26"/>
  <c r="AT73" i="26"/>
  <c r="C74" i="26"/>
  <c r="D74" i="26"/>
  <c r="E74" i="26"/>
  <c r="F74" i="26"/>
  <c r="G74" i="26"/>
  <c r="H74" i="26"/>
  <c r="I74" i="26"/>
  <c r="J74" i="26"/>
  <c r="K74" i="26"/>
  <c r="L74" i="26"/>
  <c r="M74" i="26"/>
  <c r="N74" i="26"/>
  <c r="O74" i="26"/>
  <c r="P74" i="26"/>
  <c r="Q74" i="26"/>
  <c r="R74" i="26"/>
  <c r="T74" i="26"/>
  <c r="U74" i="26"/>
  <c r="X74" i="26"/>
  <c r="Y74" i="26"/>
  <c r="Z74" i="26"/>
  <c r="AA74" i="26"/>
  <c r="AB74" i="26"/>
  <c r="AC74" i="26"/>
  <c r="AD74" i="26"/>
  <c r="AE74" i="26"/>
  <c r="AF74" i="26"/>
  <c r="AG74" i="26"/>
  <c r="AH74" i="26"/>
  <c r="AI74" i="26"/>
  <c r="AJ74" i="26"/>
  <c r="AK74" i="26"/>
  <c r="AL74" i="26"/>
  <c r="AM74" i="26"/>
  <c r="AN74" i="26"/>
  <c r="AO74" i="26"/>
  <c r="AP74" i="26"/>
  <c r="AQ74" i="26"/>
  <c r="AR74" i="26"/>
  <c r="AS74" i="26"/>
  <c r="AT74" i="26"/>
  <c r="C75" i="26"/>
  <c r="D75" i="26"/>
  <c r="E75" i="26"/>
  <c r="F75" i="26"/>
  <c r="G75" i="26"/>
  <c r="H75" i="26"/>
  <c r="I75" i="26"/>
  <c r="J75" i="26"/>
  <c r="K75" i="26"/>
  <c r="L75" i="26"/>
  <c r="M75" i="26"/>
  <c r="N75" i="26"/>
  <c r="O75" i="26"/>
  <c r="P75" i="26"/>
  <c r="Q75" i="26"/>
  <c r="R75" i="26"/>
  <c r="T75" i="26"/>
  <c r="U75" i="26"/>
  <c r="X75" i="26"/>
  <c r="Y75" i="26"/>
  <c r="Z75" i="26"/>
  <c r="AA75" i="26"/>
  <c r="AB75" i="26"/>
  <c r="AC75" i="26"/>
  <c r="AD75" i="26"/>
  <c r="AE75" i="26"/>
  <c r="AF75" i="26"/>
  <c r="AG75" i="26"/>
  <c r="AH75" i="26"/>
  <c r="AI75" i="26"/>
  <c r="AJ75" i="26"/>
  <c r="AK75" i="26"/>
  <c r="AL75" i="26"/>
  <c r="AM75" i="26"/>
  <c r="AN75" i="26"/>
  <c r="AO75" i="26"/>
  <c r="AP75" i="26"/>
  <c r="AQ75" i="26"/>
  <c r="AR75" i="26"/>
  <c r="AS75" i="26"/>
  <c r="AT75" i="26"/>
  <c r="C76" i="26"/>
  <c r="D76" i="26"/>
  <c r="E76" i="26"/>
  <c r="F76" i="26"/>
  <c r="G76" i="26"/>
  <c r="H76" i="26"/>
  <c r="I76" i="26"/>
  <c r="J76" i="26"/>
  <c r="K76" i="26"/>
  <c r="L76" i="26"/>
  <c r="M76" i="26"/>
  <c r="N76" i="26"/>
  <c r="O76" i="26"/>
  <c r="P76" i="26"/>
  <c r="Q76" i="26"/>
  <c r="R76" i="26"/>
  <c r="T76" i="26"/>
  <c r="U76" i="26"/>
  <c r="X76" i="26"/>
  <c r="Y76" i="26"/>
  <c r="Z76" i="26"/>
  <c r="AA76" i="26"/>
  <c r="AB76" i="26"/>
  <c r="AC76" i="26"/>
  <c r="AD76" i="26"/>
  <c r="AE76" i="26"/>
  <c r="AF76" i="26"/>
  <c r="AG76" i="26"/>
  <c r="AH76" i="26"/>
  <c r="AI76" i="26"/>
  <c r="AJ76" i="26"/>
  <c r="AK76" i="26"/>
  <c r="AL76" i="26"/>
  <c r="AM76" i="26"/>
  <c r="AN76" i="26"/>
  <c r="AO76" i="26"/>
  <c r="AP76" i="26"/>
  <c r="AQ76" i="26"/>
  <c r="AR76" i="26"/>
  <c r="AS76" i="26"/>
  <c r="AT76" i="26"/>
  <c r="C77" i="26"/>
  <c r="D77" i="26"/>
  <c r="E77" i="26"/>
  <c r="F77" i="26"/>
  <c r="G77" i="26"/>
  <c r="H77" i="26"/>
  <c r="I77" i="26"/>
  <c r="J77" i="26"/>
  <c r="K77" i="26"/>
  <c r="L77" i="26"/>
  <c r="M77" i="26"/>
  <c r="N77" i="26"/>
  <c r="O77" i="26"/>
  <c r="P77" i="26"/>
  <c r="Q77" i="26"/>
  <c r="R77" i="26"/>
  <c r="T77" i="26"/>
  <c r="U77" i="26"/>
  <c r="Y77" i="26"/>
  <c r="Z77" i="26"/>
  <c r="AA77" i="26"/>
  <c r="AB77" i="26"/>
  <c r="AC77" i="26"/>
  <c r="AD77" i="26"/>
  <c r="AE77" i="26"/>
  <c r="AF77" i="26"/>
  <c r="AG77" i="26"/>
  <c r="AH77" i="26"/>
  <c r="AI77" i="26"/>
  <c r="AJ77" i="26"/>
  <c r="AK77" i="26"/>
  <c r="AL77" i="26"/>
  <c r="AM77" i="26"/>
  <c r="AN77" i="26"/>
  <c r="AO77" i="26"/>
  <c r="AP77" i="26"/>
  <c r="AQ77" i="26"/>
  <c r="AR77" i="26"/>
  <c r="AS77" i="26"/>
  <c r="AT77" i="26"/>
  <c r="C78" i="26"/>
  <c r="D78" i="26"/>
  <c r="E78" i="26"/>
  <c r="F78" i="26"/>
  <c r="G78" i="26"/>
  <c r="H78" i="26"/>
  <c r="I78" i="26"/>
  <c r="J78" i="26"/>
  <c r="K78" i="26"/>
  <c r="L78" i="26"/>
  <c r="M78" i="26"/>
  <c r="N78" i="26"/>
  <c r="O78" i="26"/>
  <c r="P78" i="26"/>
  <c r="Q78" i="26"/>
  <c r="R78" i="26"/>
  <c r="T78" i="26"/>
  <c r="U78" i="26"/>
  <c r="X78" i="26"/>
  <c r="Y78" i="26"/>
  <c r="Z78" i="26"/>
  <c r="AA78" i="26"/>
  <c r="AB78" i="26"/>
  <c r="AC78" i="26"/>
  <c r="AD78" i="26"/>
  <c r="AE78" i="26"/>
  <c r="AF78" i="26"/>
  <c r="AG78" i="26"/>
  <c r="AH78" i="26"/>
  <c r="AI78" i="26"/>
  <c r="AJ78" i="26"/>
  <c r="AK78" i="26"/>
  <c r="AL78" i="26"/>
  <c r="AM78" i="26"/>
  <c r="AN78" i="26"/>
  <c r="AO78" i="26"/>
  <c r="AP78" i="26"/>
  <c r="AQ78" i="26"/>
  <c r="AR78" i="26"/>
  <c r="AS78" i="26"/>
  <c r="AT78" i="26"/>
  <c r="C79" i="26"/>
  <c r="D79" i="26"/>
  <c r="E79" i="26"/>
  <c r="F79" i="26"/>
  <c r="G79" i="26"/>
  <c r="H79" i="26"/>
  <c r="I79" i="26"/>
  <c r="J79" i="26"/>
  <c r="K79" i="26"/>
  <c r="L79" i="26"/>
  <c r="M79" i="26"/>
  <c r="N79" i="26"/>
  <c r="O79" i="26"/>
  <c r="P79" i="26"/>
  <c r="Q79" i="26"/>
  <c r="R79" i="26"/>
  <c r="T79" i="26"/>
  <c r="U79" i="26"/>
  <c r="X79" i="26"/>
  <c r="Y79" i="26"/>
  <c r="Z79" i="26"/>
  <c r="AA79" i="26"/>
  <c r="AB79" i="26"/>
  <c r="AC79" i="26"/>
  <c r="AD79" i="26"/>
  <c r="AE79" i="26"/>
  <c r="AF79" i="26"/>
  <c r="AG79" i="26"/>
  <c r="AH79" i="26"/>
  <c r="AI79" i="26"/>
  <c r="AJ79" i="26"/>
  <c r="AK79" i="26"/>
  <c r="AL79" i="26"/>
  <c r="AM79" i="26"/>
  <c r="AN79" i="26"/>
  <c r="AO79" i="26"/>
  <c r="AP79" i="26"/>
  <c r="AQ79" i="26"/>
  <c r="AR79" i="26"/>
  <c r="AS79" i="26"/>
  <c r="AT79" i="26"/>
  <c r="C80" i="26"/>
  <c r="D80" i="26"/>
  <c r="E80" i="26"/>
  <c r="F80" i="26"/>
  <c r="G80" i="26"/>
  <c r="H80" i="26"/>
  <c r="I80" i="26"/>
  <c r="J80" i="26"/>
  <c r="K80" i="26"/>
  <c r="L80" i="26"/>
  <c r="M80" i="26"/>
  <c r="N80" i="26"/>
  <c r="O80" i="26"/>
  <c r="P80" i="26"/>
  <c r="Q80" i="26"/>
  <c r="R80" i="26"/>
  <c r="T80" i="26"/>
  <c r="U80" i="26"/>
  <c r="X80" i="26"/>
  <c r="Y80" i="26"/>
  <c r="Z80" i="26"/>
  <c r="AA80" i="26"/>
  <c r="AB80" i="26"/>
  <c r="AC80" i="26"/>
  <c r="AD80" i="26"/>
  <c r="AE80" i="26"/>
  <c r="AF80" i="26"/>
  <c r="AG80" i="26"/>
  <c r="AH80" i="26"/>
  <c r="AI80" i="26"/>
  <c r="AJ80" i="26"/>
  <c r="AK80" i="26"/>
  <c r="AL80" i="26"/>
  <c r="AM80" i="26"/>
  <c r="AN80" i="26"/>
  <c r="AO80" i="26"/>
  <c r="AP80" i="26"/>
  <c r="AQ80" i="26"/>
  <c r="AR80" i="26"/>
  <c r="AS80" i="26"/>
  <c r="AT80" i="26"/>
  <c r="C82" i="26"/>
  <c r="D82" i="26"/>
  <c r="E82" i="26"/>
  <c r="F82" i="26"/>
  <c r="G82" i="26"/>
  <c r="H82" i="26"/>
  <c r="I82" i="26"/>
  <c r="J82" i="26"/>
  <c r="K82" i="26"/>
  <c r="L82" i="26"/>
  <c r="M82" i="26"/>
  <c r="N82" i="26"/>
  <c r="O82" i="26"/>
  <c r="P82" i="26"/>
  <c r="Q82" i="26"/>
  <c r="R82" i="26"/>
  <c r="T82" i="26"/>
  <c r="U82" i="26"/>
  <c r="Y82" i="26"/>
  <c r="Z82" i="26"/>
  <c r="AA82" i="26"/>
  <c r="AB82" i="26"/>
  <c r="AC82" i="26"/>
  <c r="AD82" i="26"/>
  <c r="AE82" i="26"/>
  <c r="AF82" i="26"/>
  <c r="AG82" i="26"/>
  <c r="AH82" i="26"/>
  <c r="AI82" i="26"/>
  <c r="AJ82" i="26"/>
  <c r="AK82" i="26"/>
  <c r="AL82" i="26"/>
  <c r="AM82" i="26"/>
  <c r="AN82" i="26"/>
  <c r="AO82" i="26"/>
  <c r="AP82" i="26"/>
  <c r="AQ82" i="26"/>
  <c r="AR82" i="26"/>
  <c r="AS82" i="26"/>
  <c r="AT82" i="26"/>
  <c r="C83" i="26"/>
  <c r="D83" i="26"/>
  <c r="E83" i="26"/>
  <c r="F83" i="26"/>
  <c r="G83" i="26"/>
  <c r="H83" i="26"/>
  <c r="I83" i="26"/>
  <c r="J83" i="26"/>
  <c r="K83" i="26"/>
  <c r="L83" i="26"/>
  <c r="M83" i="26"/>
  <c r="N83" i="26"/>
  <c r="O83" i="26"/>
  <c r="P83" i="26"/>
  <c r="Q83" i="26"/>
  <c r="R83" i="26"/>
  <c r="S83" i="26"/>
  <c r="T83" i="26"/>
  <c r="U83" i="26"/>
  <c r="Y83" i="26"/>
  <c r="Z83" i="26"/>
  <c r="AA83" i="26"/>
  <c r="AB83" i="26"/>
  <c r="AC83" i="26"/>
  <c r="AD83" i="26"/>
  <c r="AE83" i="26"/>
  <c r="AF83" i="26"/>
  <c r="AG83" i="26"/>
  <c r="AH83" i="26"/>
  <c r="AI83" i="26"/>
  <c r="AJ83" i="26"/>
  <c r="AK83" i="26"/>
  <c r="AL83" i="26"/>
  <c r="AM83" i="26"/>
  <c r="AN83" i="26"/>
  <c r="AO83" i="26"/>
  <c r="AP83" i="26"/>
  <c r="AQ83" i="26"/>
  <c r="AR83" i="26"/>
  <c r="AS83" i="26"/>
  <c r="AT83" i="26"/>
  <c r="C84" i="26"/>
  <c r="D84" i="26"/>
  <c r="E84" i="26"/>
  <c r="F84" i="26"/>
  <c r="G84" i="26"/>
  <c r="H84" i="26"/>
  <c r="I84" i="26"/>
  <c r="J84" i="26"/>
  <c r="K84" i="26"/>
  <c r="L84" i="26"/>
  <c r="M84" i="26"/>
  <c r="N84" i="26"/>
  <c r="O84" i="26"/>
  <c r="P84" i="26"/>
  <c r="Q84" i="26"/>
  <c r="R84" i="26"/>
  <c r="S84" i="26"/>
  <c r="T84" i="26"/>
  <c r="U84" i="26"/>
  <c r="Y84" i="26"/>
  <c r="Z84" i="26"/>
  <c r="AA84" i="26"/>
  <c r="AB84" i="26"/>
  <c r="AC84" i="26"/>
  <c r="AD84" i="26"/>
  <c r="AE84" i="26"/>
  <c r="AF84" i="26"/>
  <c r="AG84" i="26"/>
  <c r="AH84" i="26"/>
  <c r="AI84" i="26"/>
  <c r="AJ84" i="26"/>
  <c r="AK84" i="26"/>
  <c r="AL84" i="26"/>
  <c r="AM84" i="26"/>
  <c r="AN84" i="26"/>
  <c r="AO84" i="26"/>
  <c r="AP84" i="26"/>
  <c r="AQ84" i="26"/>
  <c r="AR84" i="26"/>
  <c r="AS84" i="26"/>
  <c r="AT84" i="26"/>
  <c r="C85" i="26"/>
  <c r="D85" i="26"/>
  <c r="E85" i="26"/>
  <c r="F85" i="26"/>
  <c r="G85" i="26"/>
  <c r="H85" i="26"/>
  <c r="I85" i="26"/>
  <c r="J85" i="26"/>
  <c r="K85" i="26"/>
  <c r="L85" i="26"/>
  <c r="M85" i="26"/>
  <c r="N85" i="26"/>
  <c r="O85" i="26"/>
  <c r="P85" i="26"/>
  <c r="Q85" i="26"/>
  <c r="R85" i="26"/>
  <c r="T85" i="26"/>
  <c r="U85" i="26"/>
  <c r="Y85" i="26"/>
  <c r="Z85" i="26"/>
  <c r="AA85" i="26"/>
  <c r="AB85" i="26"/>
  <c r="AC85" i="26"/>
  <c r="AD85" i="26"/>
  <c r="AE85" i="26"/>
  <c r="AF85" i="26"/>
  <c r="AG85" i="26"/>
  <c r="AH85" i="26"/>
  <c r="AI85" i="26"/>
  <c r="AJ85" i="26"/>
  <c r="AK85" i="26"/>
  <c r="AL85" i="26"/>
  <c r="AM85" i="26"/>
  <c r="AN85" i="26"/>
  <c r="AO85" i="26"/>
  <c r="AP85" i="26"/>
  <c r="AQ85" i="26"/>
  <c r="AR85" i="26"/>
  <c r="AS85" i="26"/>
  <c r="AT85" i="26"/>
  <c r="C86" i="26"/>
  <c r="D86" i="26"/>
  <c r="E86" i="26"/>
  <c r="F86" i="26"/>
  <c r="G86" i="26"/>
  <c r="H86" i="26"/>
  <c r="I86" i="26"/>
  <c r="J86" i="26"/>
  <c r="K86" i="26"/>
  <c r="L86" i="26"/>
  <c r="M86" i="26"/>
  <c r="N86" i="26"/>
  <c r="O86" i="26"/>
  <c r="P86" i="26"/>
  <c r="Q86" i="26"/>
  <c r="R86" i="26"/>
  <c r="T86" i="26"/>
  <c r="U86" i="26"/>
  <c r="Y86" i="26"/>
  <c r="Z86" i="26"/>
  <c r="AA86" i="26"/>
  <c r="AB86" i="26"/>
  <c r="AC86" i="26"/>
  <c r="AD86" i="26"/>
  <c r="AE86" i="26"/>
  <c r="AF86" i="26"/>
  <c r="AG86" i="26"/>
  <c r="AH86" i="26"/>
  <c r="AI86" i="26"/>
  <c r="AJ86" i="26"/>
  <c r="AK86" i="26"/>
  <c r="AL86" i="26"/>
  <c r="AM86" i="26"/>
  <c r="AN86" i="26"/>
  <c r="AO86" i="26"/>
  <c r="AP86" i="26"/>
  <c r="AQ86" i="26"/>
  <c r="AR86" i="26"/>
  <c r="AS86" i="26"/>
  <c r="AT86" i="26"/>
  <c r="C87" i="26"/>
  <c r="D87" i="26"/>
  <c r="E87" i="26"/>
  <c r="F87" i="26"/>
  <c r="G87" i="26"/>
  <c r="H87" i="26"/>
  <c r="I87" i="26"/>
  <c r="J87" i="26"/>
  <c r="K87" i="26"/>
  <c r="L87" i="26"/>
  <c r="M87" i="26"/>
  <c r="N87" i="26"/>
  <c r="O87" i="26"/>
  <c r="P87" i="26"/>
  <c r="Q87" i="26"/>
  <c r="R87" i="26"/>
  <c r="S87" i="26"/>
  <c r="T87" i="26"/>
  <c r="X87" i="26"/>
  <c r="Y87" i="26"/>
  <c r="Z87" i="26"/>
  <c r="AA87" i="26"/>
  <c r="AB87" i="26"/>
  <c r="AC87" i="26"/>
  <c r="AE87" i="26"/>
  <c r="AF87" i="26"/>
  <c r="AG87" i="26"/>
  <c r="AH87" i="26"/>
  <c r="AI87" i="26"/>
  <c r="AJ87" i="26"/>
  <c r="AK87" i="26"/>
  <c r="AL87" i="26"/>
  <c r="AM87" i="26"/>
  <c r="AN87" i="26"/>
  <c r="AO87" i="26"/>
  <c r="AP87" i="26"/>
  <c r="AQ87" i="26"/>
  <c r="AR87" i="26"/>
  <c r="AS87" i="26"/>
  <c r="AT87" i="26"/>
  <c r="C88" i="26"/>
  <c r="D88" i="26"/>
  <c r="E88" i="26"/>
  <c r="F88" i="26"/>
  <c r="G88" i="26"/>
  <c r="H88" i="26"/>
  <c r="I88" i="26"/>
  <c r="J88" i="26"/>
  <c r="K88" i="26"/>
  <c r="L88" i="26"/>
  <c r="M88" i="26"/>
  <c r="N88" i="26"/>
  <c r="O88" i="26"/>
  <c r="P88" i="26"/>
  <c r="Q88" i="26"/>
  <c r="R88" i="26"/>
  <c r="S88" i="26"/>
  <c r="T88" i="26"/>
  <c r="U88" i="26"/>
  <c r="X88" i="26"/>
  <c r="Y88" i="26"/>
  <c r="Z88" i="26"/>
  <c r="AA88" i="26"/>
  <c r="AB88" i="26"/>
  <c r="AC88" i="26"/>
  <c r="AD88" i="26"/>
  <c r="AE88" i="26"/>
  <c r="AF88" i="26"/>
  <c r="AG88" i="26"/>
  <c r="AH88" i="26"/>
  <c r="AI88" i="26"/>
  <c r="AJ88" i="26"/>
  <c r="AK88" i="26"/>
  <c r="AL88" i="26"/>
  <c r="AM88" i="26"/>
  <c r="AN88" i="26"/>
  <c r="AO88" i="26"/>
  <c r="AP88" i="26"/>
  <c r="AQ88" i="26"/>
  <c r="AR88" i="26"/>
  <c r="AS88" i="26"/>
  <c r="C89" i="26"/>
  <c r="D89" i="26"/>
  <c r="E89" i="26"/>
  <c r="F89" i="26"/>
  <c r="G89" i="26"/>
  <c r="H89" i="26"/>
  <c r="I89" i="26"/>
  <c r="J89" i="26"/>
  <c r="K89" i="26"/>
  <c r="L89" i="26"/>
  <c r="M89" i="26"/>
  <c r="N89" i="26"/>
  <c r="O89" i="26"/>
  <c r="P89" i="26"/>
  <c r="Q89" i="26"/>
  <c r="R89" i="26"/>
  <c r="S89" i="26"/>
  <c r="T89" i="26"/>
  <c r="U89" i="26"/>
  <c r="X89" i="26"/>
  <c r="Y89" i="26"/>
  <c r="Z89" i="26"/>
  <c r="AA89" i="26"/>
  <c r="AB89" i="26"/>
  <c r="AC89" i="26"/>
  <c r="AD89" i="26"/>
  <c r="AE89" i="26"/>
  <c r="AF89" i="26"/>
  <c r="AG89" i="26"/>
  <c r="AH89" i="26"/>
  <c r="AI89" i="26"/>
  <c r="AJ89" i="26"/>
  <c r="AK89" i="26"/>
  <c r="AL89" i="26"/>
  <c r="AM89" i="26"/>
  <c r="AN89" i="26"/>
  <c r="AO89" i="26"/>
  <c r="AP89" i="26"/>
  <c r="AQ89" i="26"/>
  <c r="AR89" i="26"/>
  <c r="AS89" i="26"/>
  <c r="AT89" i="26"/>
  <c r="C90" i="26"/>
  <c r="D90" i="26"/>
  <c r="E90" i="26"/>
  <c r="F90" i="26"/>
  <c r="G90" i="26"/>
  <c r="H90" i="26"/>
  <c r="I90" i="26"/>
  <c r="J90" i="26"/>
  <c r="K90" i="26"/>
  <c r="L90" i="26"/>
  <c r="M90" i="26"/>
  <c r="N90" i="26"/>
  <c r="O90" i="26"/>
  <c r="P90" i="26"/>
  <c r="Q90" i="26"/>
  <c r="R90" i="26"/>
  <c r="S90" i="26"/>
  <c r="T90" i="26"/>
  <c r="U90" i="26"/>
  <c r="X90" i="26"/>
  <c r="Y90" i="26"/>
  <c r="Z90" i="26"/>
  <c r="AA90" i="26"/>
  <c r="AB90" i="26"/>
  <c r="AC90" i="26"/>
  <c r="AD90" i="26"/>
  <c r="AE90" i="26"/>
  <c r="AF90" i="26"/>
  <c r="AG90" i="26"/>
  <c r="AH90" i="26"/>
  <c r="AI90" i="26"/>
  <c r="AJ90" i="26"/>
  <c r="AK90" i="26"/>
  <c r="AL90" i="26"/>
  <c r="AM90" i="26"/>
  <c r="AN90" i="26"/>
  <c r="AO90" i="26"/>
  <c r="AP90" i="26"/>
  <c r="AQ90" i="26"/>
  <c r="AR90" i="26"/>
  <c r="AS90" i="26"/>
  <c r="AT90" i="26"/>
  <c r="C91" i="26"/>
  <c r="D91" i="26"/>
  <c r="E91" i="26"/>
  <c r="F91" i="26"/>
  <c r="G91" i="26"/>
  <c r="H91" i="26"/>
  <c r="I91" i="26"/>
  <c r="J91" i="26"/>
  <c r="K91" i="26"/>
  <c r="L91" i="26"/>
  <c r="M91" i="26"/>
  <c r="N91" i="26"/>
  <c r="O91" i="26"/>
  <c r="P91" i="26"/>
  <c r="Q91" i="26"/>
  <c r="R91" i="26"/>
  <c r="S91" i="26"/>
  <c r="T91" i="26"/>
  <c r="U91" i="26"/>
  <c r="X91" i="26"/>
  <c r="Y91" i="26"/>
  <c r="Z91" i="26"/>
  <c r="AA91" i="26"/>
  <c r="AB91" i="26"/>
  <c r="AC91" i="26"/>
  <c r="AD91" i="26"/>
  <c r="AE91" i="26"/>
  <c r="AF91" i="26"/>
  <c r="AG91" i="26"/>
  <c r="AH91" i="26"/>
  <c r="AI91" i="26"/>
  <c r="AJ91" i="26"/>
  <c r="AK91" i="26"/>
  <c r="AL91" i="26"/>
  <c r="AM91" i="26"/>
  <c r="AN91" i="26"/>
  <c r="AO91" i="26"/>
  <c r="AP91" i="26"/>
  <c r="AQ91" i="26"/>
  <c r="AR91" i="26"/>
  <c r="AS91" i="26"/>
  <c r="AT91" i="26"/>
  <c r="C92" i="26"/>
  <c r="D92" i="26"/>
  <c r="E92" i="26"/>
  <c r="F92" i="26"/>
  <c r="G92" i="26"/>
  <c r="H92" i="26"/>
  <c r="I92" i="26"/>
  <c r="J92" i="26"/>
  <c r="K92" i="26"/>
  <c r="L92" i="26"/>
  <c r="M92" i="26"/>
  <c r="N92" i="26"/>
  <c r="O92" i="26"/>
  <c r="P92" i="26"/>
  <c r="Q92" i="26"/>
  <c r="R92" i="26"/>
  <c r="S92" i="26"/>
  <c r="T92" i="26"/>
  <c r="U92" i="26"/>
  <c r="X92" i="26"/>
  <c r="Y92" i="26"/>
  <c r="Z92" i="26"/>
  <c r="AA92" i="26"/>
  <c r="AB92" i="26"/>
  <c r="AC92" i="26"/>
  <c r="AD92" i="26"/>
  <c r="AE92" i="26"/>
  <c r="AF92" i="26"/>
  <c r="AG92" i="26"/>
  <c r="AH92" i="26"/>
  <c r="AI92" i="26"/>
  <c r="AJ92" i="26"/>
  <c r="AK92" i="26"/>
  <c r="AL92" i="26"/>
  <c r="AM92" i="26"/>
  <c r="AN92" i="26"/>
  <c r="AO92" i="26"/>
  <c r="AP92" i="26"/>
  <c r="AQ92" i="26"/>
  <c r="AR92" i="26"/>
  <c r="AS92" i="26"/>
  <c r="AT92" i="26"/>
  <c r="C93" i="26"/>
  <c r="D93" i="26"/>
  <c r="E93" i="26"/>
  <c r="F93" i="26"/>
  <c r="G93" i="26"/>
  <c r="H93" i="26"/>
  <c r="I93" i="26"/>
  <c r="J93" i="26"/>
  <c r="L93" i="26"/>
  <c r="M93" i="26"/>
  <c r="N93" i="26"/>
  <c r="O93" i="26"/>
  <c r="P93" i="26"/>
  <c r="Q93" i="26"/>
  <c r="R93" i="26"/>
  <c r="S93" i="26"/>
  <c r="T93" i="26"/>
  <c r="U93" i="26"/>
  <c r="X93" i="26"/>
  <c r="Y93" i="26"/>
  <c r="Z93" i="26"/>
  <c r="AA93" i="26"/>
  <c r="AB93" i="26"/>
  <c r="AC93" i="26"/>
  <c r="AD93" i="26"/>
  <c r="AE93" i="26"/>
  <c r="AF93" i="26"/>
  <c r="AG93" i="26"/>
  <c r="AH93" i="26"/>
  <c r="AI93" i="26"/>
  <c r="AJ93" i="26"/>
  <c r="AK93" i="26"/>
  <c r="AL93" i="26"/>
  <c r="AM93" i="26"/>
  <c r="AN93" i="26"/>
  <c r="AO93" i="26"/>
  <c r="AP93" i="26"/>
  <c r="AQ93" i="26"/>
  <c r="AR93" i="26"/>
  <c r="AS93" i="26"/>
  <c r="AT93" i="26"/>
  <c r="C94" i="26"/>
  <c r="D94" i="26"/>
  <c r="E94" i="26"/>
  <c r="F94" i="26"/>
  <c r="G94" i="26"/>
  <c r="H94" i="26"/>
  <c r="I94" i="26"/>
  <c r="J94" i="26"/>
  <c r="K94" i="26"/>
  <c r="L94" i="26"/>
  <c r="M94" i="26"/>
  <c r="N94" i="26"/>
  <c r="O94" i="26"/>
  <c r="P94" i="26"/>
  <c r="Q94" i="26"/>
  <c r="R94" i="26"/>
  <c r="S94" i="26"/>
  <c r="T94" i="26"/>
  <c r="U94" i="26"/>
  <c r="X94" i="26"/>
  <c r="Y94" i="26"/>
  <c r="Z94" i="26"/>
  <c r="AA94" i="26"/>
  <c r="AB94" i="26"/>
  <c r="AC94" i="26"/>
  <c r="AD94" i="26"/>
  <c r="AE94" i="26"/>
  <c r="AF94" i="26"/>
  <c r="AG94" i="26"/>
  <c r="AH94" i="26"/>
  <c r="AI94" i="26"/>
  <c r="AJ94" i="26"/>
  <c r="AK94" i="26"/>
  <c r="AL94" i="26"/>
  <c r="AM94" i="26"/>
  <c r="AN94" i="26"/>
  <c r="AO94" i="26"/>
  <c r="AP94" i="26"/>
  <c r="AQ94" i="26"/>
  <c r="AR94" i="26"/>
  <c r="AS94" i="26"/>
  <c r="AT94" i="26"/>
  <c r="C97" i="26"/>
  <c r="D97" i="26"/>
  <c r="E97" i="26"/>
  <c r="F97" i="26"/>
  <c r="G97" i="26"/>
  <c r="H97" i="26"/>
  <c r="I97" i="26"/>
  <c r="J97" i="26"/>
  <c r="K97" i="26"/>
  <c r="L97" i="26"/>
  <c r="M97" i="26"/>
  <c r="N97" i="26"/>
  <c r="O97" i="26"/>
  <c r="P97" i="26"/>
  <c r="Q97" i="26"/>
  <c r="R97" i="26"/>
  <c r="S97" i="26"/>
  <c r="T97" i="26"/>
  <c r="U97" i="26"/>
  <c r="X97" i="26"/>
  <c r="Y97" i="26"/>
  <c r="Z97" i="26"/>
  <c r="AA97" i="26"/>
  <c r="AB97" i="26"/>
  <c r="AC97" i="26"/>
  <c r="AD97" i="26"/>
  <c r="AE97" i="26"/>
  <c r="AF97" i="26"/>
  <c r="AG97" i="26"/>
  <c r="AH97" i="26"/>
  <c r="AI97" i="26"/>
  <c r="AJ97" i="26"/>
  <c r="AK97" i="26"/>
  <c r="AL97" i="26"/>
  <c r="AM97" i="26"/>
  <c r="AO97" i="26"/>
  <c r="AP97" i="26"/>
  <c r="AQ97" i="26"/>
  <c r="AR97" i="26"/>
  <c r="AS97" i="26"/>
  <c r="AT97" i="26"/>
  <c r="C98" i="26"/>
  <c r="D98" i="26"/>
  <c r="E98" i="26"/>
  <c r="F98" i="26"/>
  <c r="G98" i="26"/>
  <c r="H98" i="26"/>
  <c r="I98" i="26"/>
  <c r="J98" i="26"/>
  <c r="K98" i="26"/>
  <c r="L98" i="26"/>
  <c r="M98" i="26"/>
  <c r="N98" i="26"/>
  <c r="O98" i="26"/>
  <c r="P98" i="26"/>
  <c r="Q98" i="26"/>
  <c r="R98" i="26"/>
  <c r="S98" i="26"/>
  <c r="T98" i="26"/>
  <c r="U98" i="26"/>
  <c r="X98" i="26"/>
  <c r="Y98" i="26"/>
  <c r="Z98" i="26"/>
  <c r="AA98" i="26"/>
  <c r="AB98" i="26"/>
  <c r="AC98" i="26"/>
  <c r="AD98" i="26"/>
  <c r="AE98" i="26"/>
  <c r="AF98" i="26"/>
  <c r="AG98" i="26"/>
  <c r="AH98" i="26"/>
  <c r="AI98" i="26"/>
  <c r="AJ98" i="26"/>
  <c r="AK98" i="26"/>
  <c r="AL98" i="26"/>
  <c r="AM98" i="26"/>
  <c r="AO98" i="26"/>
  <c r="AP98" i="26"/>
  <c r="AQ98" i="26"/>
  <c r="AR98" i="26"/>
  <c r="AS98" i="26"/>
  <c r="AT98" i="26"/>
  <c r="C99" i="26"/>
  <c r="D99" i="26"/>
  <c r="E99" i="26"/>
  <c r="F99" i="26"/>
  <c r="G99" i="26"/>
  <c r="H99" i="26"/>
  <c r="I99" i="26"/>
  <c r="J99" i="26"/>
  <c r="K99" i="26"/>
  <c r="L99" i="26"/>
  <c r="M99" i="26"/>
  <c r="N99" i="26"/>
  <c r="O99" i="26"/>
  <c r="P99" i="26"/>
  <c r="Q99" i="26"/>
  <c r="R99" i="26"/>
  <c r="S99" i="26"/>
  <c r="T99" i="26"/>
  <c r="U99" i="26"/>
  <c r="X99" i="26"/>
  <c r="Y99" i="26"/>
  <c r="Z99" i="26"/>
  <c r="AA99" i="26"/>
  <c r="AB99" i="26"/>
  <c r="AC99" i="26"/>
  <c r="AD99" i="26"/>
  <c r="AE99" i="26"/>
  <c r="AF99" i="26"/>
  <c r="AG99" i="26"/>
  <c r="AH99" i="26"/>
  <c r="AI99" i="26"/>
  <c r="AJ99" i="26"/>
  <c r="AK99" i="26"/>
  <c r="AL99" i="26"/>
  <c r="AM99" i="26"/>
  <c r="AO99" i="26"/>
  <c r="AP99" i="26"/>
  <c r="AQ99" i="26"/>
  <c r="AR99" i="26"/>
  <c r="AS99" i="26"/>
  <c r="AT99" i="26"/>
  <c r="C100" i="26"/>
  <c r="D100" i="26"/>
  <c r="E100" i="26"/>
  <c r="F100" i="26"/>
  <c r="G100" i="26"/>
  <c r="H100" i="26"/>
  <c r="I100" i="26"/>
  <c r="J100" i="26"/>
  <c r="K100" i="26"/>
  <c r="L100" i="26"/>
  <c r="M100" i="26"/>
  <c r="N100" i="26"/>
  <c r="O100" i="26"/>
  <c r="P100" i="26"/>
  <c r="Q100" i="26"/>
  <c r="R100" i="26"/>
  <c r="S100" i="26"/>
  <c r="T100" i="26"/>
  <c r="U100" i="26"/>
  <c r="X100" i="26"/>
  <c r="Y100" i="26"/>
  <c r="Z100" i="26"/>
  <c r="AA100" i="26"/>
  <c r="AB100" i="26"/>
  <c r="AC100" i="26"/>
  <c r="AD100" i="26"/>
  <c r="AE100" i="26"/>
  <c r="AF100" i="26"/>
  <c r="AG100" i="26"/>
  <c r="AH100" i="26"/>
  <c r="AI100" i="26"/>
  <c r="AJ100" i="26"/>
  <c r="AK100" i="26"/>
  <c r="AL100" i="26"/>
  <c r="AM100" i="26"/>
  <c r="AO100" i="26"/>
  <c r="AP100" i="26"/>
  <c r="AQ100" i="26"/>
  <c r="AR100" i="26"/>
  <c r="AS100" i="26"/>
  <c r="AT100" i="26"/>
  <c r="C101" i="26"/>
  <c r="D101" i="26"/>
  <c r="E101" i="26"/>
  <c r="F101" i="26"/>
  <c r="G101" i="26"/>
  <c r="H101" i="26"/>
  <c r="I101" i="26"/>
  <c r="J101" i="26"/>
  <c r="K101" i="26"/>
  <c r="L101" i="26"/>
  <c r="M101" i="26"/>
  <c r="N101" i="26"/>
  <c r="O101" i="26"/>
  <c r="P101" i="26"/>
  <c r="Q101" i="26"/>
  <c r="R101" i="26"/>
  <c r="S101" i="26"/>
  <c r="T101" i="26"/>
  <c r="U101" i="26"/>
  <c r="X101" i="26"/>
  <c r="Y101" i="26"/>
  <c r="Z101" i="26"/>
  <c r="AA101" i="26"/>
  <c r="AB101" i="26"/>
  <c r="AC101" i="26"/>
  <c r="AD101" i="26"/>
  <c r="AE101" i="26"/>
  <c r="AF101" i="26"/>
  <c r="AG101" i="26"/>
  <c r="AH101" i="26"/>
  <c r="AI101" i="26"/>
  <c r="AJ101" i="26"/>
  <c r="AK101" i="26"/>
  <c r="AL101" i="26"/>
  <c r="AM101" i="26"/>
  <c r="AN101" i="26"/>
  <c r="AO101" i="26"/>
  <c r="AP101" i="26"/>
  <c r="AQ101" i="26"/>
  <c r="AR101" i="26"/>
  <c r="AS101" i="26"/>
  <c r="AT101" i="26"/>
  <c r="C102" i="26"/>
  <c r="D102" i="26"/>
  <c r="E102" i="26"/>
  <c r="F102" i="26"/>
  <c r="G102" i="26"/>
  <c r="I102" i="26"/>
  <c r="L102" i="26"/>
  <c r="M102" i="26"/>
  <c r="N102" i="26"/>
  <c r="O102" i="26"/>
  <c r="P102" i="26"/>
  <c r="Q102" i="26"/>
  <c r="R102" i="26"/>
  <c r="S102" i="26"/>
  <c r="T102" i="26"/>
  <c r="U102" i="26"/>
  <c r="X102" i="26"/>
  <c r="Y102" i="26"/>
  <c r="Z102" i="26"/>
  <c r="AA102" i="26"/>
  <c r="AB102" i="26"/>
  <c r="AC102" i="26"/>
  <c r="AD102" i="26"/>
  <c r="AE102" i="26"/>
  <c r="AF102" i="26"/>
  <c r="AG102" i="26"/>
  <c r="AH102" i="26"/>
  <c r="AI102" i="26"/>
  <c r="AJ102" i="26"/>
  <c r="AK102" i="26"/>
  <c r="AL102" i="26"/>
  <c r="AM102" i="26"/>
  <c r="AN102" i="26"/>
  <c r="AO102" i="26"/>
  <c r="AP102" i="26"/>
  <c r="AQ102" i="26"/>
  <c r="AR102" i="26"/>
  <c r="AS102" i="26"/>
  <c r="AT102" i="26"/>
  <c r="C103" i="26"/>
  <c r="D103" i="26"/>
  <c r="E103" i="26"/>
  <c r="F103" i="26"/>
  <c r="G103" i="26"/>
  <c r="H103" i="26"/>
  <c r="I103" i="26"/>
  <c r="K103" i="26"/>
  <c r="L103" i="26"/>
  <c r="M103" i="26"/>
  <c r="N103" i="26"/>
  <c r="O103" i="26"/>
  <c r="P103" i="26"/>
  <c r="Q103" i="26"/>
  <c r="R103" i="26"/>
  <c r="S103" i="26"/>
  <c r="T103" i="26"/>
  <c r="U103" i="26"/>
  <c r="X103" i="26"/>
  <c r="Y103" i="26"/>
  <c r="Z103" i="26"/>
  <c r="AA103" i="26"/>
  <c r="AB103" i="26"/>
  <c r="AC103" i="26"/>
  <c r="AD103" i="26"/>
  <c r="AE103" i="26"/>
  <c r="AF103" i="26"/>
  <c r="AG103" i="26"/>
  <c r="AH103" i="26"/>
  <c r="AI103" i="26"/>
  <c r="AJ103" i="26"/>
  <c r="AK103" i="26"/>
  <c r="AL103" i="26"/>
  <c r="AM103" i="26"/>
  <c r="AN103" i="26"/>
  <c r="AO103" i="26"/>
  <c r="AP103" i="26"/>
  <c r="AQ103" i="26"/>
  <c r="AR103" i="26"/>
  <c r="AS103" i="26"/>
  <c r="AT103" i="26"/>
  <c r="C104" i="26"/>
  <c r="D104" i="26"/>
  <c r="E104" i="26"/>
  <c r="F104" i="26"/>
  <c r="G104" i="26"/>
  <c r="H104" i="26"/>
  <c r="I104" i="26"/>
  <c r="K104" i="26"/>
  <c r="L104" i="26"/>
  <c r="M104" i="26"/>
  <c r="N104" i="26"/>
  <c r="O104" i="26"/>
  <c r="P104" i="26"/>
  <c r="Q104" i="26"/>
  <c r="R104" i="26"/>
  <c r="S104" i="26"/>
  <c r="T104" i="26"/>
  <c r="U104" i="26"/>
  <c r="X104" i="26"/>
  <c r="Y104" i="26"/>
  <c r="Z104" i="26"/>
  <c r="AA104" i="26"/>
  <c r="AB104" i="26"/>
  <c r="AC104" i="26"/>
  <c r="AD104" i="26"/>
  <c r="AE104" i="26"/>
  <c r="AF104" i="26"/>
  <c r="AG104" i="26"/>
  <c r="AH104" i="26"/>
  <c r="AI104" i="26"/>
  <c r="AJ104" i="26"/>
  <c r="AK104" i="26"/>
  <c r="AL104" i="26"/>
  <c r="AM104" i="26"/>
  <c r="AN104" i="26"/>
  <c r="AO104" i="26"/>
  <c r="AP104" i="26"/>
  <c r="AQ104" i="26"/>
  <c r="AR104" i="26"/>
  <c r="AS104" i="26"/>
  <c r="AT104" i="26"/>
  <c r="C105" i="26"/>
  <c r="D105" i="26"/>
  <c r="E105" i="26"/>
  <c r="F105" i="26"/>
  <c r="G105" i="26"/>
  <c r="H105" i="26"/>
  <c r="I105" i="26"/>
  <c r="J105" i="26"/>
  <c r="K105" i="26"/>
  <c r="L105" i="26"/>
  <c r="M105" i="26"/>
  <c r="N105" i="26"/>
  <c r="O105" i="26"/>
  <c r="P105" i="26"/>
  <c r="Q105" i="26"/>
  <c r="R105" i="26"/>
  <c r="S105" i="26"/>
  <c r="T105" i="26"/>
  <c r="U105" i="26"/>
  <c r="X105" i="26"/>
  <c r="Y105" i="26"/>
  <c r="Z105" i="26"/>
  <c r="AA105" i="26"/>
  <c r="AB105" i="26"/>
  <c r="AC105" i="26"/>
  <c r="AD105" i="26"/>
  <c r="AE105" i="26"/>
  <c r="AF105" i="26"/>
  <c r="AG105" i="26"/>
  <c r="AH105" i="26"/>
  <c r="AI105" i="26"/>
  <c r="AJ105" i="26"/>
  <c r="AK105" i="26"/>
  <c r="AL105" i="26"/>
  <c r="AM105" i="26"/>
  <c r="AN105" i="26"/>
  <c r="AO105" i="26"/>
  <c r="AP105" i="26"/>
  <c r="AQ105" i="26"/>
  <c r="AR105" i="26"/>
  <c r="AS105" i="26"/>
  <c r="AT105" i="26"/>
  <c r="C106" i="26"/>
  <c r="D106" i="26"/>
  <c r="E106" i="26"/>
  <c r="F106" i="26"/>
  <c r="G106" i="26"/>
  <c r="H106" i="26"/>
  <c r="I106" i="26"/>
  <c r="J106" i="26"/>
  <c r="K106" i="26"/>
  <c r="L106" i="26"/>
  <c r="M106" i="26"/>
  <c r="N106" i="26"/>
  <c r="O106" i="26"/>
  <c r="P106" i="26"/>
  <c r="Q106" i="26"/>
  <c r="R106" i="26"/>
  <c r="S106" i="26"/>
  <c r="T106" i="26"/>
  <c r="U106" i="26"/>
  <c r="X106" i="26"/>
  <c r="Y106" i="26"/>
  <c r="Z106" i="26"/>
  <c r="AA106" i="26"/>
  <c r="AB106" i="26"/>
  <c r="AC106" i="26"/>
  <c r="AD106" i="26"/>
  <c r="AE106" i="26"/>
  <c r="AF106" i="26"/>
  <c r="AG106" i="26"/>
  <c r="AH106" i="26"/>
  <c r="AI106" i="26"/>
  <c r="AJ106" i="26"/>
  <c r="AK106" i="26"/>
  <c r="AL106" i="26"/>
  <c r="AM106" i="26"/>
  <c r="AN106" i="26"/>
  <c r="AO106" i="26"/>
  <c r="AP106" i="26"/>
  <c r="AQ106" i="26"/>
  <c r="AR106" i="26"/>
  <c r="AS106" i="26"/>
  <c r="AT106" i="26"/>
  <c r="C107" i="26"/>
  <c r="D107" i="26"/>
  <c r="E107" i="26"/>
  <c r="F107" i="26"/>
  <c r="G107" i="26"/>
  <c r="H107" i="26"/>
  <c r="I107" i="26"/>
  <c r="J107" i="26"/>
  <c r="K107" i="26"/>
  <c r="L107" i="26"/>
  <c r="M107" i="26"/>
  <c r="N107" i="26"/>
  <c r="O107" i="26"/>
  <c r="P107" i="26"/>
  <c r="Q107" i="26"/>
  <c r="R107" i="26"/>
  <c r="S107" i="26"/>
  <c r="T107" i="26"/>
  <c r="U107" i="26"/>
  <c r="X107" i="26"/>
  <c r="Y107" i="26"/>
  <c r="Z107" i="26"/>
  <c r="AA107" i="26"/>
  <c r="AB107" i="26"/>
  <c r="AC107" i="26"/>
  <c r="AD107" i="26"/>
  <c r="AE107" i="26"/>
  <c r="AF107" i="26"/>
  <c r="AG107" i="26"/>
  <c r="AH107" i="26"/>
  <c r="AI107" i="26"/>
  <c r="AJ107" i="26"/>
  <c r="AK107" i="26"/>
  <c r="AL107" i="26"/>
  <c r="AM107" i="26"/>
  <c r="AN107" i="26"/>
  <c r="AO107" i="26"/>
  <c r="AP107" i="26"/>
  <c r="AQ107" i="26"/>
  <c r="AR107" i="26"/>
  <c r="AS107" i="26"/>
  <c r="AT107" i="26"/>
  <c r="C108" i="26"/>
  <c r="D108" i="26"/>
  <c r="E108" i="26"/>
  <c r="F108" i="26"/>
  <c r="G108" i="26"/>
  <c r="H108" i="26"/>
  <c r="I108" i="26"/>
  <c r="J108" i="26"/>
  <c r="K108" i="26"/>
  <c r="L108" i="26"/>
  <c r="M108" i="26"/>
  <c r="N108" i="26"/>
  <c r="O108" i="26"/>
  <c r="P108" i="26"/>
  <c r="Q108" i="26"/>
  <c r="R108" i="26"/>
  <c r="S108" i="26"/>
  <c r="T108" i="26"/>
  <c r="U108" i="26"/>
  <c r="X108" i="26"/>
  <c r="Y108" i="26"/>
  <c r="Z108" i="26"/>
  <c r="AA108" i="26"/>
  <c r="AB108" i="26"/>
  <c r="AC108" i="26"/>
  <c r="AD108" i="26"/>
  <c r="AE108" i="26"/>
  <c r="AF108" i="26"/>
  <c r="AG108" i="26"/>
  <c r="AH108" i="26"/>
  <c r="AI108" i="26"/>
  <c r="AJ108" i="26"/>
  <c r="AK108" i="26"/>
  <c r="AL108" i="26"/>
  <c r="AM108" i="26"/>
  <c r="AN108" i="26"/>
  <c r="AO108" i="26"/>
  <c r="AP108" i="26"/>
  <c r="AQ108" i="26"/>
  <c r="AR108" i="26"/>
  <c r="AS108" i="26"/>
  <c r="AT108" i="26"/>
  <c r="C109" i="26"/>
  <c r="D109" i="26"/>
  <c r="E109" i="26"/>
  <c r="F109" i="26"/>
  <c r="G109" i="26"/>
  <c r="H109" i="26"/>
  <c r="I109" i="26"/>
  <c r="J109" i="26"/>
  <c r="K109" i="26"/>
  <c r="L109" i="26"/>
  <c r="M109" i="26"/>
  <c r="N109" i="26"/>
  <c r="O109" i="26"/>
  <c r="P109" i="26"/>
  <c r="Q109" i="26"/>
  <c r="R109" i="26"/>
  <c r="S109" i="26"/>
  <c r="T109" i="26"/>
  <c r="U109" i="26"/>
  <c r="X109" i="26"/>
  <c r="Y109" i="26"/>
  <c r="Z109" i="26"/>
  <c r="AA109" i="26"/>
  <c r="AB109" i="26"/>
  <c r="AC109" i="26"/>
  <c r="AD109" i="26"/>
  <c r="AE109" i="26"/>
  <c r="AF109" i="26"/>
  <c r="AG109" i="26"/>
  <c r="AH109" i="26"/>
  <c r="AI109" i="26"/>
  <c r="AJ109" i="26"/>
  <c r="AK109" i="26"/>
  <c r="AL109" i="26"/>
  <c r="AM109" i="26"/>
  <c r="AN109" i="26"/>
  <c r="AO109" i="26"/>
  <c r="AP109" i="26"/>
  <c r="AQ109" i="26"/>
  <c r="AR109" i="26"/>
  <c r="AS109" i="26"/>
  <c r="AT109" i="26"/>
  <c r="C110" i="26"/>
  <c r="D110" i="26"/>
  <c r="E110" i="26"/>
  <c r="F110" i="26"/>
  <c r="G110" i="26"/>
  <c r="H110" i="26"/>
  <c r="I110" i="26"/>
  <c r="J110" i="26"/>
  <c r="K110" i="26"/>
  <c r="L110" i="26"/>
  <c r="M110" i="26"/>
  <c r="N110" i="26"/>
  <c r="O110" i="26"/>
  <c r="P110" i="26"/>
  <c r="Q110" i="26"/>
  <c r="R110" i="26"/>
  <c r="S110" i="26"/>
  <c r="T110" i="26"/>
  <c r="U110" i="26"/>
  <c r="X110" i="26"/>
  <c r="Y110" i="26"/>
  <c r="Z110" i="26"/>
  <c r="AA110" i="26"/>
  <c r="AB110" i="26"/>
  <c r="AC110" i="26"/>
  <c r="AD110" i="26"/>
  <c r="AE110" i="26"/>
  <c r="AF110" i="26"/>
  <c r="AG110" i="26"/>
  <c r="AH110" i="26"/>
  <c r="AI110" i="26"/>
  <c r="AJ110" i="26"/>
  <c r="AK110" i="26"/>
  <c r="AL110" i="26"/>
  <c r="AM110" i="26"/>
  <c r="AN110" i="26"/>
  <c r="AO110" i="26"/>
  <c r="AP110" i="26"/>
  <c r="AQ110" i="26"/>
  <c r="AR110" i="26"/>
  <c r="AS110" i="26"/>
  <c r="AT110" i="26"/>
  <c r="C111" i="26"/>
  <c r="D111" i="26"/>
  <c r="E111" i="26"/>
  <c r="F111" i="26"/>
  <c r="G111" i="26"/>
  <c r="H111" i="26"/>
  <c r="I111" i="26"/>
  <c r="J111" i="26"/>
  <c r="K111" i="26"/>
  <c r="L111" i="26"/>
  <c r="M111" i="26"/>
  <c r="N111" i="26"/>
  <c r="O111" i="26"/>
  <c r="P111" i="26"/>
  <c r="Q111" i="26"/>
  <c r="R111" i="26"/>
  <c r="S111" i="26"/>
  <c r="T111" i="26"/>
  <c r="U111" i="26"/>
  <c r="X111" i="26"/>
  <c r="Y111" i="26"/>
  <c r="Z111" i="26"/>
  <c r="AA111" i="26"/>
  <c r="AB111" i="26"/>
  <c r="AC111" i="26"/>
  <c r="AD111" i="26"/>
  <c r="AE111" i="26"/>
  <c r="AF111" i="26"/>
  <c r="AG111" i="26"/>
  <c r="AH111" i="26"/>
  <c r="AI111" i="26"/>
  <c r="AJ111" i="26"/>
  <c r="AK111" i="26"/>
  <c r="AL111" i="26"/>
  <c r="AM111" i="26"/>
  <c r="AN111" i="26"/>
  <c r="AO111" i="26"/>
  <c r="AP111" i="26"/>
  <c r="AQ111" i="26"/>
  <c r="AR111" i="26"/>
  <c r="AS111" i="26"/>
  <c r="AT111" i="26"/>
  <c r="C112" i="26"/>
  <c r="D112" i="26"/>
  <c r="E112" i="26"/>
  <c r="F112" i="26"/>
  <c r="G112" i="26"/>
  <c r="I112" i="26"/>
  <c r="J112" i="26"/>
  <c r="K112" i="26"/>
  <c r="L112" i="26"/>
  <c r="M112" i="26"/>
  <c r="N112" i="26"/>
  <c r="O112" i="26"/>
  <c r="P112" i="26"/>
  <c r="Q112" i="26"/>
  <c r="R112" i="26"/>
  <c r="S112" i="26"/>
  <c r="T112" i="26"/>
  <c r="U112" i="26"/>
  <c r="X112" i="26"/>
  <c r="Y112" i="26"/>
  <c r="Z112" i="26"/>
  <c r="AA112" i="26"/>
  <c r="AB112" i="26"/>
  <c r="AC112" i="26"/>
  <c r="AD112" i="26"/>
  <c r="AE112" i="26"/>
  <c r="AF112" i="26"/>
  <c r="AG112" i="26"/>
  <c r="AH112" i="26"/>
  <c r="AJ112" i="26"/>
  <c r="AK112" i="26"/>
  <c r="AL112" i="26"/>
  <c r="AM112" i="26"/>
  <c r="AN112" i="26"/>
  <c r="AO112" i="26"/>
  <c r="AP112" i="26"/>
  <c r="AQ112" i="26"/>
  <c r="AR112" i="26"/>
  <c r="AS112" i="26"/>
  <c r="AT112" i="26"/>
  <c r="C113" i="26"/>
  <c r="D113" i="26"/>
  <c r="E113" i="26"/>
  <c r="F113" i="26"/>
  <c r="G113" i="26"/>
  <c r="H113" i="26"/>
  <c r="I113" i="26"/>
  <c r="J113" i="26"/>
  <c r="K113" i="26"/>
  <c r="L113" i="26"/>
  <c r="M113" i="26"/>
  <c r="N113" i="26"/>
  <c r="O113" i="26"/>
  <c r="P113" i="26"/>
  <c r="Q113" i="26"/>
  <c r="R113" i="26"/>
  <c r="S113" i="26"/>
  <c r="T113" i="26"/>
  <c r="U113" i="26"/>
  <c r="X113" i="26"/>
  <c r="Y113" i="26"/>
  <c r="Z113" i="26"/>
  <c r="AA113" i="26"/>
  <c r="AB113" i="26"/>
  <c r="AC113" i="26"/>
  <c r="AD113" i="26"/>
  <c r="AE113" i="26"/>
  <c r="AF113" i="26"/>
  <c r="AG113" i="26"/>
  <c r="AH113" i="26"/>
  <c r="AJ113" i="26"/>
  <c r="AK113" i="26"/>
  <c r="AL113" i="26"/>
  <c r="AM113" i="26"/>
  <c r="AN113" i="26"/>
  <c r="AO113" i="26"/>
  <c r="AP113" i="26"/>
  <c r="AQ113" i="26"/>
  <c r="AR113" i="26"/>
  <c r="AS113" i="26"/>
  <c r="AT113" i="26"/>
  <c r="C114" i="26"/>
  <c r="D114" i="26"/>
  <c r="E114" i="26"/>
  <c r="F114" i="26"/>
  <c r="G114" i="26"/>
  <c r="H114" i="26"/>
  <c r="I114" i="26"/>
  <c r="J114" i="26"/>
  <c r="K114" i="26"/>
  <c r="L114" i="26"/>
  <c r="M114" i="26"/>
  <c r="N114" i="26"/>
  <c r="O114" i="26"/>
  <c r="P114" i="26"/>
  <c r="Q114" i="26"/>
  <c r="S114" i="26"/>
  <c r="T114" i="26"/>
  <c r="U114" i="26"/>
  <c r="X114" i="26"/>
  <c r="Y114" i="26"/>
  <c r="Z114" i="26"/>
  <c r="AA114" i="26"/>
  <c r="AB114" i="26"/>
  <c r="AC114" i="26"/>
  <c r="AD114" i="26"/>
  <c r="AE114" i="26"/>
  <c r="AF114" i="26"/>
  <c r="AG114" i="26"/>
  <c r="AH114" i="26"/>
  <c r="AI114" i="26"/>
  <c r="AJ114" i="26"/>
  <c r="AK114" i="26"/>
  <c r="AL114" i="26"/>
  <c r="AM114" i="26"/>
  <c r="AN114" i="26"/>
  <c r="AO114" i="26"/>
  <c r="AP114" i="26"/>
  <c r="AQ114" i="26"/>
  <c r="AR114" i="26"/>
  <c r="AS114" i="26"/>
  <c r="AT114" i="26"/>
  <c r="C115" i="26"/>
  <c r="D115" i="26"/>
  <c r="E115" i="26"/>
  <c r="F115" i="26"/>
  <c r="G115" i="26"/>
  <c r="I115" i="26"/>
  <c r="J115" i="26"/>
  <c r="K115" i="26"/>
  <c r="L115" i="26"/>
  <c r="M115" i="26"/>
  <c r="N115" i="26"/>
  <c r="O115" i="26"/>
  <c r="P115" i="26"/>
  <c r="Q115" i="26"/>
  <c r="R115" i="26"/>
  <c r="S115" i="26"/>
  <c r="T115" i="26"/>
  <c r="U115" i="26"/>
  <c r="X115" i="26"/>
  <c r="Y115" i="26"/>
  <c r="Z115" i="26"/>
  <c r="AA115" i="26"/>
  <c r="AB115" i="26"/>
  <c r="AC115" i="26"/>
  <c r="AD115" i="26"/>
  <c r="AE115" i="26"/>
  <c r="AF115" i="26"/>
  <c r="AG115" i="26"/>
  <c r="AH115" i="26"/>
  <c r="AJ115" i="26"/>
  <c r="AK115" i="26"/>
  <c r="AL115" i="26"/>
  <c r="AM115" i="26"/>
  <c r="AN115" i="26"/>
  <c r="AO115" i="26"/>
  <c r="AP115" i="26"/>
  <c r="AQ115" i="26"/>
  <c r="AR115" i="26"/>
  <c r="AS115" i="26"/>
  <c r="AT115" i="26"/>
  <c r="C116" i="26"/>
  <c r="D116" i="26"/>
  <c r="E116" i="26"/>
  <c r="F116" i="26"/>
  <c r="G116" i="26"/>
  <c r="I116" i="26"/>
  <c r="J116" i="26"/>
  <c r="K116" i="26"/>
  <c r="L116" i="26"/>
  <c r="M116" i="26"/>
  <c r="N116" i="26"/>
  <c r="O116" i="26"/>
  <c r="P116" i="26"/>
  <c r="Q116" i="26"/>
  <c r="R116" i="26"/>
  <c r="S116" i="26"/>
  <c r="T116" i="26"/>
  <c r="U116" i="26"/>
  <c r="X116" i="26"/>
  <c r="Y116" i="26"/>
  <c r="Z116" i="26"/>
  <c r="AA116" i="26"/>
  <c r="AB116" i="26"/>
  <c r="AC116" i="26"/>
  <c r="AD116" i="26"/>
  <c r="AE116" i="26"/>
  <c r="AF116" i="26"/>
  <c r="AG116" i="26"/>
  <c r="AH116" i="26"/>
  <c r="AJ116" i="26"/>
  <c r="AK116" i="26"/>
  <c r="AL116" i="26"/>
  <c r="AM116" i="26"/>
  <c r="AN116" i="26"/>
  <c r="AO116" i="26"/>
  <c r="AP116" i="26"/>
  <c r="AQ116" i="26"/>
  <c r="AR116" i="26"/>
  <c r="AS116" i="26"/>
  <c r="AT116" i="26"/>
  <c r="C117" i="26"/>
  <c r="D117" i="26"/>
  <c r="E117" i="26"/>
  <c r="F117" i="26"/>
  <c r="G117" i="26"/>
  <c r="I117" i="26"/>
  <c r="J117" i="26"/>
  <c r="K117" i="26"/>
  <c r="L117" i="26"/>
  <c r="M117" i="26"/>
  <c r="N117" i="26"/>
  <c r="O117" i="26"/>
  <c r="P117" i="26"/>
  <c r="Q117" i="26"/>
  <c r="S117" i="26"/>
  <c r="T117" i="26"/>
  <c r="U117" i="26"/>
  <c r="X117" i="26"/>
  <c r="Y117" i="26"/>
  <c r="Z117" i="26"/>
  <c r="AA117" i="26"/>
  <c r="AB117" i="26"/>
  <c r="AC117" i="26"/>
  <c r="AD117" i="26"/>
  <c r="AE117" i="26"/>
  <c r="AF117" i="26"/>
  <c r="AG117" i="26"/>
  <c r="AH117" i="26"/>
  <c r="AJ117" i="26"/>
  <c r="AK117" i="26"/>
  <c r="AL117" i="26"/>
  <c r="AM117" i="26"/>
  <c r="AN117" i="26"/>
  <c r="AO117" i="26"/>
  <c r="AP117" i="26"/>
  <c r="AQ117" i="26"/>
  <c r="AR117" i="26"/>
  <c r="AS117" i="26"/>
  <c r="AT117" i="26"/>
  <c r="C118" i="26"/>
  <c r="D118" i="26"/>
  <c r="E118" i="26"/>
  <c r="F118" i="26"/>
  <c r="G118" i="26"/>
  <c r="I118" i="26"/>
  <c r="J118" i="26"/>
  <c r="K118" i="26"/>
  <c r="L118" i="26"/>
  <c r="M118" i="26"/>
  <c r="N118" i="26"/>
  <c r="O118" i="26"/>
  <c r="P118" i="26"/>
  <c r="Q118" i="26"/>
  <c r="R118" i="26"/>
  <c r="S118" i="26"/>
  <c r="T118" i="26"/>
  <c r="U118" i="26"/>
  <c r="X118" i="26"/>
  <c r="Y118" i="26"/>
  <c r="Z118" i="26"/>
  <c r="AA118" i="26"/>
  <c r="AB118" i="26"/>
  <c r="AC118" i="26"/>
  <c r="AD118" i="26"/>
  <c r="AE118" i="26"/>
  <c r="AF118" i="26"/>
  <c r="AG118" i="26"/>
  <c r="AH118" i="26"/>
  <c r="AJ118" i="26"/>
  <c r="AK118" i="26"/>
  <c r="AL118" i="26"/>
  <c r="AN118" i="26"/>
  <c r="AO118" i="26"/>
  <c r="AP118" i="26"/>
  <c r="AQ118" i="26"/>
  <c r="AR118" i="26"/>
  <c r="AS118" i="26"/>
  <c r="AT118" i="26"/>
  <c r="C119" i="26"/>
  <c r="D119" i="26"/>
  <c r="E119" i="26"/>
  <c r="F119" i="26"/>
  <c r="G119" i="26"/>
  <c r="I119" i="26"/>
  <c r="J119" i="26"/>
  <c r="K119" i="26"/>
  <c r="L119" i="26"/>
  <c r="M119" i="26"/>
  <c r="N119" i="26"/>
  <c r="O119" i="26"/>
  <c r="P119" i="26"/>
  <c r="Q119" i="26"/>
  <c r="R119" i="26"/>
  <c r="S119" i="26"/>
  <c r="T119" i="26"/>
  <c r="U119" i="26"/>
  <c r="X119" i="26"/>
  <c r="Y119" i="26"/>
  <c r="Z119" i="26"/>
  <c r="AA119" i="26"/>
  <c r="AB119" i="26"/>
  <c r="AC119" i="26"/>
  <c r="AD119" i="26"/>
  <c r="AE119" i="26"/>
  <c r="AF119" i="26"/>
  <c r="AG119" i="26"/>
  <c r="AH119" i="26"/>
  <c r="AJ119" i="26"/>
  <c r="AK119" i="26"/>
  <c r="AL119" i="26"/>
  <c r="AM119" i="26"/>
  <c r="AN119" i="26"/>
  <c r="AO119" i="26"/>
  <c r="AP119" i="26"/>
  <c r="AQ119" i="26"/>
  <c r="AR119" i="26"/>
  <c r="AS119" i="26"/>
  <c r="AT119" i="26"/>
  <c r="C120" i="26"/>
  <c r="D120" i="26"/>
  <c r="E120" i="26"/>
  <c r="F120" i="26"/>
  <c r="G120" i="26"/>
  <c r="H120" i="26"/>
  <c r="I120" i="26"/>
  <c r="J120" i="26"/>
  <c r="K120" i="26"/>
  <c r="L120" i="26"/>
  <c r="M120" i="26"/>
  <c r="N120" i="26"/>
  <c r="O120" i="26"/>
  <c r="P120" i="26"/>
  <c r="Q120" i="26"/>
  <c r="R120" i="26"/>
  <c r="S120" i="26"/>
  <c r="T120" i="26"/>
  <c r="U120" i="26"/>
  <c r="X120" i="26"/>
  <c r="Y120" i="26"/>
  <c r="Z120" i="26"/>
  <c r="AA120" i="26"/>
  <c r="AB120" i="26"/>
  <c r="AC120" i="26"/>
  <c r="AD120" i="26"/>
  <c r="AE120" i="26"/>
  <c r="AF120" i="26"/>
  <c r="AG120" i="26"/>
  <c r="AH120" i="26"/>
  <c r="AJ120" i="26"/>
  <c r="AK120" i="26"/>
  <c r="AL120" i="26"/>
  <c r="AM120" i="26"/>
  <c r="AN120" i="26"/>
  <c r="AO120" i="26"/>
  <c r="AP120" i="26"/>
  <c r="AQ120" i="26"/>
  <c r="AR120" i="26"/>
  <c r="AS120" i="26"/>
  <c r="AT120" i="26"/>
  <c r="C121" i="26"/>
  <c r="D121" i="26"/>
  <c r="E121" i="26"/>
  <c r="F121" i="26"/>
  <c r="G121" i="26"/>
  <c r="H121" i="26"/>
  <c r="I121" i="26"/>
  <c r="J121" i="26"/>
  <c r="K121" i="26"/>
  <c r="L121" i="26"/>
  <c r="M121" i="26"/>
  <c r="N121" i="26"/>
  <c r="O121" i="26"/>
  <c r="P121" i="26"/>
  <c r="Q121" i="26"/>
  <c r="R121" i="26"/>
  <c r="S121" i="26"/>
  <c r="T121" i="26"/>
  <c r="U121" i="26"/>
  <c r="X121" i="26"/>
  <c r="Y121" i="26"/>
  <c r="Z121" i="26"/>
  <c r="AA121" i="26"/>
  <c r="AB121" i="26"/>
  <c r="AC121" i="26"/>
  <c r="AD121" i="26"/>
  <c r="AE121" i="26"/>
  <c r="AF121" i="26"/>
  <c r="AG121" i="26"/>
  <c r="AH121" i="26"/>
  <c r="AJ121" i="26"/>
  <c r="AK121" i="26"/>
  <c r="AL121" i="26"/>
  <c r="AM121" i="26"/>
  <c r="AN121" i="26"/>
  <c r="AO121" i="26"/>
  <c r="AP121" i="26"/>
  <c r="AQ121" i="26"/>
  <c r="AR121" i="26"/>
  <c r="AS121" i="26"/>
  <c r="AT121" i="26"/>
  <c r="C122" i="26"/>
  <c r="D122" i="26"/>
  <c r="E122" i="26"/>
  <c r="F122" i="26"/>
  <c r="G122" i="26"/>
  <c r="H122" i="26"/>
  <c r="I122" i="26"/>
  <c r="J122" i="26"/>
  <c r="K122" i="26"/>
  <c r="L122" i="26"/>
  <c r="M122" i="26"/>
  <c r="N122" i="26"/>
  <c r="O122" i="26"/>
  <c r="P122" i="26"/>
  <c r="Q122" i="26"/>
  <c r="R122" i="26"/>
  <c r="S122" i="26"/>
  <c r="T122" i="26"/>
  <c r="U122" i="26"/>
  <c r="X122" i="26"/>
  <c r="Y122" i="26"/>
  <c r="Z122" i="26"/>
  <c r="AA122" i="26"/>
  <c r="AB122" i="26"/>
  <c r="AC122" i="26"/>
  <c r="AD122" i="26"/>
  <c r="AE122" i="26"/>
  <c r="AF122" i="26"/>
  <c r="AG122" i="26"/>
  <c r="AH122" i="26"/>
  <c r="AJ122" i="26"/>
  <c r="AK122" i="26"/>
  <c r="AL122" i="26"/>
  <c r="AM122" i="26"/>
  <c r="AN122" i="26"/>
  <c r="AO122" i="26"/>
  <c r="AP122" i="26"/>
  <c r="AQ122" i="26"/>
  <c r="AR122" i="26"/>
  <c r="AS122" i="26"/>
  <c r="AT122" i="26"/>
  <c r="C123" i="26"/>
  <c r="D123" i="26"/>
  <c r="E123" i="26"/>
  <c r="F123" i="26"/>
  <c r="G123" i="26"/>
  <c r="H123" i="26"/>
  <c r="I123" i="26"/>
  <c r="J123" i="26"/>
  <c r="K123" i="26"/>
  <c r="L123" i="26"/>
  <c r="M123" i="26"/>
  <c r="N123" i="26"/>
  <c r="O123" i="26"/>
  <c r="P123" i="26"/>
  <c r="Q123" i="26"/>
  <c r="R123" i="26"/>
  <c r="S123" i="26"/>
  <c r="T123" i="26"/>
  <c r="U123" i="26"/>
  <c r="X123" i="26"/>
  <c r="Y123" i="26"/>
  <c r="Z123" i="26"/>
  <c r="AA123" i="26"/>
  <c r="AB123" i="26"/>
  <c r="AC123" i="26"/>
  <c r="AD123" i="26"/>
  <c r="AE123" i="26"/>
  <c r="AF123" i="26"/>
  <c r="AG123" i="26"/>
  <c r="AH123" i="26"/>
  <c r="AI123" i="26"/>
  <c r="AJ123" i="26"/>
  <c r="AK123" i="26"/>
  <c r="AL123" i="26"/>
  <c r="AM123" i="26"/>
  <c r="AN123" i="26"/>
  <c r="AO123" i="26"/>
  <c r="AP123" i="26"/>
  <c r="AQ123" i="26"/>
  <c r="AR123" i="26"/>
  <c r="AS123" i="26"/>
  <c r="AT123" i="26"/>
  <c r="C124" i="26"/>
  <c r="D124" i="26"/>
  <c r="E124" i="26"/>
  <c r="F124" i="26"/>
  <c r="G124" i="26"/>
  <c r="H124" i="26"/>
  <c r="I124" i="26"/>
  <c r="J124" i="26"/>
  <c r="K124" i="26"/>
  <c r="L124" i="26"/>
  <c r="M124" i="26"/>
  <c r="N124" i="26"/>
  <c r="O124" i="26"/>
  <c r="P124" i="26"/>
  <c r="Q124" i="26"/>
  <c r="R124" i="26"/>
  <c r="S124" i="26"/>
  <c r="T124" i="26"/>
  <c r="U124" i="26"/>
  <c r="X124" i="26"/>
  <c r="Y124" i="26"/>
  <c r="Z124" i="26"/>
  <c r="AA124" i="26"/>
  <c r="AB124" i="26"/>
  <c r="AC124" i="26"/>
  <c r="AD124" i="26"/>
  <c r="AE124" i="26"/>
  <c r="AF124" i="26"/>
  <c r="AG124" i="26"/>
  <c r="AH124" i="26"/>
  <c r="AI124" i="26"/>
  <c r="AJ124" i="26"/>
  <c r="AK124" i="26"/>
  <c r="AL124" i="26"/>
  <c r="AM124" i="26"/>
  <c r="AN124" i="26"/>
  <c r="AO124" i="26"/>
  <c r="AP124" i="26"/>
  <c r="AQ124" i="26"/>
  <c r="AR124" i="26"/>
  <c r="AS124" i="26"/>
  <c r="AT124" i="26"/>
  <c r="C125" i="26"/>
  <c r="D125" i="26"/>
  <c r="E125" i="26"/>
  <c r="F125" i="26"/>
  <c r="G125" i="26"/>
  <c r="H125" i="26"/>
  <c r="I125" i="26"/>
  <c r="J125" i="26"/>
  <c r="K125" i="26"/>
  <c r="L125" i="26"/>
  <c r="M125" i="26"/>
  <c r="N125" i="26"/>
  <c r="O125" i="26"/>
  <c r="P125" i="26"/>
  <c r="Q125" i="26"/>
  <c r="R125" i="26"/>
  <c r="S125" i="26"/>
  <c r="T125" i="26"/>
  <c r="U125" i="26"/>
  <c r="X125" i="26"/>
  <c r="Y125" i="26"/>
  <c r="Z125" i="26"/>
  <c r="AA125" i="26"/>
  <c r="AB125" i="26"/>
  <c r="AC125" i="26"/>
  <c r="AD125" i="26"/>
  <c r="AE125" i="26"/>
  <c r="AF125" i="26"/>
  <c r="AG125" i="26"/>
  <c r="AH125" i="26"/>
  <c r="AI125" i="26"/>
  <c r="AJ125" i="26"/>
  <c r="AK125" i="26"/>
  <c r="AL125" i="26"/>
  <c r="AM125" i="26"/>
  <c r="AN125" i="26"/>
  <c r="AO125" i="26"/>
  <c r="AP125" i="26"/>
  <c r="AQ125" i="26"/>
  <c r="AR125" i="26"/>
  <c r="AS125" i="26"/>
  <c r="AT125" i="26"/>
  <c r="C126" i="26"/>
  <c r="D126" i="26"/>
  <c r="E126" i="26"/>
  <c r="F126" i="26"/>
  <c r="G126" i="26"/>
  <c r="H126" i="26"/>
  <c r="I126" i="26"/>
  <c r="J126" i="26"/>
  <c r="K126" i="26"/>
  <c r="L126" i="26"/>
  <c r="M126" i="26"/>
  <c r="N126" i="26"/>
  <c r="O126" i="26"/>
  <c r="P126" i="26"/>
  <c r="Q126" i="26"/>
  <c r="R126" i="26"/>
  <c r="S126" i="26"/>
  <c r="T126" i="26"/>
  <c r="U126" i="26"/>
  <c r="X126" i="26"/>
  <c r="Y126" i="26"/>
  <c r="Z126" i="26"/>
  <c r="AA126" i="26"/>
  <c r="AB126" i="26"/>
  <c r="AC126" i="26"/>
  <c r="AD126" i="26"/>
  <c r="AE126" i="26"/>
  <c r="AF126" i="26"/>
  <c r="AG126" i="26"/>
  <c r="AH126" i="26"/>
  <c r="AJ126" i="26"/>
  <c r="AK126" i="26"/>
  <c r="AL126" i="26"/>
  <c r="AM126" i="26"/>
  <c r="AN126" i="26"/>
  <c r="AO126" i="26"/>
  <c r="AP126" i="26"/>
  <c r="AQ126" i="26"/>
  <c r="AR126" i="26"/>
  <c r="AS126" i="26"/>
  <c r="AT126" i="26"/>
  <c r="C127" i="26"/>
  <c r="D127" i="26"/>
  <c r="E127" i="26"/>
  <c r="F127" i="26"/>
  <c r="G127" i="26"/>
  <c r="H127" i="26"/>
  <c r="I127" i="26"/>
  <c r="J127" i="26"/>
  <c r="K127" i="26"/>
  <c r="L127" i="26"/>
  <c r="M127" i="26"/>
  <c r="N127" i="26"/>
  <c r="O127" i="26"/>
  <c r="P127" i="26"/>
  <c r="Q127" i="26"/>
  <c r="S127" i="26"/>
  <c r="T127" i="26"/>
  <c r="U127" i="26"/>
  <c r="X127" i="26"/>
  <c r="Y127" i="26"/>
  <c r="Z127" i="26"/>
  <c r="AA127" i="26"/>
  <c r="AB127" i="26"/>
  <c r="AC127" i="26"/>
  <c r="AD127" i="26"/>
  <c r="AF127" i="26"/>
  <c r="AG127" i="26"/>
  <c r="AH127" i="26"/>
  <c r="AI127" i="26"/>
  <c r="AJ127" i="26"/>
  <c r="AK127" i="26"/>
  <c r="AL127" i="26"/>
  <c r="AM127" i="26"/>
  <c r="AN127" i="26"/>
  <c r="AO127" i="26"/>
  <c r="AP127" i="26"/>
  <c r="AQ127" i="26"/>
  <c r="AR127" i="26"/>
  <c r="AS127" i="26"/>
  <c r="AT127" i="26"/>
  <c r="C128" i="26"/>
  <c r="D128" i="26"/>
  <c r="E128" i="26"/>
  <c r="F128" i="26"/>
  <c r="G128" i="26"/>
  <c r="H128" i="26"/>
  <c r="I128" i="26"/>
  <c r="J128" i="26"/>
  <c r="K128" i="26"/>
  <c r="L128" i="26"/>
  <c r="M128" i="26"/>
  <c r="N128" i="26"/>
  <c r="O128" i="26"/>
  <c r="P128" i="26"/>
  <c r="Q128" i="26"/>
  <c r="S128" i="26"/>
  <c r="T128" i="26"/>
  <c r="U128" i="26"/>
  <c r="X128" i="26"/>
  <c r="Y128" i="26"/>
  <c r="Z128" i="26"/>
  <c r="AA128" i="26"/>
  <c r="AB128" i="26"/>
  <c r="AC128" i="26"/>
  <c r="AD128" i="26"/>
  <c r="AE128" i="26"/>
  <c r="AF128" i="26"/>
  <c r="AG128" i="26"/>
  <c r="AH128" i="26"/>
  <c r="AI128" i="26"/>
  <c r="AJ128" i="26"/>
  <c r="AK128" i="26"/>
  <c r="AL128" i="26"/>
  <c r="AM128" i="26"/>
  <c r="AN128" i="26"/>
  <c r="AO128" i="26"/>
  <c r="AP128" i="26"/>
  <c r="AQ128" i="26"/>
  <c r="AR128" i="26"/>
  <c r="AS128" i="26"/>
  <c r="AT128" i="26"/>
  <c r="C129" i="26"/>
  <c r="D129" i="26"/>
  <c r="E129" i="26"/>
  <c r="F129" i="26"/>
  <c r="G129" i="26"/>
  <c r="H129" i="26"/>
  <c r="I129" i="26"/>
  <c r="J129" i="26"/>
  <c r="K129" i="26"/>
  <c r="L129" i="26"/>
  <c r="M129" i="26"/>
  <c r="N129" i="26"/>
  <c r="O129" i="26"/>
  <c r="P129" i="26"/>
  <c r="Q129" i="26"/>
  <c r="R129" i="26"/>
  <c r="S129" i="26"/>
  <c r="T129" i="26"/>
  <c r="U129" i="26"/>
  <c r="X129" i="26"/>
  <c r="Y129" i="26"/>
  <c r="Z129" i="26"/>
  <c r="AA129" i="26"/>
  <c r="AB129" i="26"/>
  <c r="AC129" i="26"/>
  <c r="AD129" i="26"/>
  <c r="AE129" i="26"/>
  <c r="AF129" i="26"/>
  <c r="AG129" i="26"/>
  <c r="AH129" i="26"/>
  <c r="AI129" i="26"/>
  <c r="AJ129" i="26"/>
  <c r="AK129" i="26"/>
  <c r="AM129" i="26"/>
  <c r="AN129" i="26"/>
  <c r="AO129" i="26"/>
  <c r="AP129" i="26"/>
  <c r="AQ129" i="26"/>
  <c r="AR129" i="26"/>
  <c r="AT129" i="26"/>
  <c r="C130" i="26"/>
  <c r="D130" i="26"/>
  <c r="E130" i="26"/>
  <c r="F130" i="26"/>
  <c r="G130" i="26"/>
  <c r="H130" i="26"/>
  <c r="I130" i="26"/>
  <c r="J130" i="26"/>
  <c r="K130" i="26"/>
  <c r="L130" i="26"/>
  <c r="M130" i="26"/>
  <c r="N130" i="26"/>
  <c r="O130" i="26"/>
  <c r="P130" i="26"/>
  <c r="Q130" i="26"/>
  <c r="R130" i="26"/>
  <c r="S130" i="26"/>
  <c r="T130" i="26"/>
  <c r="U130" i="26"/>
  <c r="X130" i="26"/>
  <c r="Y130" i="26"/>
  <c r="Z130" i="26"/>
  <c r="AA130" i="26"/>
  <c r="AB130" i="26"/>
  <c r="AC130" i="26"/>
  <c r="AD130" i="26"/>
  <c r="AE130" i="26"/>
  <c r="AF130" i="26"/>
  <c r="AG130" i="26"/>
  <c r="AH130" i="26"/>
  <c r="AI130" i="26"/>
  <c r="AJ130" i="26"/>
  <c r="AK130" i="26"/>
  <c r="AM130" i="26"/>
  <c r="AN130" i="26"/>
  <c r="AO130" i="26"/>
  <c r="AP130" i="26"/>
  <c r="AQ130" i="26"/>
  <c r="AR130" i="26"/>
  <c r="AT130" i="26"/>
  <c r="C131" i="26"/>
  <c r="D131" i="26"/>
  <c r="E131" i="26"/>
  <c r="F131" i="26"/>
  <c r="G131" i="26"/>
  <c r="H131" i="26"/>
  <c r="I131" i="26"/>
  <c r="J131" i="26"/>
  <c r="K131" i="26"/>
  <c r="L131" i="26"/>
  <c r="M131" i="26"/>
  <c r="N131" i="26"/>
  <c r="Q131" i="26"/>
  <c r="R131" i="26"/>
  <c r="S131" i="26"/>
  <c r="T131" i="26"/>
  <c r="U131" i="26"/>
  <c r="X131" i="26"/>
  <c r="Y131" i="26"/>
  <c r="Z131" i="26"/>
  <c r="AA131" i="26"/>
  <c r="AB131" i="26"/>
  <c r="AC131" i="26"/>
  <c r="AD131" i="26"/>
  <c r="AE131" i="26"/>
  <c r="AF131" i="26"/>
  <c r="AG131" i="26"/>
  <c r="AH131" i="26"/>
  <c r="AI131" i="26"/>
  <c r="AJ131" i="26"/>
  <c r="AK131" i="26"/>
  <c r="AL131" i="26"/>
  <c r="AM131" i="26"/>
  <c r="AN131" i="26"/>
  <c r="AO131" i="26"/>
  <c r="AP131" i="26"/>
  <c r="AQ131" i="26"/>
  <c r="AR131" i="26"/>
  <c r="AS131" i="26"/>
  <c r="AT131" i="26"/>
  <c r="C132" i="26"/>
  <c r="D132" i="26"/>
  <c r="E132" i="26"/>
  <c r="F132" i="26"/>
  <c r="G132" i="26"/>
  <c r="H132" i="26"/>
  <c r="I132" i="26"/>
  <c r="J132" i="26"/>
  <c r="L132" i="26"/>
  <c r="M132" i="26"/>
  <c r="N132" i="26"/>
  <c r="Q132" i="26"/>
  <c r="R132" i="26"/>
  <c r="S132" i="26"/>
  <c r="T132" i="26"/>
  <c r="U132" i="26"/>
  <c r="X132" i="26"/>
  <c r="Y132" i="26"/>
  <c r="Z132" i="26"/>
  <c r="AA132" i="26"/>
  <c r="AB132" i="26"/>
  <c r="AC132" i="26"/>
  <c r="AD132" i="26"/>
  <c r="AE132" i="26"/>
  <c r="AF132" i="26"/>
  <c r="AG132" i="26"/>
  <c r="AH132" i="26"/>
  <c r="AI132" i="26"/>
  <c r="AJ132" i="26"/>
  <c r="AK132" i="26"/>
  <c r="AL132" i="26"/>
  <c r="AM132" i="26"/>
  <c r="AN132" i="26"/>
  <c r="AO132" i="26"/>
  <c r="AP132" i="26"/>
  <c r="AQ132" i="26"/>
  <c r="AR132" i="26"/>
  <c r="AS132" i="26"/>
  <c r="AT132" i="26"/>
  <c r="C133" i="26"/>
  <c r="D133" i="26"/>
  <c r="E133" i="26"/>
  <c r="F133" i="26"/>
  <c r="G133" i="26"/>
  <c r="H133" i="26"/>
  <c r="I133" i="26"/>
  <c r="J133" i="26"/>
  <c r="K133" i="26"/>
  <c r="L133" i="26"/>
  <c r="M133" i="26"/>
  <c r="N133" i="26"/>
  <c r="Q133" i="26"/>
  <c r="R133" i="26"/>
  <c r="S133" i="26"/>
  <c r="T133" i="26"/>
  <c r="U133" i="26"/>
  <c r="X133" i="26"/>
  <c r="Y133" i="26"/>
  <c r="Z133" i="26"/>
  <c r="AA133" i="26"/>
  <c r="AB133" i="26"/>
  <c r="AC133" i="26"/>
  <c r="AD133" i="26"/>
  <c r="AE133" i="26"/>
  <c r="AF133" i="26"/>
  <c r="AG133" i="26"/>
  <c r="AH133" i="26"/>
  <c r="AI133" i="26"/>
  <c r="AJ133" i="26"/>
  <c r="AK133" i="26"/>
  <c r="AL133" i="26"/>
  <c r="AN133" i="26"/>
  <c r="AO133" i="26"/>
  <c r="AP133" i="26"/>
  <c r="AQ133" i="26"/>
  <c r="AR133" i="26"/>
  <c r="AS133" i="26"/>
  <c r="AT133" i="26"/>
  <c r="C134" i="26"/>
  <c r="D134" i="26"/>
  <c r="E134" i="26"/>
  <c r="F134" i="26"/>
  <c r="G134" i="26"/>
  <c r="H134" i="26"/>
  <c r="I134" i="26"/>
  <c r="J134" i="26"/>
  <c r="K134" i="26"/>
  <c r="L134" i="26"/>
  <c r="M134" i="26"/>
  <c r="N134" i="26"/>
  <c r="Q134" i="26"/>
  <c r="R134" i="26"/>
  <c r="S134" i="26"/>
  <c r="T134" i="26"/>
  <c r="U134" i="26"/>
  <c r="X134" i="26"/>
  <c r="Y134" i="26"/>
  <c r="Z134" i="26"/>
  <c r="AA134" i="26"/>
  <c r="AB134" i="26"/>
  <c r="AC134" i="26"/>
  <c r="AD134" i="26"/>
  <c r="AE134" i="26"/>
  <c r="AF134" i="26"/>
  <c r="AG134" i="26"/>
  <c r="AH134" i="26"/>
  <c r="AI134" i="26"/>
  <c r="AJ134" i="26"/>
  <c r="AK134" i="26"/>
  <c r="AL134" i="26"/>
  <c r="AN134" i="26"/>
  <c r="AO134" i="26"/>
  <c r="AP134" i="26"/>
  <c r="AQ134" i="26"/>
  <c r="AR134" i="26"/>
  <c r="AS134" i="26"/>
  <c r="AT134" i="26"/>
  <c r="C135" i="26"/>
  <c r="D135" i="26"/>
  <c r="E135" i="26"/>
  <c r="F135" i="26"/>
  <c r="G135" i="26"/>
  <c r="H135" i="26"/>
  <c r="I135" i="26"/>
  <c r="J135" i="26"/>
  <c r="K135" i="26"/>
  <c r="L135" i="26"/>
  <c r="M135" i="26"/>
  <c r="N135" i="26"/>
  <c r="O135" i="26"/>
  <c r="P135" i="26"/>
  <c r="Q135" i="26"/>
  <c r="R135" i="26"/>
  <c r="S135" i="26"/>
  <c r="T135" i="26"/>
  <c r="U135" i="26"/>
  <c r="X135" i="26"/>
  <c r="Y135" i="26"/>
  <c r="Z135" i="26"/>
  <c r="AA135" i="26"/>
  <c r="AB135" i="26"/>
  <c r="AC135" i="26"/>
  <c r="AD135" i="26"/>
  <c r="AE135" i="26"/>
  <c r="AF135" i="26"/>
  <c r="AG135" i="26"/>
  <c r="AH135" i="26"/>
  <c r="AI135" i="26"/>
  <c r="AJ135" i="26"/>
  <c r="AK135" i="26"/>
  <c r="AL135" i="26"/>
  <c r="AM135" i="26"/>
  <c r="AN135" i="26"/>
  <c r="AO135" i="26"/>
  <c r="AP135" i="26"/>
  <c r="AQ135" i="26"/>
  <c r="AR135" i="26"/>
  <c r="AS135" i="26"/>
  <c r="AT135" i="26"/>
  <c r="C136" i="26"/>
  <c r="D136" i="26"/>
  <c r="E136" i="26"/>
  <c r="F136" i="26"/>
  <c r="G136" i="26"/>
  <c r="H136" i="26"/>
  <c r="I136" i="26"/>
  <c r="J136" i="26"/>
  <c r="K136" i="26"/>
  <c r="L136" i="26"/>
  <c r="M136" i="26"/>
  <c r="N136" i="26"/>
  <c r="O136" i="26"/>
  <c r="P136" i="26"/>
  <c r="Q136" i="26"/>
  <c r="R136" i="26"/>
  <c r="S136" i="26"/>
  <c r="T136" i="26"/>
  <c r="U136" i="26"/>
  <c r="X136" i="26"/>
  <c r="Y136" i="26"/>
  <c r="Z136" i="26"/>
  <c r="AA136" i="26"/>
  <c r="AB136" i="26"/>
  <c r="AC136" i="26"/>
  <c r="AD136" i="26"/>
  <c r="AE136" i="26"/>
  <c r="AF136" i="26"/>
  <c r="AG136" i="26"/>
  <c r="AH136" i="26"/>
  <c r="AI136" i="26"/>
  <c r="AJ136" i="26"/>
  <c r="AK136" i="26"/>
  <c r="AL136" i="26"/>
  <c r="AM136" i="26"/>
  <c r="AN136" i="26"/>
  <c r="AO136" i="26"/>
  <c r="AP136" i="26"/>
  <c r="AQ136" i="26"/>
  <c r="AR136" i="26"/>
  <c r="AS136" i="26"/>
  <c r="AT136" i="26"/>
  <c r="C137" i="26"/>
  <c r="D137" i="26"/>
  <c r="E137" i="26"/>
  <c r="F137" i="26"/>
  <c r="G137" i="26"/>
  <c r="H137" i="26"/>
  <c r="I137" i="26"/>
  <c r="J137" i="26"/>
  <c r="K137" i="26"/>
  <c r="L137" i="26"/>
  <c r="M137" i="26"/>
  <c r="N137" i="26"/>
  <c r="Q137" i="26"/>
  <c r="R137" i="26"/>
  <c r="S137" i="26"/>
  <c r="T137" i="26"/>
  <c r="U137" i="26"/>
  <c r="X137" i="26"/>
  <c r="Y137" i="26"/>
  <c r="Z137" i="26"/>
  <c r="AA137" i="26"/>
  <c r="AB137" i="26"/>
  <c r="AC137" i="26"/>
  <c r="AD137" i="26"/>
  <c r="AE137" i="26"/>
  <c r="AF137" i="26"/>
  <c r="AG137" i="26"/>
  <c r="AH137" i="26"/>
  <c r="AI137" i="26"/>
  <c r="AJ137" i="26"/>
  <c r="AK137" i="26"/>
  <c r="AL137" i="26"/>
  <c r="AM137" i="26"/>
  <c r="AN137" i="26"/>
  <c r="AO137" i="26"/>
  <c r="AP137" i="26"/>
  <c r="AQ137" i="26"/>
  <c r="AR137" i="26"/>
  <c r="AS137" i="26"/>
  <c r="AT137" i="26"/>
  <c r="C138" i="26"/>
  <c r="D138" i="26"/>
  <c r="E138" i="26"/>
  <c r="F138" i="26"/>
  <c r="G138" i="26"/>
  <c r="H138" i="26"/>
  <c r="I138" i="26"/>
  <c r="J138" i="26"/>
  <c r="K138" i="26"/>
  <c r="L138" i="26"/>
  <c r="M138" i="26"/>
  <c r="N138" i="26"/>
  <c r="Q138" i="26"/>
  <c r="R138" i="26"/>
  <c r="S138" i="26"/>
  <c r="T138" i="26"/>
  <c r="U138" i="26"/>
  <c r="X138" i="26"/>
  <c r="Y138" i="26"/>
  <c r="Z138" i="26"/>
  <c r="AA138" i="26"/>
  <c r="AB138" i="26"/>
  <c r="AC138" i="26"/>
  <c r="AD138" i="26"/>
  <c r="AE138" i="26"/>
  <c r="AF138" i="26"/>
  <c r="AG138" i="26"/>
  <c r="AH138" i="26"/>
  <c r="AI138" i="26"/>
  <c r="AJ138" i="26"/>
  <c r="AK138" i="26"/>
  <c r="AL138" i="26"/>
  <c r="AM138" i="26"/>
  <c r="AN138" i="26"/>
  <c r="AO138" i="26"/>
  <c r="AP138" i="26"/>
  <c r="AQ138" i="26"/>
  <c r="AR138" i="26"/>
  <c r="AS138" i="26"/>
  <c r="AT138" i="26"/>
  <c r="C139" i="26"/>
  <c r="D139" i="26"/>
  <c r="E139" i="26"/>
  <c r="F139" i="26"/>
  <c r="G139" i="26"/>
  <c r="H139" i="26"/>
  <c r="I139" i="26"/>
  <c r="J139" i="26"/>
  <c r="K139" i="26"/>
  <c r="L139" i="26"/>
  <c r="M139" i="26"/>
  <c r="N139" i="26"/>
  <c r="O139" i="26"/>
  <c r="Q139" i="26"/>
  <c r="R139" i="26"/>
  <c r="S139" i="26"/>
  <c r="T139" i="26"/>
  <c r="U139" i="26"/>
  <c r="X139" i="26"/>
  <c r="Y139" i="26"/>
  <c r="Z139" i="26"/>
  <c r="AA139" i="26"/>
  <c r="AB139" i="26"/>
  <c r="AC139" i="26"/>
  <c r="AD139" i="26"/>
  <c r="AE139" i="26"/>
  <c r="AF139" i="26"/>
  <c r="AG139" i="26"/>
  <c r="AH139" i="26"/>
  <c r="AI139" i="26"/>
  <c r="AJ139" i="26"/>
  <c r="AK139" i="26"/>
  <c r="AL139" i="26"/>
  <c r="AM139" i="26"/>
  <c r="AN139" i="26"/>
  <c r="AO139" i="26"/>
  <c r="AP139" i="26"/>
  <c r="AQ139" i="26"/>
  <c r="AR139" i="26"/>
  <c r="AS139" i="26"/>
  <c r="AT139" i="26"/>
  <c r="C140" i="26"/>
  <c r="D140" i="26"/>
  <c r="E140" i="26"/>
  <c r="F140" i="26"/>
  <c r="G140" i="26"/>
  <c r="H140" i="26"/>
  <c r="I140" i="26"/>
  <c r="J140" i="26"/>
  <c r="K140" i="26"/>
  <c r="L140" i="26"/>
  <c r="M140" i="26"/>
  <c r="N140" i="26"/>
  <c r="O140" i="26"/>
  <c r="P140" i="26"/>
  <c r="Q140" i="26"/>
  <c r="R140" i="26"/>
  <c r="S140" i="26"/>
  <c r="T140" i="26"/>
  <c r="U140" i="26"/>
  <c r="X140" i="26"/>
  <c r="Y140" i="26"/>
  <c r="Z140" i="26"/>
  <c r="AA140" i="26"/>
  <c r="AB140" i="26"/>
  <c r="AC140" i="26"/>
  <c r="AD140" i="26"/>
  <c r="AE140" i="26"/>
  <c r="AF140" i="26"/>
  <c r="AG140" i="26"/>
  <c r="AH140" i="26"/>
  <c r="AI140" i="26"/>
  <c r="AJ140" i="26"/>
  <c r="AK140" i="26"/>
  <c r="AL140" i="26"/>
  <c r="AM140" i="26"/>
  <c r="AN140" i="26"/>
  <c r="AO140" i="26"/>
  <c r="AP140" i="26"/>
  <c r="AQ140" i="26"/>
  <c r="AR140" i="26"/>
  <c r="AS140" i="26"/>
  <c r="AT140" i="26"/>
  <c r="C141" i="26"/>
  <c r="D141" i="26"/>
  <c r="E141" i="26"/>
  <c r="F141" i="26"/>
  <c r="G141" i="26"/>
  <c r="H141" i="26"/>
  <c r="I141" i="26"/>
  <c r="J141" i="26"/>
  <c r="K141" i="26"/>
  <c r="L141" i="26"/>
  <c r="M141" i="26"/>
  <c r="N141" i="26"/>
  <c r="Q141" i="26"/>
  <c r="R141" i="26"/>
  <c r="S141" i="26"/>
  <c r="T141" i="26"/>
  <c r="U141" i="26"/>
  <c r="X141" i="26"/>
  <c r="Y141" i="26"/>
  <c r="AB141" i="26"/>
  <c r="AC141" i="26"/>
  <c r="AD141" i="26"/>
  <c r="AE141" i="26"/>
  <c r="AF141" i="26"/>
  <c r="AG141" i="26"/>
  <c r="AH141" i="26"/>
  <c r="AI141" i="26"/>
  <c r="AJ141" i="26"/>
  <c r="AK141" i="26"/>
  <c r="AL141" i="26"/>
  <c r="AM141" i="26"/>
  <c r="AN141" i="26"/>
  <c r="AO141" i="26"/>
  <c r="AP141" i="26"/>
  <c r="AQ141" i="26"/>
  <c r="AR141" i="26"/>
  <c r="AS141" i="26"/>
  <c r="AT141" i="26"/>
  <c r="C142" i="26"/>
  <c r="D142" i="26"/>
  <c r="E142" i="26"/>
  <c r="F142" i="26"/>
  <c r="G142" i="26"/>
  <c r="H142" i="26"/>
  <c r="I142" i="26"/>
  <c r="J142" i="26"/>
  <c r="K142" i="26"/>
  <c r="L142" i="26"/>
  <c r="M142" i="26"/>
  <c r="N142" i="26"/>
  <c r="O142" i="26"/>
  <c r="P142" i="26"/>
  <c r="Q142" i="26"/>
  <c r="R142" i="26"/>
  <c r="S142" i="26"/>
  <c r="T142" i="26"/>
  <c r="U142" i="26"/>
  <c r="X142" i="26"/>
  <c r="Y142" i="26"/>
  <c r="Z142" i="26"/>
  <c r="AB142" i="26"/>
  <c r="AC142" i="26"/>
  <c r="AD142" i="26"/>
  <c r="AE142" i="26"/>
  <c r="AF142" i="26"/>
  <c r="AG142" i="26"/>
  <c r="AH142" i="26"/>
  <c r="AI142" i="26"/>
  <c r="AJ142" i="26"/>
  <c r="AK142" i="26"/>
  <c r="AL142" i="26"/>
  <c r="AM142" i="26"/>
  <c r="AN142" i="26"/>
  <c r="AO142" i="26"/>
  <c r="AP142" i="26"/>
  <c r="AQ142" i="26"/>
  <c r="AR142" i="26"/>
  <c r="AS142" i="26"/>
  <c r="AT142" i="26"/>
  <c r="C143" i="26"/>
  <c r="D143" i="26"/>
  <c r="E143" i="26"/>
  <c r="F143" i="26"/>
  <c r="G143" i="26"/>
  <c r="H143" i="26"/>
  <c r="I143" i="26"/>
  <c r="J143" i="26"/>
  <c r="K143" i="26"/>
  <c r="L143" i="26"/>
  <c r="M143" i="26"/>
  <c r="N143" i="26"/>
  <c r="O143" i="26"/>
  <c r="P143" i="26"/>
  <c r="Q143" i="26"/>
  <c r="R143" i="26"/>
  <c r="S143" i="26"/>
  <c r="T143" i="26"/>
  <c r="U143" i="26"/>
  <c r="X143" i="26"/>
  <c r="Y143" i="26"/>
  <c r="Z143" i="26"/>
  <c r="AB143" i="26"/>
  <c r="AC143" i="26"/>
  <c r="AD143" i="26"/>
  <c r="AE143" i="26"/>
  <c r="AF143" i="26"/>
  <c r="AG143" i="26"/>
  <c r="AH143" i="26"/>
  <c r="AI143" i="26"/>
  <c r="AJ143" i="26"/>
  <c r="AK143" i="26"/>
  <c r="AL143" i="26"/>
  <c r="AM143" i="26"/>
  <c r="AN143" i="26"/>
  <c r="AO143" i="26"/>
  <c r="AP143" i="26"/>
  <c r="AQ143" i="26"/>
  <c r="AR143" i="26"/>
  <c r="AS143" i="26"/>
  <c r="AT143" i="26"/>
  <c r="C144" i="26"/>
  <c r="D144" i="26"/>
  <c r="E144" i="26"/>
  <c r="F144" i="26"/>
  <c r="G144" i="26"/>
  <c r="H144" i="26"/>
  <c r="I144" i="26"/>
  <c r="J144" i="26"/>
  <c r="K144" i="26"/>
  <c r="L144" i="26"/>
  <c r="M144" i="26"/>
  <c r="N144" i="26"/>
  <c r="O144" i="26"/>
  <c r="P144" i="26"/>
  <c r="Q144" i="26"/>
  <c r="R144" i="26"/>
  <c r="S144" i="26"/>
  <c r="T144" i="26"/>
  <c r="U144" i="26"/>
  <c r="X144" i="26"/>
  <c r="Y144" i="26"/>
  <c r="Z144" i="26"/>
  <c r="AB144" i="26"/>
  <c r="AC144" i="26"/>
  <c r="AD144" i="26"/>
  <c r="AE144" i="26"/>
  <c r="AF144" i="26"/>
  <c r="AG144" i="26"/>
  <c r="AH144" i="26"/>
  <c r="AI144" i="26"/>
  <c r="AJ144" i="26"/>
  <c r="AK144" i="26"/>
  <c r="AL144" i="26"/>
  <c r="AM144" i="26"/>
  <c r="AN144" i="26"/>
  <c r="AO144" i="26"/>
  <c r="AP144" i="26"/>
  <c r="AQ144" i="26"/>
  <c r="AR144" i="26"/>
  <c r="AS144" i="26"/>
  <c r="AT144" i="26"/>
  <c r="E145" i="26"/>
  <c r="F145" i="26"/>
  <c r="G145" i="26"/>
  <c r="H145" i="26"/>
  <c r="I145" i="26"/>
  <c r="J145" i="26"/>
  <c r="K145" i="26"/>
  <c r="L145" i="26"/>
  <c r="M145" i="26"/>
  <c r="N145" i="26"/>
  <c r="O145" i="26"/>
  <c r="P145" i="26"/>
  <c r="Q145" i="26"/>
  <c r="R145" i="26"/>
  <c r="S145" i="26"/>
  <c r="T145" i="26"/>
  <c r="U145" i="26"/>
  <c r="X145" i="26"/>
  <c r="Y145" i="26"/>
  <c r="Z145" i="26"/>
  <c r="AA145" i="26"/>
  <c r="AB145" i="26"/>
  <c r="AD145" i="26"/>
  <c r="AE145" i="26"/>
  <c r="AF145" i="26"/>
  <c r="AG145" i="26"/>
  <c r="AH145" i="26"/>
  <c r="AI145" i="26"/>
  <c r="AJ145" i="26"/>
  <c r="AK145" i="26"/>
  <c r="AL145" i="26"/>
  <c r="AM145" i="26"/>
  <c r="AN145" i="26"/>
  <c r="AO145" i="26"/>
  <c r="AP145" i="26"/>
  <c r="AQ145" i="26"/>
  <c r="AR145" i="26"/>
  <c r="AS145" i="26"/>
  <c r="AT145" i="26"/>
  <c r="C146" i="26"/>
  <c r="D146" i="26"/>
  <c r="E146" i="26"/>
  <c r="F146" i="26"/>
  <c r="G146" i="26"/>
  <c r="H146" i="26"/>
  <c r="I146" i="26"/>
  <c r="J146" i="26"/>
  <c r="K146" i="26"/>
  <c r="L146" i="26"/>
  <c r="M146" i="26"/>
  <c r="N146" i="26"/>
  <c r="O146" i="26"/>
  <c r="P146" i="26"/>
  <c r="Q146" i="26"/>
  <c r="R146" i="26"/>
  <c r="S146" i="26"/>
  <c r="T146" i="26"/>
  <c r="U146" i="26"/>
  <c r="X146" i="26"/>
  <c r="Y146" i="26"/>
  <c r="Z146" i="26"/>
  <c r="AA146" i="26"/>
  <c r="AB146" i="26"/>
  <c r="AC146" i="26"/>
  <c r="AD146" i="26"/>
  <c r="AE146" i="26"/>
  <c r="AF146" i="26"/>
  <c r="AG146" i="26"/>
  <c r="AH146" i="26"/>
  <c r="AI146" i="26"/>
  <c r="AJ146" i="26"/>
  <c r="AK146" i="26"/>
  <c r="AL146" i="26"/>
  <c r="AM146" i="26"/>
  <c r="AN146" i="26"/>
  <c r="AO146" i="26"/>
  <c r="AP146" i="26"/>
  <c r="AQ146" i="26"/>
  <c r="AS146" i="26"/>
  <c r="AT146" i="26"/>
  <c r="P89" i="16"/>
  <c r="Q89" i="16" s="1"/>
  <c r="A289" i="25"/>
  <c r="X166" i="25"/>
  <c r="AW4" i="25"/>
  <c r="AV7" i="26" s="1"/>
  <c r="AV8" i="26" s="1"/>
  <c r="AV4" i="25"/>
  <c r="AU7" i="26" s="1"/>
  <c r="AU8" i="26" s="1"/>
  <c r="A159" i="6"/>
  <c r="B159" i="6"/>
  <c r="A157" i="16" s="1"/>
  <c r="C159" i="6"/>
  <c r="B157" i="16" s="1"/>
  <c r="D159" i="6"/>
  <c r="C157" i="16" s="1"/>
  <c r="E159" i="6"/>
  <c r="D157" i="16" s="1"/>
  <c r="F159" i="6"/>
  <c r="F157" i="16" s="1"/>
  <c r="G159" i="6"/>
  <c r="H159" i="6"/>
  <c r="J157" i="16" s="1"/>
  <c r="K157" i="16" s="1"/>
  <c r="I159" i="6"/>
  <c r="L157" i="16" s="1"/>
  <c r="J159" i="6"/>
  <c r="R157" i="16" s="1"/>
  <c r="S157" i="16" s="1"/>
  <c r="K159" i="6"/>
  <c r="N157" i="16" s="1"/>
  <c r="O157" i="16" s="1"/>
  <c r="L159" i="6"/>
  <c r="T157" i="16" s="1"/>
  <c r="U157" i="16" s="1"/>
  <c r="M159" i="6"/>
  <c r="AB157" i="16" s="1"/>
  <c r="N159" i="6"/>
  <c r="V157" i="16" s="1"/>
  <c r="W157" i="16" s="1"/>
  <c r="A160" i="6"/>
  <c r="B160" i="6"/>
  <c r="A158" i="16" s="1"/>
  <c r="C160" i="6"/>
  <c r="B158" i="16" s="1"/>
  <c r="D160" i="6"/>
  <c r="C158" i="16" s="1"/>
  <c r="E160" i="6"/>
  <c r="D158" i="16" s="1"/>
  <c r="F160" i="6"/>
  <c r="F158" i="16" s="1"/>
  <c r="G160" i="6"/>
  <c r="G158" i="16" s="1"/>
  <c r="H160" i="6"/>
  <c r="J158" i="16" s="1"/>
  <c r="K158" i="16" s="1"/>
  <c r="I160" i="6"/>
  <c r="L158" i="16" s="1"/>
  <c r="M158" i="16" s="1"/>
  <c r="J160" i="6"/>
  <c r="R158" i="16" s="1"/>
  <c r="S158" i="16" s="1"/>
  <c r="K160" i="6"/>
  <c r="N158" i="16" s="1"/>
  <c r="O158" i="16" s="1"/>
  <c r="L160" i="6"/>
  <c r="T158" i="16" s="1"/>
  <c r="U158" i="16" s="1"/>
  <c r="M160" i="6"/>
  <c r="AB158" i="16" s="1"/>
  <c r="N160" i="6"/>
  <c r="V158" i="16" s="1"/>
  <c r="W158" i="16" s="1"/>
  <c r="A161" i="6"/>
  <c r="B161" i="6"/>
  <c r="A159" i="16" s="1"/>
  <c r="C161" i="6"/>
  <c r="B159" i="16" s="1"/>
  <c r="D161" i="6"/>
  <c r="C159" i="16" s="1"/>
  <c r="E161" i="6"/>
  <c r="D159" i="16" s="1"/>
  <c r="F161" i="6"/>
  <c r="F159" i="16" s="1"/>
  <c r="G161" i="6"/>
  <c r="G159" i="16" s="1"/>
  <c r="H161" i="6"/>
  <c r="J159" i="16" s="1"/>
  <c r="K159" i="16" s="1"/>
  <c r="I161" i="6"/>
  <c r="L159" i="16" s="1"/>
  <c r="M159" i="16" s="1"/>
  <c r="J161" i="6"/>
  <c r="R159" i="16" s="1"/>
  <c r="S159" i="16" s="1"/>
  <c r="K161" i="6"/>
  <c r="N159" i="16" s="1"/>
  <c r="O159" i="16" s="1"/>
  <c r="L161" i="6"/>
  <c r="T159" i="16" s="1"/>
  <c r="U159" i="16" s="1"/>
  <c r="M161" i="6"/>
  <c r="AB159" i="16" s="1"/>
  <c r="N161" i="6"/>
  <c r="V159" i="16" s="1"/>
  <c r="W159" i="16" s="1"/>
  <c r="F70" i="6"/>
  <c r="F68" i="16" s="1"/>
  <c r="C150" i="6"/>
  <c r="B148" i="16" s="1"/>
  <c r="D150" i="6"/>
  <c r="C148" i="16" s="1"/>
  <c r="B95" i="16"/>
  <c r="C95" i="16"/>
  <c r="W95" i="16"/>
  <c r="F61" i="9"/>
  <c r="F37" i="9"/>
  <c r="A137" i="6"/>
  <c r="B137" i="6"/>
  <c r="A135" i="16" s="1"/>
  <c r="C137" i="6"/>
  <c r="A136" i="26" s="1"/>
  <c r="D137" i="6"/>
  <c r="C135" i="16" s="1"/>
  <c r="E137" i="6"/>
  <c r="D135" i="16" s="1"/>
  <c r="F137" i="6"/>
  <c r="F135" i="16" s="1"/>
  <c r="G137" i="6"/>
  <c r="G135" i="16" s="1"/>
  <c r="I135" i="16" s="1"/>
  <c r="H137" i="6"/>
  <c r="J135" i="16" s="1"/>
  <c r="K135" i="16" s="1"/>
  <c r="I137" i="6"/>
  <c r="L135" i="16" s="1"/>
  <c r="M135" i="16" s="1"/>
  <c r="J137" i="6"/>
  <c r="R135" i="16" s="1"/>
  <c r="S135" i="16" s="1"/>
  <c r="K137" i="6"/>
  <c r="L137" i="6"/>
  <c r="T135" i="16" s="1"/>
  <c r="U135" i="16" s="1"/>
  <c r="M137" i="6"/>
  <c r="AB135" i="16" s="1"/>
  <c r="A126" i="6"/>
  <c r="B126" i="6"/>
  <c r="C126" i="6"/>
  <c r="B124" i="16" s="1"/>
  <c r="D126" i="6"/>
  <c r="C124" i="16" s="1"/>
  <c r="E126" i="6"/>
  <c r="D124" i="16" s="1"/>
  <c r="F126" i="6"/>
  <c r="F124" i="16" s="1"/>
  <c r="G126" i="6"/>
  <c r="G124" i="16" s="1"/>
  <c r="H126" i="6"/>
  <c r="J124" i="16" s="1"/>
  <c r="K124" i="16" s="1"/>
  <c r="I126" i="6"/>
  <c r="L124" i="16" s="1"/>
  <c r="J126" i="6"/>
  <c r="R124" i="16" s="1"/>
  <c r="S124" i="16" s="1"/>
  <c r="K126" i="6"/>
  <c r="N124" i="16" s="1"/>
  <c r="O124" i="16" s="1"/>
  <c r="L126" i="6"/>
  <c r="T124" i="16" s="1"/>
  <c r="U124" i="16" s="1"/>
  <c r="M126" i="6"/>
  <c r="AB124" i="16" s="1"/>
  <c r="N126" i="6"/>
  <c r="V124" i="16" s="1"/>
  <c r="W124" i="16" s="1"/>
  <c r="A87" i="6"/>
  <c r="B87" i="6"/>
  <c r="A85" i="16" s="1"/>
  <c r="C87" i="6"/>
  <c r="B85" i="16" s="1"/>
  <c r="D87" i="6"/>
  <c r="C85" i="16" s="1"/>
  <c r="E87" i="6"/>
  <c r="D85" i="16" s="1"/>
  <c r="F87" i="6"/>
  <c r="F85" i="16" s="1"/>
  <c r="G87" i="6"/>
  <c r="G85" i="16" s="1"/>
  <c r="H87" i="6"/>
  <c r="J85" i="16" s="1"/>
  <c r="I87" i="6"/>
  <c r="L85" i="16" s="1"/>
  <c r="J87" i="6"/>
  <c r="R85" i="16" s="1"/>
  <c r="S85" i="16" s="1"/>
  <c r="K87" i="6"/>
  <c r="N85" i="16" s="1"/>
  <c r="O85" i="16" s="1"/>
  <c r="L87" i="6"/>
  <c r="T85" i="16" s="1"/>
  <c r="U85" i="16" s="1"/>
  <c r="M87" i="6"/>
  <c r="AB85" i="16" s="1"/>
  <c r="N87" i="6"/>
  <c r="V85" i="16" s="1"/>
  <c r="W85" i="16" s="1"/>
  <c r="A86" i="6"/>
  <c r="B86" i="6"/>
  <c r="A84" i="16" s="1"/>
  <c r="C86" i="6"/>
  <c r="B84" i="16" s="1"/>
  <c r="D86" i="6"/>
  <c r="C84" i="16" s="1"/>
  <c r="E86" i="6"/>
  <c r="D84" i="16" s="1"/>
  <c r="F86" i="6"/>
  <c r="F84" i="16" s="1"/>
  <c r="G86" i="6"/>
  <c r="G84" i="16" s="1"/>
  <c r="H86" i="6"/>
  <c r="J84" i="16" s="1"/>
  <c r="I86" i="6"/>
  <c r="L84" i="16" s="1"/>
  <c r="J86" i="6"/>
  <c r="R84" i="16" s="1"/>
  <c r="S84" i="16" s="1"/>
  <c r="K86" i="6"/>
  <c r="N84" i="16" s="1"/>
  <c r="O84" i="16" s="1"/>
  <c r="L86" i="6"/>
  <c r="T84" i="16" s="1"/>
  <c r="U84" i="16" s="1"/>
  <c r="M86" i="6"/>
  <c r="AB84" i="16" s="1"/>
  <c r="N86" i="6"/>
  <c r="V84" i="16" s="1"/>
  <c r="W84" i="16" s="1"/>
  <c r="A84" i="6"/>
  <c r="B84" i="6"/>
  <c r="A82" i="16" s="1"/>
  <c r="C84" i="6"/>
  <c r="B82" i="16" s="1"/>
  <c r="D84" i="6"/>
  <c r="C82" i="16" s="1"/>
  <c r="E84" i="6"/>
  <c r="D82" i="16" s="1"/>
  <c r="F84" i="6"/>
  <c r="F82" i="16" s="1"/>
  <c r="G84" i="6"/>
  <c r="G82" i="16" s="1"/>
  <c r="H84" i="6"/>
  <c r="J82" i="16" s="1"/>
  <c r="I84" i="6"/>
  <c r="L82" i="16" s="1"/>
  <c r="J84" i="6"/>
  <c r="R82" i="16" s="1"/>
  <c r="S82" i="16" s="1"/>
  <c r="K84" i="6"/>
  <c r="N82" i="16" s="1"/>
  <c r="O82" i="16" s="1"/>
  <c r="L84" i="6"/>
  <c r="T82" i="16" s="1"/>
  <c r="U82" i="16" s="1"/>
  <c r="M84" i="6"/>
  <c r="AB82" i="16" s="1"/>
  <c r="N84" i="6"/>
  <c r="V82" i="16" s="1"/>
  <c r="W82" i="16" s="1"/>
  <c r="A85" i="6"/>
  <c r="B85" i="6"/>
  <c r="A83" i="16" s="1"/>
  <c r="C85" i="6"/>
  <c r="D85" i="6"/>
  <c r="E85" i="6"/>
  <c r="D83" i="16" s="1"/>
  <c r="F85" i="6"/>
  <c r="F83" i="16" s="1"/>
  <c r="G85" i="6"/>
  <c r="G83" i="16" s="1"/>
  <c r="H85" i="6"/>
  <c r="J83" i="16" s="1"/>
  <c r="I85" i="6"/>
  <c r="L83" i="16" s="1"/>
  <c r="J85" i="6"/>
  <c r="R83" i="16" s="1"/>
  <c r="S83" i="16" s="1"/>
  <c r="K85" i="6"/>
  <c r="L85" i="6"/>
  <c r="T83" i="16" s="1"/>
  <c r="U83" i="16" s="1"/>
  <c r="M85" i="6"/>
  <c r="AB83" i="16" s="1"/>
  <c r="N85" i="6"/>
  <c r="V83" i="16" s="1"/>
  <c r="W83" i="16" s="1"/>
  <c r="A73" i="6"/>
  <c r="B73" i="6"/>
  <c r="A71" i="16" s="1"/>
  <c r="A74" i="6"/>
  <c r="B74" i="6"/>
  <c r="A72" i="16" s="1"/>
  <c r="G73" i="6"/>
  <c r="G71" i="16" s="1"/>
  <c r="H73" i="6"/>
  <c r="J71" i="16" s="1"/>
  <c r="I73" i="6"/>
  <c r="L71" i="16" s="1"/>
  <c r="J73" i="6"/>
  <c r="R71" i="16" s="1"/>
  <c r="K73" i="6"/>
  <c r="N71" i="16" s="1"/>
  <c r="O71" i="16" s="1"/>
  <c r="L73" i="6"/>
  <c r="T71" i="16" s="1"/>
  <c r="U71" i="16" s="1"/>
  <c r="M73" i="6"/>
  <c r="AB71" i="16" s="1"/>
  <c r="N73" i="6"/>
  <c r="V71" i="16" s="1"/>
  <c r="W71" i="16" s="1"/>
  <c r="G74" i="6"/>
  <c r="G72" i="16" s="1"/>
  <c r="H74" i="6"/>
  <c r="J72" i="16" s="1"/>
  <c r="I74" i="6"/>
  <c r="L72" i="16" s="1"/>
  <c r="J74" i="6"/>
  <c r="R72" i="16" s="1"/>
  <c r="K74" i="6"/>
  <c r="N72" i="16" s="1"/>
  <c r="O72" i="16" s="1"/>
  <c r="L74" i="6"/>
  <c r="T72" i="16" s="1"/>
  <c r="U72" i="16" s="1"/>
  <c r="M74" i="6"/>
  <c r="AB72" i="16" s="1"/>
  <c r="N74" i="6"/>
  <c r="V72" i="16" s="1"/>
  <c r="W72" i="16" s="1"/>
  <c r="F73" i="6"/>
  <c r="F71" i="16" s="1"/>
  <c r="F74" i="6"/>
  <c r="F72" i="16" s="1"/>
  <c r="E73" i="6"/>
  <c r="D71" i="16" s="1"/>
  <c r="E74" i="6"/>
  <c r="D72" i="16" s="1"/>
  <c r="D73" i="6"/>
  <c r="B71" i="14" s="1"/>
  <c r="D74" i="6"/>
  <c r="C74" i="6"/>
  <c r="B72" i="16" s="1"/>
  <c r="C73" i="6"/>
  <c r="A71" i="14" s="1"/>
  <c r="C83" i="16" l="1"/>
  <c r="B27" i="12"/>
  <c r="B83" i="16"/>
  <c r="A27" i="12"/>
  <c r="N83" i="16"/>
  <c r="O83" i="16" s="1"/>
  <c r="C27" i="12"/>
  <c r="AU96" i="26"/>
  <c r="AU95" i="26"/>
  <c r="I94" i="16" s="1"/>
  <c r="I41" i="16"/>
  <c r="G157" i="16"/>
  <c r="B68" i="25"/>
  <c r="B232" i="25" s="1"/>
  <c r="AV123" i="26"/>
  <c r="AV124" i="26"/>
  <c r="AV125" i="26"/>
  <c r="I124" i="16" s="1"/>
  <c r="AU89" i="26"/>
  <c r="AU90" i="26"/>
  <c r="AU91" i="26"/>
  <c r="AU93" i="26"/>
  <c r="AU94" i="26"/>
  <c r="AU92" i="26"/>
  <c r="C121" i="25"/>
  <c r="B121" i="25"/>
  <c r="B285" i="25" s="1"/>
  <c r="A121" i="25"/>
  <c r="A285" i="25" s="1"/>
  <c r="C132" i="25"/>
  <c r="C85" i="14"/>
  <c r="A72" i="26"/>
  <c r="C84" i="14"/>
  <c r="B132" i="25"/>
  <c r="B296" i="25" s="1"/>
  <c r="B159" i="14"/>
  <c r="B135" i="14"/>
  <c r="B85" i="14"/>
  <c r="C124" i="14"/>
  <c r="C95" i="14"/>
  <c r="C83" i="14"/>
  <c r="B160" i="26"/>
  <c r="B136" i="26"/>
  <c r="B86" i="26"/>
  <c r="C70" i="5"/>
  <c r="C71" i="16"/>
  <c r="A132" i="25"/>
  <c r="A296" i="25" s="1"/>
  <c r="A159" i="14"/>
  <c r="A135" i="14"/>
  <c r="A85" i="14"/>
  <c r="C82" i="14"/>
  <c r="C71" i="14"/>
  <c r="C135" i="14"/>
  <c r="V135" i="16"/>
  <c r="W135" i="16" s="1"/>
  <c r="A149" i="26"/>
  <c r="B159" i="26"/>
  <c r="B125" i="26"/>
  <c r="B85" i="26"/>
  <c r="C69" i="25"/>
  <c r="B158" i="14"/>
  <c r="B124" i="14"/>
  <c r="B95" i="14"/>
  <c r="B84" i="14"/>
  <c r="B158" i="26"/>
  <c r="B84" i="26"/>
  <c r="C71" i="5"/>
  <c r="C72" i="16"/>
  <c r="B69" i="25"/>
  <c r="B233" i="25" s="1"/>
  <c r="C92" i="25"/>
  <c r="A158" i="14"/>
  <c r="A124" i="14"/>
  <c r="A95" i="14"/>
  <c r="A84" i="14"/>
  <c r="B83" i="26"/>
  <c r="B73" i="26"/>
  <c r="A123" i="5"/>
  <c r="A124" i="16"/>
  <c r="A69" i="25"/>
  <c r="A233" i="25" s="1"/>
  <c r="B92" i="25"/>
  <c r="B256" i="25" s="1"/>
  <c r="B157" i="14"/>
  <c r="B148" i="14"/>
  <c r="B83" i="14"/>
  <c r="A160" i="26"/>
  <c r="A86" i="26"/>
  <c r="B72" i="26"/>
  <c r="C89" i="14"/>
  <c r="V89" i="16"/>
  <c r="W89" i="16" s="1"/>
  <c r="B70" i="5"/>
  <c r="B71" i="16"/>
  <c r="C39" i="12"/>
  <c r="N135" i="16"/>
  <c r="C68" i="25"/>
  <c r="A92" i="25"/>
  <c r="A256" i="25" s="1"/>
  <c r="C154" i="25"/>
  <c r="A157" i="14"/>
  <c r="A148" i="14"/>
  <c r="A83" i="14"/>
  <c r="C159" i="14"/>
  <c r="A159" i="26"/>
  <c r="A125" i="26"/>
  <c r="A85" i="26"/>
  <c r="B82" i="14"/>
  <c r="B72" i="14"/>
  <c r="C158" i="14"/>
  <c r="A158" i="26"/>
  <c r="A84" i="26"/>
  <c r="A39" i="12"/>
  <c r="B135" i="16"/>
  <c r="B154" i="25"/>
  <c r="B318" i="25" s="1"/>
  <c r="A68" i="25"/>
  <c r="A232" i="25" s="1"/>
  <c r="A154" i="25"/>
  <c r="A318" i="25" s="1"/>
  <c r="A82" i="14"/>
  <c r="A72" i="14"/>
  <c r="A83" i="26"/>
  <c r="A73" i="26"/>
  <c r="B149" i="26"/>
  <c r="C157" i="14"/>
  <c r="C72" i="14"/>
  <c r="X167" i="25"/>
  <c r="W69" i="26"/>
  <c r="W73" i="26"/>
  <c r="I72" i="16" s="1"/>
  <c r="W67" i="26"/>
  <c r="AV166" i="25"/>
  <c r="AV167" i="25" s="1"/>
  <c r="B158" i="5"/>
  <c r="C158" i="5"/>
  <c r="C157" i="5"/>
  <c r="B157" i="5"/>
  <c r="C156" i="5"/>
  <c r="B156" i="5"/>
  <c r="C94" i="5"/>
  <c r="B94" i="5"/>
  <c r="B39" i="12"/>
  <c r="B71" i="5"/>
  <c r="B123" i="5"/>
  <c r="C134" i="5"/>
  <c r="B134" i="5"/>
  <c r="C123" i="5"/>
  <c r="AV231" i="25" l="1"/>
  <c r="AV171" i="25"/>
  <c r="X231" i="25"/>
  <c r="X171" i="25"/>
  <c r="X317" i="25"/>
  <c r="X315" i="25"/>
  <c r="X316" i="25"/>
  <c r="X314" i="25"/>
  <c r="AV316" i="25"/>
  <c r="AV314" i="25"/>
  <c r="AV317" i="25"/>
  <c r="AV315" i="25"/>
  <c r="X255" i="25"/>
  <c r="X256" i="25"/>
  <c r="X241" i="25"/>
  <c r="AV202" i="25"/>
  <c r="AV256" i="25"/>
  <c r="AV241" i="25"/>
  <c r="AV255" i="25"/>
  <c r="X250" i="25"/>
  <c r="X202" i="25"/>
  <c r="AV163" i="26"/>
  <c r="AU163" i="26"/>
  <c r="O135" i="16"/>
  <c r="W163" i="26"/>
  <c r="X301" i="25"/>
  <c r="X283" i="25"/>
  <c r="X276" i="25"/>
  <c r="X225" i="25"/>
  <c r="X219" i="25"/>
  <c r="X208" i="25"/>
  <c r="X206" i="25"/>
  <c r="X190" i="25"/>
  <c r="X291" i="25"/>
  <c r="X238" i="25"/>
  <c r="X257" i="25"/>
  <c r="X194" i="25"/>
  <c r="X174" i="25"/>
  <c r="X318" i="25"/>
  <c r="X305" i="25"/>
  <c r="X313" i="25"/>
  <c r="X275" i="25"/>
  <c r="X234" i="25"/>
  <c r="X286" i="25"/>
  <c r="X252" i="25"/>
  <c r="X227" i="25"/>
  <c r="X258" i="25"/>
  <c r="X254" i="25"/>
  <c r="X249" i="25"/>
  <c r="X232" i="25"/>
  <c r="X235" i="25"/>
  <c r="X220" i="25"/>
  <c r="X210" i="25"/>
  <c r="X196" i="25"/>
  <c r="X188" i="25"/>
  <c r="X186" i="25"/>
  <c r="X184" i="25"/>
  <c r="X302" i="25"/>
  <c r="X260" i="25"/>
  <c r="X230" i="25"/>
  <c r="X192" i="25"/>
  <c r="X320" i="25"/>
  <c r="X296" i="25"/>
  <c r="X262" i="25"/>
  <c r="X201" i="25"/>
  <c r="X293" i="25"/>
  <c r="X289" i="25"/>
  <c r="X248" i="25"/>
  <c r="X229" i="25"/>
  <c r="X226" i="25"/>
  <c r="X198" i="25"/>
  <c r="X175" i="25"/>
  <c r="X269" i="25"/>
  <c r="X300" i="25"/>
  <c r="X303" i="25"/>
  <c r="X279" i="25"/>
  <c r="X267" i="25"/>
  <c r="X280" i="25"/>
  <c r="X282" i="25"/>
  <c r="X251" i="25"/>
  <c r="X263" i="25"/>
  <c r="X245" i="25"/>
  <c r="X222" i="25"/>
  <c r="X216" i="25"/>
  <c r="X221" i="25"/>
  <c r="X179" i="25"/>
  <c r="X199" i="25"/>
  <c r="X189" i="25"/>
  <c r="X180" i="25"/>
  <c r="X304" i="25"/>
  <c r="X214" i="25"/>
  <c r="X265" i="25"/>
  <c r="X240" i="25"/>
  <c r="X211" i="25"/>
  <c r="X185" i="25"/>
  <c r="X308" i="25"/>
  <c r="X277" i="25"/>
  <c r="X259" i="25"/>
  <c r="X223" i="25"/>
  <c r="X195" i="25"/>
  <c r="X177" i="25"/>
  <c r="X309" i="25"/>
  <c r="X321" i="25"/>
  <c r="X292" i="25"/>
  <c r="X295" i="25"/>
  <c r="X306" i="25"/>
  <c r="X271" i="25"/>
  <c r="X272" i="25"/>
  <c r="X274" i="25"/>
  <c r="X261" i="25"/>
  <c r="X237" i="25"/>
  <c r="X218" i="25"/>
  <c r="X209" i="25"/>
  <c r="X213" i="25"/>
  <c r="X203" i="25"/>
  <c r="X187" i="25"/>
  <c r="X191" i="25"/>
  <c r="X172" i="25"/>
  <c r="X319" i="25"/>
  <c r="X273" i="25"/>
  <c r="X224" i="25"/>
  <c r="X182" i="25"/>
  <c r="X294" i="25"/>
  <c r="X268" i="25"/>
  <c r="X243" i="25"/>
  <c r="X193" i="25"/>
  <c r="X287" i="25"/>
  <c r="X311" i="25"/>
  <c r="X288" i="25"/>
  <c r="X246" i="25"/>
  <c r="X205" i="25"/>
  <c r="X176" i="25"/>
  <c r="X299" i="25"/>
  <c r="X307" i="25"/>
  <c r="X244" i="25"/>
  <c r="X285" i="25"/>
  <c r="X298" i="25"/>
  <c r="X278" i="25"/>
  <c r="X264" i="25"/>
  <c r="X266" i="25"/>
  <c r="X253" i="25"/>
  <c r="X247" i="25"/>
  <c r="X228" i="25"/>
  <c r="X217" i="25"/>
  <c r="X215" i="25"/>
  <c r="X212" i="25"/>
  <c r="X200" i="25"/>
  <c r="X183" i="25"/>
  <c r="X181" i="25"/>
  <c r="X169" i="25"/>
  <c r="X297" i="25"/>
  <c r="X310" i="25"/>
  <c r="X312" i="25"/>
  <c r="X290" i="25"/>
  <c r="X270" i="25"/>
  <c r="X281" i="25"/>
  <c r="X284" i="25"/>
  <c r="X242" i="25"/>
  <c r="X236" i="25"/>
  <c r="X239" i="25"/>
  <c r="X233" i="25"/>
  <c r="X207" i="25"/>
  <c r="X197" i="25"/>
  <c r="X204" i="25"/>
  <c r="X170" i="25"/>
  <c r="X178" i="25"/>
  <c r="X173" i="25"/>
  <c r="AV176" i="25"/>
  <c r="AV184" i="25"/>
  <c r="AV174" i="25"/>
  <c r="AV182" i="25"/>
  <c r="AV173" i="25"/>
  <c r="AV181" i="25"/>
  <c r="AV172" i="25"/>
  <c r="AV180" i="25"/>
  <c r="AV177" i="25"/>
  <c r="AV170" i="25"/>
  <c r="AV186" i="25"/>
  <c r="AV192" i="25"/>
  <c r="AV191" i="25"/>
  <c r="AV179" i="25"/>
  <c r="AV189" i="25"/>
  <c r="AV188" i="25"/>
  <c r="AV175" i="25"/>
  <c r="AV194" i="25"/>
  <c r="AV200" i="25"/>
  <c r="AV193" i="25"/>
  <c r="AV199" i="25"/>
  <c r="AV178" i="25"/>
  <c r="AV187" i="25"/>
  <c r="AV198" i="25"/>
  <c r="AV196" i="25"/>
  <c r="AV190" i="25"/>
  <c r="AV197" i="25"/>
  <c r="AV206" i="25"/>
  <c r="AV204" i="25"/>
  <c r="AV210" i="25"/>
  <c r="AV208" i="25"/>
  <c r="AV215" i="25"/>
  <c r="AV209" i="25"/>
  <c r="AV213" i="25"/>
  <c r="AV221" i="25"/>
  <c r="AV183" i="25"/>
  <c r="AV212" i="25"/>
  <c r="AV220" i="25"/>
  <c r="AV205" i="25"/>
  <c r="AV219" i="25"/>
  <c r="AV185" i="25"/>
  <c r="AV195" i="25"/>
  <c r="AV201" i="25"/>
  <c r="AV217" i="25"/>
  <c r="AV226" i="25"/>
  <c r="AV235" i="25"/>
  <c r="AV243" i="25"/>
  <c r="AV224" i="25"/>
  <c r="AV233" i="25"/>
  <c r="AV211" i="25"/>
  <c r="AV223" i="25"/>
  <c r="AV232" i="25"/>
  <c r="AV240" i="25"/>
  <c r="AV203" i="25"/>
  <c r="AV218" i="25"/>
  <c r="AV222" i="25"/>
  <c r="AV230" i="25"/>
  <c r="AV239" i="25"/>
  <c r="AV207" i="25"/>
  <c r="AV214" i="25"/>
  <c r="AV228" i="25"/>
  <c r="AV237" i="25"/>
  <c r="AV245" i="25"/>
  <c r="AV234" i="25"/>
  <c r="AV244" i="25"/>
  <c r="AV249" i="25"/>
  <c r="AV257" i="25"/>
  <c r="AV247" i="25"/>
  <c r="AV263" i="25"/>
  <c r="AV225" i="25"/>
  <c r="AV236" i="25"/>
  <c r="AV246" i="25"/>
  <c r="AV254" i="25"/>
  <c r="AV262" i="25"/>
  <c r="AV253" i="25"/>
  <c r="AV261" i="25"/>
  <c r="AV216" i="25"/>
  <c r="AV227" i="25"/>
  <c r="AV238" i="25"/>
  <c r="AV251" i="25"/>
  <c r="AV259" i="25"/>
  <c r="AV268" i="25"/>
  <c r="AV276" i="25"/>
  <c r="AV284" i="25"/>
  <c r="AV252" i="25"/>
  <c r="AV266" i="25"/>
  <c r="AV274" i="25"/>
  <c r="AV282" i="25"/>
  <c r="AV265" i="25"/>
  <c r="AV273" i="25"/>
  <c r="AV281" i="25"/>
  <c r="AV248" i="25"/>
  <c r="AV258" i="25"/>
  <c r="AV264" i="25"/>
  <c r="AV272" i="25"/>
  <c r="AV280" i="25"/>
  <c r="AV229" i="25"/>
  <c r="AV270" i="25"/>
  <c r="AV278" i="25"/>
  <c r="AV275" i="25"/>
  <c r="AV242" i="25"/>
  <c r="AV250" i="25"/>
  <c r="AV271" i="25"/>
  <c r="AV285" i="25"/>
  <c r="AV260" i="25"/>
  <c r="AV267" i="25"/>
  <c r="AV277" i="25"/>
  <c r="AV269" i="25"/>
  <c r="AV279" i="25"/>
  <c r="AV283" i="25"/>
  <c r="AV290" i="25"/>
  <c r="AV298" i="25"/>
  <c r="AV306" i="25"/>
  <c r="AV289" i="25"/>
  <c r="AV287" i="25"/>
  <c r="AV288" i="25"/>
  <c r="AV296" i="25"/>
  <c r="AV304" i="25"/>
  <c r="AV312" i="25"/>
  <c r="AV295" i="25"/>
  <c r="AV303" i="25"/>
  <c r="AV294" i="25"/>
  <c r="AV302" i="25"/>
  <c r="AV310" i="25"/>
  <c r="AV286" i="25"/>
  <c r="AV292" i="25"/>
  <c r="AV300" i="25"/>
  <c r="AV308" i="25"/>
  <c r="AV305" i="25"/>
  <c r="AV291" i="25"/>
  <c r="AV301" i="25"/>
  <c r="AV321" i="25"/>
  <c r="AV297" i="25"/>
  <c r="AV307" i="25"/>
  <c r="AV311" i="25"/>
  <c r="AV320" i="25"/>
  <c r="AV293" i="25"/>
  <c r="AV319" i="25"/>
  <c r="AV313" i="25"/>
  <c r="AV318" i="25"/>
  <c r="AV299" i="25"/>
  <c r="AV309" i="25"/>
  <c r="AV169" i="25"/>
  <c r="A7" i="6"/>
  <c r="A10" i="6"/>
  <c r="A11" i="6"/>
  <c r="A13" i="6"/>
  <c r="A14" i="6"/>
  <c r="A15" i="6"/>
  <c r="A16" i="6"/>
  <c r="A17" i="6"/>
  <c r="A18" i="6"/>
  <c r="A19" i="6"/>
  <c r="A20" i="6"/>
  <c r="A21" i="6"/>
  <c r="A22" i="6"/>
  <c r="A23" i="6"/>
  <c r="A24" i="6"/>
  <c r="A25" i="6"/>
  <c r="A26" i="6"/>
  <c r="A27" i="6"/>
  <c r="A28" i="6"/>
  <c r="A29" i="6"/>
  <c r="A30" i="6"/>
  <c r="A31" i="6"/>
  <c r="A32" i="6"/>
  <c r="A36" i="6"/>
  <c r="A37" i="6"/>
  <c r="A38" i="6"/>
  <c r="A39" i="6"/>
  <c r="A40" i="6"/>
  <c r="A41" i="6"/>
  <c r="A42" i="6"/>
  <c r="A44" i="6"/>
  <c r="A45" i="6"/>
  <c r="A46" i="6"/>
  <c r="A47" i="6"/>
  <c r="A48" i="6"/>
  <c r="A49" i="6"/>
  <c r="A50" i="6"/>
  <c r="A51" i="6"/>
  <c r="A52" i="6"/>
  <c r="A53" i="6"/>
  <c r="A54" i="6"/>
  <c r="A55" i="6"/>
  <c r="A56" i="6"/>
  <c r="A57" i="6"/>
  <c r="A58" i="6"/>
  <c r="A60" i="6"/>
  <c r="A61" i="6"/>
  <c r="A62" i="6"/>
  <c r="A63" i="6"/>
  <c r="A64" i="6"/>
  <c r="A65" i="6"/>
  <c r="A66" i="6"/>
  <c r="A67" i="6"/>
  <c r="A68" i="6"/>
  <c r="A69" i="6"/>
  <c r="A70" i="6"/>
  <c r="A71" i="6"/>
  <c r="A75" i="6"/>
  <c r="A76" i="6"/>
  <c r="A77" i="6"/>
  <c r="A78" i="6"/>
  <c r="A83" i="6"/>
  <c r="A88" i="6"/>
  <c r="A89" i="6"/>
  <c r="A90" i="6"/>
  <c r="A91" i="6"/>
  <c r="A92" i="6"/>
  <c r="A93" i="6"/>
  <c r="A94" i="6"/>
  <c r="A98" i="6"/>
  <c r="A99" i="6"/>
  <c r="A100" i="6"/>
  <c r="A101" i="6"/>
  <c r="A102" i="6"/>
  <c r="A103" i="6"/>
  <c r="A104" i="6"/>
  <c r="A105" i="6"/>
  <c r="A106" i="6"/>
  <c r="A113" i="6"/>
  <c r="A114" i="6"/>
  <c r="A115" i="6"/>
  <c r="A116" i="6"/>
  <c r="A117" i="6"/>
  <c r="A118" i="6"/>
  <c r="A119" i="6"/>
  <c r="A120" i="6"/>
  <c r="A122" i="6"/>
  <c r="A123" i="6"/>
  <c r="A124" i="6"/>
  <c r="A125" i="6"/>
  <c r="A127" i="6"/>
  <c r="A128" i="6"/>
  <c r="A129" i="6"/>
  <c r="A130" i="6"/>
  <c r="A131" i="6"/>
  <c r="A132" i="6"/>
  <c r="A133" i="6"/>
  <c r="A134" i="6"/>
  <c r="A135" i="6"/>
  <c r="A136" i="6"/>
  <c r="A138" i="6"/>
  <c r="A139" i="6"/>
  <c r="A140" i="6"/>
  <c r="A142" i="6"/>
  <c r="A143" i="6"/>
  <c r="A144" i="6"/>
  <c r="A145" i="6"/>
  <c r="A146" i="6"/>
  <c r="A147" i="6"/>
  <c r="A148" i="6"/>
  <c r="A149" i="6"/>
  <c r="A150" i="6"/>
  <c r="A151" i="6"/>
  <c r="A152" i="6"/>
  <c r="A153" i="6"/>
  <c r="A154" i="6"/>
  <c r="X323" i="25" l="1"/>
  <c r="X322" i="25"/>
  <c r="AV323" i="25"/>
  <c r="AV322" i="25"/>
  <c r="A156" i="25"/>
  <c r="B156" i="25"/>
  <c r="C156" i="25"/>
  <c r="B320" i="25" l="1"/>
  <c r="A320" i="25"/>
  <c r="N121" i="6"/>
  <c r="M121" i="6"/>
  <c r="AB119" i="16" s="1"/>
  <c r="L121" i="6"/>
  <c r="T119" i="16" s="1"/>
  <c r="U119" i="16" s="1"/>
  <c r="K121" i="6"/>
  <c r="N119" i="16" s="1"/>
  <c r="O119" i="16" s="1"/>
  <c r="J121" i="6"/>
  <c r="R119" i="16" s="1"/>
  <c r="S119" i="16" s="1"/>
  <c r="I121" i="6"/>
  <c r="L119" i="16" s="1"/>
  <c r="H121" i="6"/>
  <c r="J119" i="16" s="1"/>
  <c r="K119" i="16" s="1"/>
  <c r="G121" i="6"/>
  <c r="G119" i="16" s="1"/>
  <c r="F121" i="6"/>
  <c r="E121" i="6"/>
  <c r="D119" i="16" s="1"/>
  <c r="D121" i="6"/>
  <c r="C121" i="6"/>
  <c r="N95" i="6"/>
  <c r="M95" i="6"/>
  <c r="AB93" i="16" s="1"/>
  <c r="L95" i="6"/>
  <c r="T93" i="16" s="1"/>
  <c r="U93" i="16" s="1"/>
  <c r="K95" i="6"/>
  <c r="N93" i="16" s="1"/>
  <c r="O93" i="16" s="1"/>
  <c r="J95" i="6"/>
  <c r="R93" i="16" s="1"/>
  <c r="S93" i="16" s="1"/>
  <c r="I95" i="6"/>
  <c r="L93" i="16" s="1"/>
  <c r="H95" i="6"/>
  <c r="J93" i="16" s="1"/>
  <c r="K93" i="16" s="1"/>
  <c r="G95" i="6"/>
  <c r="G93" i="16" s="1"/>
  <c r="I93" i="16" s="1"/>
  <c r="F95" i="6"/>
  <c r="F93" i="16" s="1"/>
  <c r="E95" i="6"/>
  <c r="D93" i="16" s="1"/>
  <c r="D95" i="6"/>
  <c r="C95" i="6"/>
  <c r="P93" i="16"/>
  <c r="Q93" i="16" s="1"/>
  <c r="B93" i="16" l="1"/>
  <c r="A94" i="26"/>
  <c r="A93" i="14"/>
  <c r="C93" i="16"/>
  <c r="B93" i="14"/>
  <c r="B94" i="26"/>
  <c r="V93" i="16"/>
  <c r="W93" i="16" s="1"/>
  <c r="C93" i="14"/>
  <c r="B119" i="16"/>
  <c r="A119" i="14"/>
  <c r="A120" i="26"/>
  <c r="C119" i="16"/>
  <c r="B120" i="26"/>
  <c r="B119" i="14"/>
  <c r="V119" i="16"/>
  <c r="W119" i="16" s="1"/>
  <c r="C119" i="14"/>
  <c r="C116" i="25"/>
  <c r="F119" i="16"/>
  <c r="C118" i="5"/>
  <c r="B92" i="5"/>
  <c r="A90" i="25"/>
  <c r="C92" i="5"/>
  <c r="B90" i="25"/>
  <c r="B118" i="5"/>
  <c r="C90" i="25"/>
  <c r="A116" i="25"/>
  <c r="B116" i="25"/>
  <c r="P9" i="26"/>
  <c r="Q158" i="25"/>
  <c r="Q159" i="25"/>
  <c r="Q4" i="25"/>
  <c r="P7" i="26" s="1"/>
  <c r="P8" i="26" s="1"/>
  <c r="F30" i="9"/>
  <c r="F18" i="9"/>
  <c r="F19" i="9"/>
  <c r="F20" i="9"/>
  <c r="F21" i="9"/>
  <c r="F22" i="9"/>
  <c r="F23" i="9"/>
  <c r="F24" i="9"/>
  <c r="F25" i="9"/>
  <c r="F26" i="9"/>
  <c r="F27" i="9"/>
  <c r="F28" i="9"/>
  <c r="F29" i="9"/>
  <c r="F31" i="9"/>
  <c r="F32" i="9"/>
  <c r="F33" i="9"/>
  <c r="F34" i="9"/>
  <c r="F35" i="9"/>
  <c r="F38" i="9"/>
  <c r="F39" i="9"/>
  <c r="F40" i="9"/>
  <c r="F41" i="9"/>
  <c r="F42" i="9"/>
  <c r="F43" i="9"/>
  <c r="F44" i="9"/>
  <c r="F45" i="9"/>
  <c r="F46" i="9"/>
  <c r="F47" i="9"/>
  <c r="F48" i="9"/>
  <c r="F49" i="9"/>
  <c r="F50" i="9"/>
  <c r="F51" i="9"/>
  <c r="F52" i="9"/>
  <c r="F53" i="9"/>
  <c r="F54" i="9"/>
  <c r="F55" i="9"/>
  <c r="F56" i="9"/>
  <c r="F57" i="9"/>
  <c r="F58" i="9"/>
  <c r="F59" i="9"/>
  <c r="F60" i="9"/>
  <c r="F62" i="9"/>
  <c r="Q8" i="16"/>
  <c r="D4" i="25"/>
  <c r="E4" i="25"/>
  <c r="D7" i="26" s="1"/>
  <c r="D8" i="26" s="1"/>
  <c r="F4" i="25"/>
  <c r="E7" i="26" s="1"/>
  <c r="E8" i="26" s="1"/>
  <c r="G4" i="25"/>
  <c r="F7" i="26" s="1"/>
  <c r="F8" i="26" s="1"/>
  <c r="F66" i="26" s="1"/>
  <c r="H4" i="25"/>
  <c r="G7" i="26" s="1"/>
  <c r="G8" i="26" s="1"/>
  <c r="I4" i="25"/>
  <c r="H7" i="26" s="1"/>
  <c r="H8" i="26" s="1"/>
  <c r="J4" i="25"/>
  <c r="I7" i="26" s="1"/>
  <c r="I8" i="26" s="1"/>
  <c r="K4" i="25"/>
  <c r="J7" i="26" s="1"/>
  <c r="J8" i="26" s="1"/>
  <c r="L4" i="25"/>
  <c r="K7" i="26" s="1"/>
  <c r="K8" i="26" s="1"/>
  <c r="M4" i="25"/>
  <c r="L7" i="26" s="1"/>
  <c r="L8" i="26" s="1"/>
  <c r="L13" i="26" s="1"/>
  <c r="N4" i="25"/>
  <c r="M7" i="26" s="1"/>
  <c r="M8" i="26" s="1"/>
  <c r="O4" i="25"/>
  <c r="N7" i="26" s="1"/>
  <c r="N8" i="26" s="1"/>
  <c r="P4" i="25"/>
  <c r="O7" i="26" s="1"/>
  <c r="O8" i="26" s="1"/>
  <c r="R4" i="25"/>
  <c r="Q7" i="26" s="1"/>
  <c r="Q8" i="26" s="1"/>
  <c r="S4" i="25"/>
  <c r="R7" i="26" s="1"/>
  <c r="R8" i="26" s="1"/>
  <c r="T4" i="25"/>
  <c r="S7" i="26" s="1"/>
  <c r="S8" i="26" s="1"/>
  <c r="S81" i="26" s="1"/>
  <c r="U4" i="25"/>
  <c r="T7" i="26" s="1"/>
  <c r="T8" i="26" s="1"/>
  <c r="V4" i="25"/>
  <c r="U7" i="26" s="1"/>
  <c r="U8" i="26" s="1"/>
  <c r="Y4" i="25"/>
  <c r="X7" i="26" s="1"/>
  <c r="X8" i="26" s="1"/>
  <c r="Z4" i="25"/>
  <c r="Y7" i="26" s="1"/>
  <c r="Y8" i="26" s="1"/>
  <c r="AA4" i="25"/>
  <c r="Z7" i="26" s="1"/>
  <c r="Z8" i="26" s="1"/>
  <c r="AB4" i="25"/>
  <c r="AA7" i="26" s="1"/>
  <c r="AA8" i="26" s="1"/>
  <c r="AC4" i="25"/>
  <c r="AB7" i="26" s="1"/>
  <c r="AB8" i="26" s="1"/>
  <c r="AD4" i="25"/>
  <c r="AE4" i="25"/>
  <c r="AD7" i="26" s="1"/>
  <c r="AD8" i="26" s="1"/>
  <c r="AF4" i="25"/>
  <c r="AE7" i="26" s="1"/>
  <c r="AE8" i="26" s="1"/>
  <c r="AG4" i="25"/>
  <c r="AF7" i="26" s="1"/>
  <c r="AF8" i="26" s="1"/>
  <c r="AF42" i="26" s="1"/>
  <c r="AH4" i="25"/>
  <c r="AG7" i="26" s="1"/>
  <c r="AG8" i="26" s="1"/>
  <c r="AI4" i="25"/>
  <c r="AH7" i="26" s="1"/>
  <c r="AH8" i="26" s="1"/>
  <c r="AJ4" i="25"/>
  <c r="AI7" i="26" s="1"/>
  <c r="AI8" i="26" s="1"/>
  <c r="AK4" i="25"/>
  <c r="AJ7" i="26" s="1"/>
  <c r="AJ8" i="26" s="1"/>
  <c r="AL4" i="25"/>
  <c r="AM4" i="25"/>
  <c r="AL7" i="26" s="1"/>
  <c r="AL8" i="26" s="1"/>
  <c r="AN4" i="25"/>
  <c r="AM7" i="26" s="1"/>
  <c r="AM8" i="26" s="1"/>
  <c r="AO4" i="25"/>
  <c r="AN7" i="26" s="1"/>
  <c r="AN8" i="26" s="1"/>
  <c r="AP4" i="25"/>
  <c r="AO7" i="26" s="1"/>
  <c r="AO8" i="26" s="1"/>
  <c r="AQ4" i="25"/>
  <c r="AP7" i="26" s="1"/>
  <c r="AP8" i="26" s="1"/>
  <c r="AR4" i="25"/>
  <c r="AQ7" i="26" s="1"/>
  <c r="AQ8" i="26" s="1"/>
  <c r="AQ71" i="26" s="1"/>
  <c r="AS4" i="25"/>
  <c r="AR7" i="26" s="1"/>
  <c r="AR8" i="26" s="1"/>
  <c r="AT4" i="25"/>
  <c r="AU4" i="25"/>
  <c r="AT7" i="26" s="1"/>
  <c r="AT8" i="26" s="1"/>
  <c r="E158" i="25"/>
  <c r="F158" i="25"/>
  <c r="G158" i="25"/>
  <c r="H158" i="25"/>
  <c r="I158" i="25"/>
  <c r="J158" i="25"/>
  <c r="K158" i="25"/>
  <c r="L158" i="25"/>
  <c r="M158" i="25"/>
  <c r="N158" i="25"/>
  <c r="O158" i="25"/>
  <c r="P158" i="25"/>
  <c r="R158" i="25"/>
  <c r="S158" i="25"/>
  <c r="T158" i="25"/>
  <c r="U158" i="25"/>
  <c r="V158" i="25"/>
  <c r="Y158" i="25"/>
  <c r="Z158" i="25"/>
  <c r="AA158" i="25"/>
  <c r="AB158" i="25"/>
  <c r="AD158" i="25"/>
  <c r="AE158" i="25"/>
  <c r="AF158" i="25"/>
  <c r="AG158" i="25"/>
  <c r="AH158" i="25"/>
  <c r="AI158" i="25"/>
  <c r="AJ158" i="25"/>
  <c r="AK158" i="25"/>
  <c r="AL158" i="25"/>
  <c r="AM158" i="25"/>
  <c r="AN158" i="25"/>
  <c r="AO158" i="25"/>
  <c r="AP158" i="25"/>
  <c r="AQ158" i="25"/>
  <c r="AR158" i="25"/>
  <c r="AS158" i="25"/>
  <c r="AT158" i="25"/>
  <c r="AU158" i="25"/>
  <c r="AW158" i="25"/>
  <c r="AY6" i="25"/>
  <c r="D59" i="6"/>
  <c r="D133" i="6"/>
  <c r="M11" i="6"/>
  <c r="AB9" i="16" s="1"/>
  <c r="N123" i="6"/>
  <c r="D123" i="6"/>
  <c r="C123" i="6"/>
  <c r="N122" i="6"/>
  <c r="D122" i="6"/>
  <c r="C122" i="6"/>
  <c r="N120" i="6"/>
  <c r="D120" i="6"/>
  <c r="C120" i="6"/>
  <c r="N26" i="6"/>
  <c r="D140" i="6"/>
  <c r="M13" i="6"/>
  <c r="M14" i="6"/>
  <c r="AB12" i="16" s="1"/>
  <c r="M15" i="6"/>
  <c r="AB13" i="16" s="1"/>
  <c r="M16" i="6"/>
  <c r="AB14" i="16" s="1"/>
  <c r="M17" i="6"/>
  <c r="AB15" i="16" s="1"/>
  <c r="M18" i="6"/>
  <c r="AB16" i="16" s="1"/>
  <c r="M19" i="6"/>
  <c r="AB17" i="16" s="1"/>
  <c r="M20" i="6"/>
  <c r="AB18" i="16" s="1"/>
  <c r="M21" i="6"/>
  <c r="AB19" i="16" s="1"/>
  <c r="M22" i="6"/>
  <c r="AB20" i="16" s="1"/>
  <c r="M23" i="6"/>
  <c r="AB21" i="16" s="1"/>
  <c r="M24" i="6"/>
  <c r="M25" i="6"/>
  <c r="AB23" i="16" s="1"/>
  <c r="M26" i="6"/>
  <c r="AB24" i="16" s="1"/>
  <c r="M27" i="6"/>
  <c r="AB25" i="16" s="1"/>
  <c r="M28" i="6"/>
  <c r="AB26" i="16" s="1"/>
  <c r="M29" i="6"/>
  <c r="M30" i="6"/>
  <c r="M31" i="6"/>
  <c r="M32" i="6"/>
  <c r="M33" i="6"/>
  <c r="AB31" i="16" s="1"/>
  <c r="M34" i="6"/>
  <c r="M35" i="6"/>
  <c r="AB33" i="16" s="1"/>
  <c r="M36" i="6"/>
  <c r="AB34" i="16" s="1"/>
  <c r="M37" i="6"/>
  <c r="AB35" i="16" s="1"/>
  <c r="M38" i="6"/>
  <c r="AB36" i="16" s="1"/>
  <c r="M39" i="6"/>
  <c r="AB37" i="16" s="1"/>
  <c r="M40" i="6"/>
  <c r="M41" i="6"/>
  <c r="AB39" i="16" s="1"/>
  <c r="M42" i="6"/>
  <c r="AB40" i="16" s="1"/>
  <c r="M45" i="6"/>
  <c r="M46" i="6"/>
  <c r="AB44" i="16" s="1"/>
  <c r="M47" i="6"/>
  <c r="AB45" i="16" s="1"/>
  <c r="M48" i="6"/>
  <c r="AB46" i="16" s="1"/>
  <c r="M49" i="6"/>
  <c r="AB47" i="16" s="1"/>
  <c r="M50" i="6"/>
  <c r="AB48" i="16" s="1"/>
  <c r="M51" i="6"/>
  <c r="AB49" i="16" s="1"/>
  <c r="M52" i="6"/>
  <c r="AB50" i="16" s="1"/>
  <c r="M53" i="6"/>
  <c r="AB51" i="16" s="1"/>
  <c r="M54" i="6"/>
  <c r="AB52" i="16" s="1"/>
  <c r="M55" i="6"/>
  <c r="AB53" i="16" s="1"/>
  <c r="M56" i="6"/>
  <c r="AB54" i="16" s="1"/>
  <c r="M57" i="6"/>
  <c r="AB55" i="16" s="1"/>
  <c r="M58" i="6"/>
  <c r="AB56" i="16" s="1"/>
  <c r="M59" i="6"/>
  <c r="AB57" i="16" s="1"/>
  <c r="M60" i="6"/>
  <c r="AB58" i="16" s="1"/>
  <c r="M61" i="6"/>
  <c r="AB59" i="16" s="1"/>
  <c r="M62" i="6"/>
  <c r="AB60" i="16" s="1"/>
  <c r="M63" i="6"/>
  <c r="AB61" i="16" s="1"/>
  <c r="M64" i="6"/>
  <c r="AB62" i="16" s="1"/>
  <c r="M65" i="6"/>
  <c r="AB63" i="16" s="1"/>
  <c r="M66" i="6"/>
  <c r="AB64" i="16" s="1"/>
  <c r="M67" i="6"/>
  <c r="M68" i="6"/>
  <c r="M69" i="6"/>
  <c r="AB67" i="16" s="1"/>
  <c r="M70" i="6"/>
  <c r="AB68" i="16" s="1"/>
  <c r="M71" i="6"/>
  <c r="AB69" i="16" s="1"/>
  <c r="M75" i="6"/>
  <c r="AB73" i="16" s="1"/>
  <c r="M76" i="6"/>
  <c r="AB74" i="16" s="1"/>
  <c r="M77" i="6"/>
  <c r="AB75" i="16" s="1"/>
  <c r="M78" i="6"/>
  <c r="AB76" i="16" s="1"/>
  <c r="M79" i="6"/>
  <c r="AB77" i="16" s="1"/>
  <c r="M80" i="6"/>
  <c r="AB78" i="16" s="1"/>
  <c r="M81" i="6"/>
  <c r="AB79" i="16" s="1"/>
  <c r="M83" i="6"/>
  <c r="AB81" i="16" s="1"/>
  <c r="M88" i="6"/>
  <c r="AB86" i="16" s="1"/>
  <c r="M89" i="6"/>
  <c r="AB87" i="16" s="1"/>
  <c r="M90" i="6"/>
  <c r="AB88" i="16" s="1"/>
  <c r="M91" i="6"/>
  <c r="M92" i="6"/>
  <c r="AB90" i="16" s="1"/>
  <c r="M93" i="6"/>
  <c r="AB91" i="16" s="1"/>
  <c r="M94" i="6"/>
  <c r="AB92" i="16" s="1"/>
  <c r="M98" i="6"/>
  <c r="AB96" i="16" s="1"/>
  <c r="M99" i="6"/>
  <c r="AB97" i="16" s="1"/>
  <c r="M100" i="6"/>
  <c r="AB98" i="16" s="1"/>
  <c r="M101" i="6"/>
  <c r="AB99" i="16" s="1"/>
  <c r="M102" i="6"/>
  <c r="AB100" i="16" s="1"/>
  <c r="M103" i="6"/>
  <c r="AB101" i="16" s="1"/>
  <c r="M104" i="6"/>
  <c r="M105" i="6"/>
  <c r="M106" i="6"/>
  <c r="M107" i="6"/>
  <c r="M108" i="6"/>
  <c r="M109" i="6"/>
  <c r="AB107" i="16" s="1"/>
  <c r="M110" i="6"/>
  <c r="AB108" i="16" s="1"/>
  <c r="M111" i="6"/>
  <c r="AB109" i="16" s="1"/>
  <c r="M112" i="6"/>
  <c r="AB110" i="16" s="1"/>
  <c r="M113" i="6"/>
  <c r="AB111" i="16" s="1"/>
  <c r="M114" i="6"/>
  <c r="AB112" i="16" s="1"/>
  <c r="M115" i="6"/>
  <c r="AB113" i="16" s="1"/>
  <c r="M116" i="6"/>
  <c r="AB114" i="16" s="1"/>
  <c r="M117" i="6"/>
  <c r="AB115" i="16" s="1"/>
  <c r="M118" i="6"/>
  <c r="AB116" i="16" s="1"/>
  <c r="M119" i="6"/>
  <c r="AB117" i="16" s="1"/>
  <c r="M120" i="6"/>
  <c r="AB118" i="16" s="1"/>
  <c r="M122" i="6"/>
  <c r="AB120" i="16" s="1"/>
  <c r="M123" i="6"/>
  <c r="AB121" i="16" s="1"/>
  <c r="M124" i="6"/>
  <c r="AB122" i="16" s="1"/>
  <c r="M125" i="6"/>
  <c r="AB123" i="16" s="1"/>
  <c r="M127" i="6"/>
  <c r="AB125" i="16" s="1"/>
  <c r="M128" i="6"/>
  <c r="AB126" i="16" s="1"/>
  <c r="M129" i="6"/>
  <c r="AB127" i="16" s="1"/>
  <c r="M130" i="6"/>
  <c r="AB128" i="16" s="1"/>
  <c r="M131" i="6"/>
  <c r="AB129" i="16" s="1"/>
  <c r="M132" i="6"/>
  <c r="AB130" i="16" s="1"/>
  <c r="M133" i="6"/>
  <c r="AB131" i="16" s="1"/>
  <c r="M134" i="6"/>
  <c r="AB132" i="16" s="1"/>
  <c r="M135" i="6"/>
  <c r="AB133" i="16" s="1"/>
  <c r="M136" i="6"/>
  <c r="AB134" i="16" s="1"/>
  <c r="M138" i="6"/>
  <c r="AB136" i="16" s="1"/>
  <c r="M139" i="6"/>
  <c r="AB137" i="16" s="1"/>
  <c r="M140" i="6"/>
  <c r="AB138" i="16" s="1"/>
  <c r="M141" i="6"/>
  <c r="AB139" i="16" s="1"/>
  <c r="M142" i="6"/>
  <c r="AB140" i="16" s="1"/>
  <c r="M143" i="6"/>
  <c r="AB141" i="16" s="1"/>
  <c r="M144" i="6"/>
  <c r="AB142" i="16" s="1"/>
  <c r="M145" i="6"/>
  <c r="M146" i="6"/>
  <c r="AB144" i="16" s="1"/>
  <c r="M147" i="6"/>
  <c r="AB145" i="16" s="1"/>
  <c r="M148" i="6"/>
  <c r="AB146" i="16" s="1"/>
  <c r="M149" i="6"/>
  <c r="AB147" i="16" s="1"/>
  <c r="M150" i="6"/>
  <c r="AB148" i="16" s="1"/>
  <c r="M151" i="6"/>
  <c r="AB149" i="16" s="1"/>
  <c r="M152" i="6"/>
  <c r="AB150" i="16" s="1"/>
  <c r="M153" i="6"/>
  <c r="AB151" i="16" s="1"/>
  <c r="M154" i="6"/>
  <c r="AB152" i="16" s="1"/>
  <c r="M162" i="6"/>
  <c r="D34" i="6"/>
  <c r="C34" i="6"/>
  <c r="A29" i="25" s="1"/>
  <c r="A193" i="25" s="1"/>
  <c r="B123" i="6"/>
  <c r="A121" i="16" s="1"/>
  <c r="B122" i="6"/>
  <c r="B120" i="6"/>
  <c r="D149" i="6"/>
  <c r="D151" i="6"/>
  <c r="J123" i="6"/>
  <c r="R121" i="16" s="1"/>
  <c r="S121" i="16" s="1"/>
  <c r="L123" i="6"/>
  <c r="T121" i="16" s="1"/>
  <c r="U121" i="16" s="1"/>
  <c r="K123" i="6"/>
  <c r="N121" i="16" s="1"/>
  <c r="O121" i="16" s="1"/>
  <c r="I123" i="6"/>
  <c r="L121" i="16" s="1"/>
  <c r="H123" i="6"/>
  <c r="J121" i="16" s="1"/>
  <c r="K121" i="16" s="1"/>
  <c r="G123" i="6"/>
  <c r="G121" i="16" s="1"/>
  <c r="F123" i="6"/>
  <c r="F121" i="16" s="1"/>
  <c r="E123" i="6"/>
  <c r="D121" i="16" s="1"/>
  <c r="J122" i="6"/>
  <c r="R120" i="16" s="1"/>
  <c r="S120" i="16" s="1"/>
  <c r="L122" i="6"/>
  <c r="T120" i="16" s="1"/>
  <c r="U120" i="16" s="1"/>
  <c r="K122" i="6"/>
  <c r="N120" i="16" s="1"/>
  <c r="O120" i="16" s="1"/>
  <c r="I122" i="6"/>
  <c r="L120" i="16" s="1"/>
  <c r="H122" i="6"/>
  <c r="J120" i="16" s="1"/>
  <c r="K120" i="16" s="1"/>
  <c r="G122" i="6"/>
  <c r="G120" i="16" s="1"/>
  <c r="F122" i="6"/>
  <c r="F120" i="16" s="1"/>
  <c r="E122" i="6"/>
  <c r="D120" i="16" s="1"/>
  <c r="J120" i="6"/>
  <c r="R118" i="16" s="1"/>
  <c r="S118" i="16" s="1"/>
  <c r="L120" i="6"/>
  <c r="T118" i="16" s="1"/>
  <c r="U118" i="16" s="1"/>
  <c r="K120" i="6"/>
  <c r="N118" i="16" s="1"/>
  <c r="O118" i="16" s="1"/>
  <c r="I120" i="6"/>
  <c r="L118" i="16" s="1"/>
  <c r="H120" i="6"/>
  <c r="J118" i="16" s="1"/>
  <c r="K118" i="16" s="1"/>
  <c r="G120" i="6"/>
  <c r="G118" i="16" s="1"/>
  <c r="F120" i="6"/>
  <c r="F118" i="16" s="1"/>
  <c r="E120" i="6"/>
  <c r="D118" i="16" s="1"/>
  <c r="F10" i="6"/>
  <c r="F8" i="16" s="1"/>
  <c r="P51" i="16"/>
  <c r="Q51" i="16" s="1"/>
  <c r="L162" i="6"/>
  <c r="T160" i="16" s="1"/>
  <c r="U160" i="16" s="1"/>
  <c r="L154" i="6"/>
  <c r="T152" i="16" s="1"/>
  <c r="U152" i="16" s="1"/>
  <c r="L153" i="6"/>
  <c r="T151" i="16" s="1"/>
  <c r="U151" i="16" s="1"/>
  <c r="L152" i="6"/>
  <c r="T150" i="16" s="1"/>
  <c r="U150" i="16" s="1"/>
  <c r="L150" i="6"/>
  <c r="T148" i="16" s="1"/>
  <c r="U148" i="16" s="1"/>
  <c r="L149" i="6"/>
  <c r="T147" i="16" s="1"/>
  <c r="U147" i="16" s="1"/>
  <c r="L148" i="6"/>
  <c r="T146" i="16" s="1"/>
  <c r="U146" i="16" s="1"/>
  <c r="L26" i="6"/>
  <c r="T24" i="16" s="1"/>
  <c r="U24" i="16" s="1"/>
  <c r="L146" i="6"/>
  <c r="T144" i="16" s="1"/>
  <c r="U144" i="16" s="1"/>
  <c r="L145" i="6"/>
  <c r="L144" i="6"/>
  <c r="T142" i="16" s="1"/>
  <c r="U142" i="16" s="1"/>
  <c r="L143" i="6"/>
  <c r="T141" i="16" s="1"/>
  <c r="U141" i="16" s="1"/>
  <c r="L142" i="6"/>
  <c r="T140" i="16" s="1"/>
  <c r="U140" i="16" s="1"/>
  <c r="L141" i="6"/>
  <c r="T139" i="16" s="1"/>
  <c r="U139" i="16" s="1"/>
  <c r="L140" i="6"/>
  <c r="T138" i="16" s="1"/>
  <c r="U138" i="16" s="1"/>
  <c r="L139" i="6"/>
  <c r="T137" i="16" s="1"/>
  <c r="U137" i="16" s="1"/>
  <c r="L138" i="6"/>
  <c r="T136" i="16" s="1"/>
  <c r="U136" i="16" s="1"/>
  <c r="L136" i="6"/>
  <c r="T134" i="16" s="1"/>
  <c r="U134" i="16" s="1"/>
  <c r="L147" i="6"/>
  <c r="T145" i="16" s="1"/>
  <c r="U145" i="16" s="1"/>
  <c r="L131" i="6"/>
  <c r="T129" i="16" s="1"/>
  <c r="U129" i="16" s="1"/>
  <c r="L130" i="6"/>
  <c r="T128" i="16" s="1"/>
  <c r="U128" i="16" s="1"/>
  <c r="L129" i="6"/>
  <c r="T127" i="16" s="1"/>
  <c r="U127" i="16" s="1"/>
  <c r="L128" i="6"/>
  <c r="T126" i="16" s="1"/>
  <c r="U126" i="16" s="1"/>
  <c r="L127" i="6"/>
  <c r="T125" i="16" s="1"/>
  <c r="U125" i="16" s="1"/>
  <c r="L125" i="6"/>
  <c r="T123" i="16" s="1"/>
  <c r="U123" i="16" s="1"/>
  <c r="L124" i="6"/>
  <c r="T122" i="16" s="1"/>
  <c r="U122" i="16" s="1"/>
  <c r="L119" i="6"/>
  <c r="T117" i="16" s="1"/>
  <c r="U117" i="16" s="1"/>
  <c r="L118" i="6"/>
  <c r="T116" i="16" s="1"/>
  <c r="U116" i="16" s="1"/>
  <c r="L117" i="6"/>
  <c r="T115" i="16" s="1"/>
  <c r="U115" i="16" s="1"/>
  <c r="L116" i="6"/>
  <c r="T114" i="16" s="1"/>
  <c r="U114" i="16" s="1"/>
  <c r="L115" i="6"/>
  <c r="T113" i="16" s="1"/>
  <c r="U113" i="16" s="1"/>
  <c r="L114" i="6"/>
  <c r="T112" i="16" s="1"/>
  <c r="U112" i="16" s="1"/>
  <c r="L113" i="6"/>
  <c r="T111" i="16" s="1"/>
  <c r="U111" i="16" s="1"/>
  <c r="L112" i="6"/>
  <c r="T110" i="16" s="1"/>
  <c r="U110" i="16" s="1"/>
  <c r="L111" i="6"/>
  <c r="T109" i="16" s="1"/>
  <c r="U109" i="16" s="1"/>
  <c r="L105" i="6"/>
  <c r="T103" i="16" s="1"/>
  <c r="U103" i="16" s="1"/>
  <c r="L104" i="6"/>
  <c r="T102" i="16" s="1"/>
  <c r="U102" i="16" s="1"/>
  <c r="L103" i="6"/>
  <c r="T101" i="16" s="1"/>
  <c r="U101" i="16" s="1"/>
  <c r="L135" i="6"/>
  <c r="T133" i="16" s="1"/>
  <c r="U133" i="16" s="1"/>
  <c r="L134" i="6"/>
  <c r="T132" i="16" s="1"/>
  <c r="U132" i="16" s="1"/>
  <c r="L133" i="6"/>
  <c r="T131" i="16" s="1"/>
  <c r="U131" i="16" s="1"/>
  <c r="L132" i="6"/>
  <c r="T130" i="16" s="1"/>
  <c r="U130" i="16" s="1"/>
  <c r="L94" i="6"/>
  <c r="T92" i="16" s="1"/>
  <c r="U92" i="16" s="1"/>
  <c r="L93" i="6"/>
  <c r="T91" i="16" s="1"/>
  <c r="U91" i="16" s="1"/>
  <c r="L92" i="6"/>
  <c r="L91" i="6"/>
  <c r="T89" i="16" s="1"/>
  <c r="U89" i="16" s="1"/>
  <c r="L90" i="6"/>
  <c r="T88" i="16" s="1"/>
  <c r="U88" i="16" s="1"/>
  <c r="L89" i="6"/>
  <c r="T87" i="16" s="1"/>
  <c r="U87" i="16" s="1"/>
  <c r="L88" i="6"/>
  <c r="T86" i="16" s="1"/>
  <c r="U86" i="16" s="1"/>
  <c r="L83" i="6"/>
  <c r="T81" i="16" s="1"/>
  <c r="U81" i="16" s="1"/>
  <c r="L81" i="6"/>
  <c r="T79" i="16" s="1"/>
  <c r="U79" i="16" s="1"/>
  <c r="L80" i="6"/>
  <c r="T78" i="16" s="1"/>
  <c r="U78" i="16" s="1"/>
  <c r="L79" i="6"/>
  <c r="T77" i="16" s="1"/>
  <c r="U77" i="16" s="1"/>
  <c r="L78" i="6"/>
  <c r="L77" i="6"/>
  <c r="T75" i="16" s="1"/>
  <c r="U75" i="16" s="1"/>
  <c r="L76" i="6"/>
  <c r="T74" i="16" s="1"/>
  <c r="U74" i="16" s="1"/>
  <c r="L75" i="6"/>
  <c r="T73" i="16" s="1"/>
  <c r="U73" i="16" s="1"/>
  <c r="L71" i="6"/>
  <c r="T69" i="16" s="1"/>
  <c r="U69" i="16" s="1"/>
  <c r="L70" i="6"/>
  <c r="T68" i="16" s="1"/>
  <c r="U68" i="16" s="1"/>
  <c r="L69" i="6"/>
  <c r="T67" i="16" s="1"/>
  <c r="U67" i="16" s="1"/>
  <c r="L68" i="6"/>
  <c r="T66" i="16" s="1"/>
  <c r="U66" i="16" s="1"/>
  <c r="L67" i="6"/>
  <c r="T65" i="16" s="1"/>
  <c r="U65" i="16" s="1"/>
  <c r="L102" i="6"/>
  <c r="T100" i="16" s="1"/>
  <c r="U100" i="16" s="1"/>
  <c r="L101" i="6"/>
  <c r="T99" i="16" s="1"/>
  <c r="U99" i="16" s="1"/>
  <c r="L100" i="6"/>
  <c r="T98" i="16" s="1"/>
  <c r="U98" i="16" s="1"/>
  <c r="L99" i="6"/>
  <c r="T97" i="16" s="1"/>
  <c r="U97" i="16" s="1"/>
  <c r="L98" i="6"/>
  <c r="T96" i="16" s="1"/>
  <c r="U96" i="16" s="1"/>
  <c r="L23" i="6"/>
  <c r="T21" i="16" s="1"/>
  <c r="U21" i="16" s="1"/>
  <c r="L22" i="6"/>
  <c r="T20" i="16" s="1"/>
  <c r="U20" i="16" s="1"/>
  <c r="L21" i="6"/>
  <c r="T19" i="16" s="1"/>
  <c r="U19" i="16" s="1"/>
  <c r="L20" i="6"/>
  <c r="T18" i="16" s="1"/>
  <c r="U18" i="16" s="1"/>
  <c r="L18" i="6"/>
  <c r="T16" i="16" s="1"/>
  <c r="U16" i="16" s="1"/>
  <c r="L17" i="6"/>
  <c r="T15" i="16" s="1"/>
  <c r="U15" i="16" s="1"/>
  <c r="L16" i="6"/>
  <c r="T14" i="16" s="1"/>
  <c r="U14" i="16" s="1"/>
  <c r="L15" i="6"/>
  <c r="T13" i="16" s="1"/>
  <c r="U13" i="16" s="1"/>
  <c r="L13" i="6"/>
  <c r="T11" i="16" s="1"/>
  <c r="U11" i="16" s="1"/>
  <c r="L11" i="6"/>
  <c r="T9" i="16" s="1"/>
  <c r="U9" i="16" s="1"/>
  <c r="L10" i="6"/>
  <c r="T8" i="16" s="1"/>
  <c r="U8" i="16" s="1"/>
  <c r="L25" i="6"/>
  <c r="T23" i="16" s="1"/>
  <c r="U23" i="16" s="1"/>
  <c r="L35" i="6"/>
  <c r="T33" i="16" s="1"/>
  <c r="U33" i="16" s="1"/>
  <c r="L33" i="6"/>
  <c r="T31" i="16" s="1"/>
  <c r="U31" i="16" s="1"/>
  <c r="L42" i="6"/>
  <c r="T40" i="16" s="1"/>
  <c r="U40" i="16" s="1"/>
  <c r="L41" i="6"/>
  <c r="T39" i="16" s="1"/>
  <c r="U39" i="16" s="1"/>
  <c r="L39" i="6"/>
  <c r="T37" i="16" s="1"/>
  <c r="U37" i="16" s="1"/>
  <c r="L36" i="6"/>
  <c r="T34" i="16" s="1"/>
  <c r="U34" i="16" s="1"/>
  <c r="L51" i="6"/>
  <c r="T49" i="16" s="1"/>
  <c r="U49" i="16" s="1"/>
  <c r="L50" i="6"/>
  <c r="T48" i="16" s="1"/>
  <c r="U48" i="16" s="1"/>
  <c r="L49" i="6"/>
  <c r="T47" i="16" s="1"/>
  <c r="U47" i="16" s="1"/>
  <c r="L48" i="6"/>
  <c r="T46" i="16" s="1"/>
  <c r="U46" i="16" s="1"/>
  <c r="L47" i="6"/>
  <c r="T45" i="16" s="1"/>
  <c r="U45" i="16" s="1"/>
  <c r="L46" i="6"/>
  <c r="T44" i="16" s="1"/>
  <c r="U44" i="16" s="1"/>
  <c r="L45" i="6"/>
  <c r="L58" i="6"/>
  <c r="T56" i="16" s="1"/>
  <c r="U56" i="16" s="1"/>
  <c r="L65" i="6"/>
  <c r="T63" i="16" s="1"/>
  <c r="U63" i="16" s="1"/>
  <c r="L64" i="6"/>
  <c r="T62" i="16" s="1"/>
  <c r="U62" i="16" s="1"/>
  <c r="L63" i="6"/>
  <c r="T61" i="16" s="1"/>
  <c r="U61" i="16" s="1"/>
  <c r="L62" i="6"/>
  <c r="T60" i="16" s="1"/>
  <c r="U60" i="16" s="1"/>
  <c r="L61" i="6"/>
  <c r="T59" i="16" s="1"/>
  <c r="U59" i="16" s="1"/>
  <c r="L54" i="6"/>
  <c r="T52" i="16" s="1"/>
  <c r="U52" i="16" s="1"/>
  <c r="L53" i="6"/>
  <c r="T51" i="16" s="1"/>
  <c r="U51" i="16" s="1"/>
  <c r="L52" i="6"/>
  <c r="T50" i="16" s="1"/>
  <c r="U50" i="16" s="1"/>
  <c r="L38" i="6"/>
  <c r="T36" i="16" s="1"/>
  <c r="U36" i="16" s="1"/>
  <c r="L37" i="6"/>
  <c r="T35" i="16" s="1"/>
  <c r="U35" i="16" s="1"/>
  <c r="L28" i="6"/>
  <c r="T26" i="16" s="1"/>
  <c r="U26" i="16" s="1"/>
  <c r="L27" i="6"/>
  <c r="T25" i="16" s="1"/>
  <c r="U25" i="16" s="1"/>
  <c r="L19" i="6"/>
  <c r="T17" i="16" s="1"/>
  <c r="U17" i="16" s="1"/>
  <c r="K149" i="6"/>
  <c r="N147" i="16" s="1"/>
  <c r="O147" i="16" s="1"/>
  <c r="K148" i="6"/>
  <c r="N146" i="16" s="1"/>
  <c r="O146" i="16" s="1"/>
  <c r="K146" i="6"/>
  <c r="K144" i="6"/>
  <c r="N142" i="16" s="1"/>
  <c r="O142" i="16" s="1"/>
  <c r="K143" i="6"/>
  <c r="N141" i="16" s="1"/>
  <c r="O141" i="16" s="1"/>
  <c r="K139" i="6"/>
  <c r="N137" i="16" s="1"/>
  <c r="O137" i="16" s="1"/>
  <c r="K138" i="6"/>
  <c r="N136" i="16" s="1"/>
  <c r="O136" i="16" s="1"/>
  <c r="K141" i="6"/>
  <c r="N139" i="16" s="1"/>
  <c r="O139" i="16" s="1"/>
  <c r="K136" i="6"/>
  <c r="N134" i="16" s="1"/>
  <c r="O134" i="16" s="1"/>
  <c r="K133" i="6"/>
  <c r="N131" i="16" s="1"/>
  <c r="O131" i="16" s="1"/>
  <c r="K130" i="6"/>
  <c r="N128" i="16" s="1"/>
  <c r="O128" i="16" s="1"/>
  <c r="K88" i="6"/>
  <c r="N86" i="16" s="1"/>
  <c r="O86" i="16" s="1"/>
  <c r="K100" i="6"/>
  <c r="N98" i="16" s="1"/>
  <c r="O98" i="16" s="1"/>
  <c r="K98" i="6"/>
  <c r="N96" i="16" s="1"/>
  <c r="K94" i="6"/>
  <c r="N92" i="16" s="1"/>
  <c r="O92" i="16" s="1"/>
  <c r="K83" i="6"/>
  <c r="N81" i="16" s="1"/>
  <c r="O81" i="16" s="1"/>
  <c r="K71" i="6"/>
  <c r="N69" i="16" s="1"/>
  <c r="K70" i="6"/>
  <c r="N68" i="16" s="1"/>
  <c r="O68" i="16" s="1"/>
  <c r="K69" i="6"/>
  <c r="N67" i="16" s="1"/>
  <c r="O67" i="16" s="1"/>
  <c r="K68" i="6"/>
  <c r="N66" i="16" s="1"/>
  <c r="O66" i="16" s="1"/>
  <c r="K58" i="6"/>
  <c r="N56" i="16" s="1"/>
  <c r="O56" i="16" s="1"/>
  <c r="K52" i="6"/>
  <c r="N50" i="16" s="1"/>
  <c r="O50" i="16" s="1"/>
  <c r="K41" i="6"/>
  <c r="N39" i="16" s="1"/>
  <c r="O39" i="16" s="1"/>
  <c r="K39" i="6"/>
  <c r="N37" i="16" s="1"/>
  <c r="O37" i="16" s="1"/>
  <c r="K38" i="6"/>
  <c r="K33" i="6"/>
  <c r="N31" i="16" s="1"/>
  <c r="O31" i="16" s="1"/>
  <c r="K11" i="6"/>
  <c r="E159" i="25"/>
  <c r="F159" i="25"/>
  <c r="G159" i="25"/>
  <c r="H159" i="25"/>
  <c r="I159" i="25"/>
  <c r="J159" i="25"/>
  <c r="K159" i="25"/>
  <c r="L159" i="25"/>
  <c r="M159" i="25"/>
  <c r="N159" i="25"/>
  <c r="O159" i="25"/>
  <c r="P159" i="25"/>
  <c r="R159" i="25"/>
  <c r="S159" i="25"/>
  <c r="T159" i="25"/>
  <c r="U159" i="25"/>
  <c r="V159" i="25"/>
  <c r="Y159" i="25"/>
  <c r="Z159" i="25"/>
  <c r="AA159" i="25"/>
  <c r="AB159" i="25"/>
  <c r="AC159" i="25"/>
  <c r="AD159" i="25"/>
  <c r="AE159" i="25"/>
  <c r="AF159" i="25"/>
  <c r="AG159" i="25"/>
  <c r="AH159" i="25"/>
  <c r="AI159" i="25"/>
  <c r="AJ159" i="25"/>
  <c r="AK159" i="25"/>
  <c r="AL159" i="25"/>
  <c r="AM159" i="25"/>
  <c r="AN159" i="25"/>
  <c r="AO159" i="25"/>
  <c r="AP159" i="25"/>
  <c r="AQ159" i="25"/>
  <c r="AR159" i="25"/>
  <c r="AS159" i="25"/>
  <c r="AT159" i="25"/>
  <c r="AU159" i="25"/>
  <c r="AW159" i="25"/>
  <c r="D159" i="25"/>
  <c r="N141" i="6"/>
  <c r="C2" i="21"/>
  <c r="A2" i="21"/>
  <c r="A1" i="21"/>
  <c r="L14" i="6"/>
  <c r="T12" i="16" s="1"/>
  <c r="U12" i="16" s="1"/>
  <c r="L24" i="6"/>
  <c r="L29" i="6"/>
  <c r="L30" i="6"/>
  <c r="L31" i="6"/>
  <c r="L32" i="6"/>
  <c r="L34" i="6"/>
  <c r="L40" i="6"/>
  <c r="T38" i="16" s="1"/>
  <c r="U38" i="16" s="1"/>
  <c r="L55" i="6"/>
  <c r="L56" i="6"/>
  <c r="L57" i="6"/>
  <c r="L59" i="6"/>
  <c r="L60" i="6"/>
  <c r="L66" i="6"/>
  <c r="L106" i="6"/>
  <c r="L107" i="6"/>
  <c r="L108" i="6"/>
  <c r="L109" i="6"/>
  <c r="T107" i="16" s="1"/>
  <c r="U107" i="16" s="1"/>
  <c r="L110" i="6"/>
  <c r="T108" i="16" s="1"/>
  <c r="U108" i="16" s="1"/>
  <c r="L151" i="6"/>
  <c r="T149" i="16" s="1"/>
  <c r="U149" i="16" s="1"/>
  <c r="K13" i="6"/>
  <c r="N11" i="16" s="1"/>
  <c r="O11" i="16" s="1"/>
  <c r="K14" i="6"/>
  <c r="N12" i="16" s="1"/>
  <c r="O12" i="16" s="1"/>
  <c r="K15" i="6"/>
  <c r="N13" i="16" s="1"/>
  <c r="O13" i="16" s="1"/>
  <c r="K16" i="6"/>
  <c r="N14" i="16" s="1"/>
  <c r="O14" i="16" s="1"/>
  <c r="K17" i="6"/>
  <c r="N15" i="16" s="1"/>
  <c r="O15" i="16" s="1"/>
  <c r="K18" i="6"/>
  <c r="N16" i="16" s="1"/>
  <c r="O16" i="16" s="1"/>
  <c r="K19" i="6"/>
  <c r="N17" i="16" s="1"/>
  <c r="O17" i="16" s="1"/>
  <c r="K20" i="6"/>
  <c r="N18" i="16" s="1"/>
  <c r="O18" i="16" s="1"/>
  <c r="K21" i="6"/>
  <c r="N19" i="16" s="1"/>
  <c r="O19" i="16" s="1"/>
  <c r="K22" i="6"/>
  <c r="N20" i="16" s="1"/>
  <c r="O20" i="16" s="1"/>
  <c r="K23" i="6"/>
  <c r="N21" i="16" s="1"/>
  <c r="O21" i="16" s="1"/>
  <c r="K24" i="6"/>
  <c r="K25" i="6"/>
  <c r="N23" i="16" s="1"/>
  <c r="O23" i="16" s="1"/>
  <c r="K26" i="6"/>
  <c r="N24" i="16" s="1"/>
  <c r="O24" i="16" s="1"/>
  <c r="K27" i="6"/>
  <c r="N25" i="16" s="1"/>
  <c r="O25" i="16" s="1"/>
  <c r="K28" i="6"/>
  <c r="N26" i="16" s="1"/>
  <c r="O26" i="16" s="1"/>
  <c r="K29" i="6"/>
  <c r="K30" i="6"/>
  <c r="K31" i="6"/>
  <c r="K32" i="6"/>
  <c r="K34" i="6"/>
  <c r="K35" i="6"/>
  <c r="N33" i="16" s="1"/>
  <c r="O33" i="16" s="1"/>
  <c r="K36" i="6"/>
  <c r="N34" i="16" s="1"/>
  <c r="O34" i="16" s="1"/>
  <c r="K37" i="6"/>
  <c r="N35" i="16" s="1"/>
  <c r="O35" i="16" s="1"/>
  <c r="K40" i="6"/>
  <c r="K42" i="6"/>
  <c r="N40" i="16" s="1"/>
  <c r="O40" i="16" s="1"/>
  <c r="K45" i="6"/>
  <c r="K46" i="6"/>
  <c r="N44" i="16" s="1"/>
  <c r="O44" i="16" s="1"/>
  <c r="K47" i="6"/>
  <c r="N45" i="16" s="1"/>
  <c r="O45" i="16" s="1"/>
  <c r="K48" i="6"/>
  <c r="N46" i="16" s="1"/>
  <c r="O46" i="16" s="1"/>
  <c r="K49" i="6"/>
  <c r="N47" i="16" s="1"/>
  <c r="O47" i="16" s="1"/>
  <c r="K50" i="6"/>
  <c r="N48" i="16" s="1"/>
  <c r="O48" i="16" s="1"/>
  <c r="K51" i="6"/>
  <c r="N49" i="16" s="1"/>
  <c r="O49" i="16" s="1"/>
  <c r="K53" i="6"/>
  <c r="N51" i="16" s="1"/>
  <c r="O51" i="16" s="1"/>
  <c r="K54" i="6"/>
  <c r="N52" i="16" s="1"/>
  <c r="O52" i="16" s="1"/>
  <c r="K55" i="6"/>
  <c r="K56" i="6"/>
  <c r="K57" i="6"/>
  <c r="K59" i="6"/>
  <c r="K60" i="6"/>
  <c r="K61" i="6"/>
  <c r="N59" i="16" s="1"/>
  <c r="O59" i="16" s="1"/>
  <c r="K62" i="6"/>
  <c r="N60" i="16" s="1"/>
  <c r="O60" i="16" s="1"/>
  <c r="K63" i="6"/>
  <c r="N61" i="16" s="1"/>
  <c r="O61" i="16" s="1"/>
  <c r="K64" i="6"/>
  <c r="N62" i="16" s="1"/>
  <c r="O62" i="16" s="1"/>
  <c r="K65" i="6"/>
  <c r="N63" i="16" s="1"/>
  <c r="O63" i="16" s="1"/>
  <c r="K66" i="6"/>
  <c r="K67" i="6"/>
  <c r="N65" i="16" s="1"/>
  <c r="O65" i="16" s="1"/>
  <c r="K75" i="6"/>
  <c r="N73" i="16" s="1"/>
  <c r="O73" i="16" s="1"/>
  <c r="K76" i="6"/>
  <c r="N74" i="16" s="1"/>
  <c r="O74" i="16" s="1"/>
  <c r="K77" i="6"/>
  <c r="N75" i="16" s="1"/>
  <c r="O75" i="16" s="1"/>
  <c r="K78" i="6"/>
  <c r="K79" i="6"/>
  <c r="N77" i="16" s="1"/>
  <c r="O77" i="16" s="1"/>
  <c r="K80" i="6"/>
  <c r="N78" i="16" s="1"/>
  <c r="O78" i="16" s="1"/>
  <c r="K81" i="6"/>
  <c r="N79" i="16" s="1"/>
  <c r="O79" i="16" s="1"/>
  <c r="K89" i="6"/>
  <c r="N87" i="16" s="1"/>
  <c r="O87" i="16" s="1"/>
  <c r="K90" i="6"/>
  <c r="N88" i="16" s="1"/>
  <c r="O88" i="16" s="1"/>
  <c r="K91" i="6"/>
  <c r="N89" i="16" s="1"/>
  <c r="O89" i="16" s="1"/>
  <c r="K92" i="6"/>
  <c r="K93" i="6"/>
  <c r="N91" i="16" s="1"/>
  <c r="O91" i="16" s="1"/>
  <c r="K99" i="6"/>
  <c r="N97" i="16" s="1"/>
  <c r="O97" i="16" s="1"/>
  <c r="K101" i="6"/>
  <c r="N99" i="16" s="1"/>
  <c r="O99" i="16" s="1"/>
  <c r="K102" i="6"/>
  <c r="N100" i="16" s="1"/>
  <c r="O100" i="16" s="1"/>
  <c r="K103" i="6"/>
  <c r="N101" i="16" s="1"/>
  <c r="O101" i="16" s="1"/>
  <c r="K104" i="6"/>
  <c r="K105" i="6"/>
  <c r="K106" i="6"/>
  <c r="K107" i="6"/>
  <c r="K108" i="6"/>
  <c r="K109" i="6"/>
  <c r="K110" i="6"/>
  <c r="K111" i="6"/>
  <c r="N109" i="16" s="1"/>
  <c r="O109" i="16" s="1"/>
  <c r="K112" i="6"/>
  <c r="N110" i="16" s="1"/>
  <c r="O110" i="16" s="1"/>
  <c r="K113" i="6"/>
  <c r="N111" i="16" s="1"/>
  <c r="O111" i="16" s="1"/>
  <c r="K114" i="6"/>
  <c r="N112" i="16" s="1"/>
  <c r="O112" i="16" s="1"/>
  <c r="K115" i="6"/>
  <c r="N113" i="16" s="1"/>
  <c r="O113" i="16" s="1"/>
  <c r="K116" i="6"/>
  <c r="N114" i="16" s="1"/>
  <c r="O114" i="16" s="1"/>
  <c r="K117" i="6"/>
  <c r="N115" i="16" s="1"/>
  <c r="O115" i="16" s="1"/>
  <c r="K118" i="6"/>
  <c r="N116" i="16" s="1"/>
  <c r="O116" i="16" s="1"/>
  <c r="K119" i="6"/>
  <c r="N117" i="16" s="1"/>
  <c r="O117" i="16" s="1"/>
  <c r="K124" i="6"/>
  <c r="N122" i="16" s="1"/>
  <c r="O122" i="16" s="1"/>
  <c r="K125" i="6"/>
  <c r="N123" i="16" s="1"/>
  <c r="O123" i="16" s="1"/>
  <c r="K127" i="6"/>
  <c r="N125" i="16" s="1"/>
  <c r="O125" i="16" s="1"/>
  <c r="K128" i="6"/>
  <c r="N126" i="16" s="1"/>
  <c r="O126" i="16" s="1"/>
  <c r="K129" i="6"/>
  <c r="N127" i="16" s="1"/>
  <c r="O127" i="16" s="1"/>
  <c r="K131" i="6"/>
  <c r="N129" i="16" s="1"/>
  <c r="O129" i="16" s="1"/>
  <c r="K132" i="6"/>
  <c r="N130" i="16" s="1"/>
  <c r="O130" i="16" s="1"/>
  <c r="K134" i="6"/>
  <c r="N132" i="16" s="1"/>
  <c r="O132" i="16" s="1"/>
  <c r="K135" i="6"/>
  <c r="N133" i="16" s="1"/>
  <c r="O133" i="16" s="1"/>
  <c r="K140" i="6"/>
  <c r="N138" i="16" s="1"/>
  <c r="O138" i="16" s="1"/>
  <c r="K142" i="6"/>
  <c r="N140" i="16" s="1"/>
  <c r="O140" i="16" s="1"/>
  <c r="K145" i="6"/>
  <c r="K147" i="6"/>
  <c r="N145" i="16" s="1"/>
  <c r="O145" i="16" s="1"/>
  <c r="K150" i="6"/>
  <c r="N148" i="16" s="1"/>
  <c r="O148" i="16" s="1"/>
  <c r="K151" i="6"/>
  <c r="N149" i="16" s="1"/>
  <c r="O149" i="16" s="1"/>
  <c r="K152" i="6"/>
  <c r="N150" i="16" s="1"/>
  <c r="O150" i="16" s="1"/>
  <c r="K153" i="6"/>
  <c r="N151" i="16" s="1"/>
  <c r="O151" i="16" s="1"/>
  <c r="K154" i="6"/>
  <c r="N152" i="16" s="1"/>
  <c r="O152" i="16" s="1"/>
  <c r="K162" i="6"/>
  <c r="K10" i="6"/>
  <c r="N8" i="16" s="1"/>
  <c r="O8" i="16" s="1"/>
  <c r="H11" i="6"/>
  <c r="J9" i="16" s="1"/>
  <c r="K9" i="16" s="1"/>
  <c r="H13" i="6"/>
  <c r="J11" i="16" s="1"/>
  <c r="H14" i="6"/>
  <c r="J12" i="16" s="1"/>
  <c r="K12" i="16" s="1"/>
  <c r="H15" i="6"/>
  <c r="J13" i="16" s="1"/>
  <c r="H16" i="6"/>
  <c r="J14" i="16" s="1"/>
  <c r="K14" i="16" s="1"/>
  <c r="H17" i="6"/>
  <c r="J15" i="16" s="1"/>
  <c r="K15" i="16" s="1"/>
  <c r="H18" i="6"/>
  <c r="J16" i="16" s="1"/>
  <c r="K16" i="16" s="1"/>
  <c r="H19" i="6"/>
  <c r="J17" i="16" s="1"/>
  <c r="K17" i="16" s="1"/>
  <c r="H20" i="6"/>
  <c r="J18" i="16" s="1"/>
  <c r="K18" i="16" s="1"/>
  <c r="H21" i="6"/>
  <c r="J19" i="16" s="1"/>
  <c r="K19" i="16" s="1"/>
  <c r="H22" i="6"/>
  <c r="J20" i="16" s="1"/>
  <c r="K20" i="16" s="1"/>
  <c r="H23" i="6"/>
  <c r="J21" i="16" s="1"/>
  <c r="K21" i="16" s="1"/>
  <c r="H24" i="6"/>
  <c r="H25" i="6"/>
  <c r="J23" i="16" s="1"/>
  <c r="K23" i="16" s="1"/>
  <c r="H26" i="6"/>
  <c r="J24" i="16" s="1"/>
  <c r="K24" i="16" s="1"/>
  <c r="H27" i="6"/>
  <c r="J25" i="16" s="1"/>
  <c r="H28" i="6"/>
  <c r="J26" i="16" s="1"/>
  <c r="H29" i="6"/>
  <c r="H30" i="6"/>
  <c r="H31" i="6"/>
  <c r="H32" i="6"/>
  <c r="H33" i="6"/>
  <c r="J31" i="16" s="1"/>
  <c r="K31" i="16" s="1"/>
  <c r="H34" i="6"/>
  <c r="H35" i="6"/>
  <c r="J33" i="16" s="1"/>
  <c r="K33" i="16" s="1"/>
  <c r="H36" i="6"/>
  <c r="J34" i="16" s="1"/>
  <c r="H37" i="6"/>
  <c r="J35" i="16" s="1"/>
  <c r="H38" i="6"/>
  <c r="J36" i="16" s="1"/>
  <c r="H39" i="6"/>
  <c r="J37" i="16" s="1"/>
  <c r="H40" i="6"/>
  <c r="H41" i="6"/>
  <c r="J39" i="16" s="1"/>
  <c r="K39" i="16" s="1"/>
  <c r="H42" i="6"/>
  <c r="J40" i="16" s="1"/>
  <c r="K40" i="16" s="1"/>
  <c r="H45" i="6"/>
  <c r="H46" i="6"/>
  <c r="J44" i="16" s="1"/>
  <c r="K44" i="16" s="1"/>
  <c r="H47" i="6"/>
  <c r="J45" i="16" s="1"/>
  <c r="K45" i="16" s="1"/>
  <c r="H48" i="6"/>
  <c r="J46" i="16" s="1"/>
  <c r="K46" i="16" s="1"/>
  <c r="H49" i="6"/>
  <c r="J47" i="16" s="1"/>
  <c r="K47" i="16" s="1"/>
  <c r="H50" i="6"/>
  <c r="J48" i="16" s="1"/>
  <c r="K48" i="16" s="1"/>
  <c r="H51" i="6"/>
  <c r="J49" i="16" s="1"/>
  <c r="H52" i="6"/>
  <c r="J50" i="16" s="1"/>
  <c r="H53" i="6"/>
  <c r="J51" i="16" s="1"/>
  <c r="H54" i="6"/>
  <c r="J52" i="16" s="1"/>
  <c r="H55" i="6"/>
  <c r="H56" i="6"/>
  <c r="H57" i="6"/>
  <c r="H58" i="6"/>
  <c r="J56" i="16" s="1"/>
  <c r="H59" i="6"/>
  <c r="H60" i="6"/>
  <c r="H61" i="6"/>
  <c r="J59" i="16" s="1"/>
  <c r="H62" i="6"/>
  <c r="J60" i="16" s="1"/>
  <c r="H63" i="6"/>
  <c r="J61" i="16" s="1"/>
  <c r="H64" i="6"/>
  <c r="J62" i="16" s="1"/>
  <c r="H65" i="6"/>
  <c r="J63" i="16" s="1"/>
  <c r="H66" i="6"/>
  <c r="H67" i="6"/>
  <c r="J65" i="16" s="1"/>
  <c r="H68" i="6"/>
  <c r="J66" i="16" s="1"/>
  <c r="H69" i="6"/>
  <c r="J67" i="16" s="1"/>
  <c r="H70" i="6"/>
  <c r="J68" i="16" s="1"/>
  <c r="H71" i="6"/>
  <c r="J69" i="16" s="1"/>
  <c r="H75" i="6"/>
  <c r="J73" i="16" s="1"/>
  <c r="H76" i="6"/>
  <c r="J74" i="16" s="1"/>
  <c r="H77" i="6"/>
  <c r="J75" i="16" s="1"/>
  <c r="H78" i="6"/>
  <c r="H79" i="6"/>
  <c r="J77" i="16" s="1"/>
  <c r="H80" i="6"/>
  <c r="J78" i="16" s="1"/>
  <c r="H81" i="6"/>
  <c r="J79" i="16" s="1"/>
  <c r="H83" i="6"/>
  <c r="J81" i="16" s="1"/>
  <c r="H88" i="6"/>
  <c r="J86" i="16" s="1"/>
  <c r="H89" i="6"/>
  <c r="J87" i="16" s="1"/>
  <c r="K87" i="16" s="1"/>
  <c r="H90" i="6"/>
  <c r="J88" i="16" s="1"/>
  <c r="K88" i="16" s="1"/>
  <c r="H91" i="6"/>
  <c r="J89" i="16" s="1"/>
  <c r="K89" i="16" s="1"/>
  <c r="H92" i="6"/>
  <c r="H93" i="6"/>
  <c r="J91" i="16" s="1"/>
  <c r="K91" i="16" s="1"/>
  <c r="H94" i="6"/>
  <c r="J92" i="16" s="1"/>
  <c r="K92" i="16" s="1"/>
  <c r="H98" i="6"/>
  <c r="J96" i="16" s="1"/>
  <c r="H99" i="6"/>
  <c r="J97" i="16" s="1"/>
  <c r="H100" i="6"/>
  <c r="J98" i="16" s="1"/>
  <c r="H101" i="6"/>
  <c r="J99" i="16" s="1"/>
  <c r="H102" i="6"/>
  <c r="J100" i="16" s="1"/>
  <c r="K100" i="16" s="1"/>
  <c r="H103" i="6"/>
  <c r="J101" i="16" s="1"/>
  <c r="H104" i="6"/>
  <c r="J102" i="16" s="1"/>
  <c r="H105" i="6"/>
  <c r="J103" i="16" s="1"/>
  <c r="H106" i="6"/>
  <c r="H107" i="6"/>
  <c r="H108" i="6"/>
  <c r="H109" i="6"/>
  <c r="H110" i="6"/>
  <c r="H111" i="6"/>
  <c r="J109" i="16" s="1"/>
  <c r="H112" i="6"/>
  <c r="J110" i="16" s="1"/>
  <c r="H113" i="6"/>
  <c r="J111" i="16" s="1"/>
  <c r="K111" i="16" s="1"/>
  <c r="H114" i="6"/>
  <c r="J112" i="16" s="1"/>
  <c r="K112" i="16" s="1"/>
  <c r="H115" i="6"/>
  <c r="J113" i="16" s="1"/>
  <c r="K113" i="16" s="1"/>
  <c r="H116" i="6"/>
  <c r="J114" i="16" s="1"/>
  <c r="K114" i="16" s="1"/>
  <c r="H117" i="6"/>
  <c r="J115" i="16" s="1"/>
  <c r="K115" i="16" s="1"/>
  <c r="H118" i="6"/>
  <c r="J116" i="16" s="1"/>
  <c r="K116" i="16" s="1"/>
  <c r="H119" i="6"/>
  <c r="J117" i="16" s="1"/>
  <c r="K117" i="16" s="1"/>
  <c r="H124" i="6"/>
  <c r="J122" i="16" s="1"/>
  <c r="K122" i="16" s="1"/>
  <c r="H125" i="6"/>
  <c r="J123" i="16" s="1"/>
  <c r="K123" i="16" s="1"/>
  <c r="H127" i="6"/>
  <c r="J125" i="16" s="1"/>
  <c r="K125" i="16" s="1"/>
  <c r="H128" i="6"/>
  <c r="J126" i="16" s="1"/>
  <c r="K126" i="16" s="1"/>
  <c r="H129" i="6"/>
  <c r="J127" i="16" s="1"/>
  <c r="H130" i="6"/>
  <c r="J128" i="16" s="1"/>
  <c r="K128" i="16" s="1"/>
  <c r="H131" i="6"/>
  <c r="J129" i="16" s="1"/>
  <c r="H132" i="6"/>
  <c r="J130" i="16" s="1"/>
  <c r="K130" i="16" s="1"/>
  <c r="H133" i="6"/>
  <c r="J131" i="16" s="1"/>
  <c r="K131" i="16" s="1"/>
  <c r="H134" i="6"/>
  <c r="J132" i="16" s="1"/>
  <c r="K132" i="16" s="1"/>
  <c r="H135" i="6"/>
  <c r="J133" i="16" s="1"/>
  <c r="K133" i="16" s="1"/>
  <c r="H136" i="6"/>
  <c r="J134" i="16" s="1"/>
  <c r="K134" i="16" s="1"/>
  <c r="H138" i="6"/>
  <c r="J136" i="16" s="1"/>
  <c r="K136" i="16" s="1"/>
  <c r="H139" i="6"/>
  <c r="J137" i="16" s="1"/>
  <c r="K137" i="16" s="1"/>
  <c r="H140" i="6"/>
  <c r="J138" i="16" s="1"/>
  <c r="K138" i="16" s="1"/>
  <c r="H141" i="6"/>
  <c r="J139" i="16" s="1"/>
  <c r="K139" i="16" s="1"/>
  <c r="H142" i="6"/>
  <c r="J140" i="16" s="1"/>
  <c r="K140" i="16" s="1"/>
  <c r="H143" i="6"/>
  <c r="J141" i="16" s="1"/>
  <c r="K141" i="16" s="1"/>
  <c r="H144" i="6"/>
  <c r="J142" i="16" s="1"/>
  <c r="K142" i="16" s="1"/>
  <c r="H145" i="6"/>
  <c r="H146" i="6"/>
  <c r="J144" i="16" s="1"/>
  <c r="H147" i="6"/>
  <c r="J145" i="16" s="1"/>
  <c r="H148" i="6"/>
  <c r="J146" i="16" s="1"/>
  <c r="K146" i="16" s="1"/>
  <c r="H149" i="6"/>
  <c r="J147" i="16" s="1"/>
  <c r="K147" i="16" s="1"/>
  <c r="H150" i="6"/>
  <c r="H151" i="6"/>
  <c r="H152" i="6"/>
  <c r="J150" i="16" s="1"/>
  <c r="H153" i="6"/>
  <c r="J151" i="16" s="1"/>
  <c r="H154" i="6"/>
  <c r="J152" i="16" s="1"/>
  <c r="H162" i="6"/>
  <c r="H10" i="6"/>
  <c r="J8" i="16" s="1"/>
  <c r="AT9" i="26"/>
  <c r="AS9" i="26"/>
  <c r="AR9" i="26"/>
  <c r="AQ9" i="26"/>
  <c r="AP9" i="26"/>
  <c r="AO9" i="26"/>
  <c r="AN9" i="26"/>
  <c r="AM9" i="26"/>
  <c r="AL9" i="26"/>
  <c r="AK9" i="26"/>
  <c r="AJ9" i="26"/>
  <c r="AI9" i="26"/>
  <c r="AH9" i="26"/>
  <c r="AG9" i="26"/>
  <c r="AF9" i="26"/>
  <c r="AE9" i="26"/>
  <c r="AD9" i="26"/>
  <c r="AC9" i="26"/>
  <c r="AB9" i="26"/>
  <c r="AA9" i="26"/>
  <c r="Z9" i="26"/>
  <c r="Y9" i="26"/>
  <c r="X9" i="26"/>
  <c r="U9" i="26"/>
  <c r="T9" i="26"/>
  <c r="S9" i="26"/>
  <c r="R9" i="26"/>
  <c r="Q9" i="26"/>
  <c r="O9" i="26"/>
  <c r="N9" i="26"/>
  <c r="M9" i="26"/>
  <c r="L9" i="26"/>
  <c r="F9" i="26"/>
  <c r="D32" i="6"/>
  <c r="C32" i="6"/>
  <c r="D31" i="6"/>
  <c r="C31" i="6"/>
  <c r="D30" i="6"/>
  <c r="C30" i="6"/>
  <c r="D29" i="6"/>
  <c r="C29" i="6"/>
  <c r="B26" i="5" s="1"/>
  <c r="G11" i="11"/>
  <c r="I11" i="6"/>
  <c r="L9" i="16" s="1"/>
  <c r="I13" i="6"/>
  <c r="L11" i="16" s="1"/>
  <c r="I14" i="6"/>
  <c r="L12" i="16" s="1"/>
  <c r="I15" i="6"/>
  <c r="L13" i="16" s="1"/>
  <c r="I16" i="6"/>
  <c r="L14" i="16" s="1"/>
  <c r="M14" i="16" s="1"/>
  <c r="I17" i="6"/>
  <c r="L15" i="16" s="1"/>
  <c r="I18" i="6"/>
  <c r="L16" i="16" s="1"/>
  <c r="I19" i="6"/>
  <c r="L17" i="16" s="1"/>
  <c r="I20" i="6"/>
  <c r="L18" i="16" s="1"/>
  <c r="I21" i="6"/>
  <c r="L19" i="16" s="1"/>
  <c r="I22" i="6"/>
  <c r="L20" i="16" s="1"/>
  <c r="I23" i="6"/>
  <c r="L21" i="16" s="1"/>
  <c r="I24" i="6"/>
  <c r="I25" i="6"/>
  <c r="L23" i="16" s="1"/>
  <c r="I26" i="6"/>
  <c r="L24" i="16" s="1"/>
  <c r="I27" i="6"/>
  <c r="L25" i="16" s="1"/>
  <c r="I28" i="6"/>
  <c r="L26" i="16" s="1"/>
  <c r="I29" i="6"/>
  <c r="I30" i="6"/>
  <c r="I31" i="6"/>
  <c r="I32" i="6"/>
  <c r="I33" i="6"/>
  <c r="L31" i="16" s="1"/>
  <c r="I34" i="6"/>
  <c r="I35" i="6"/>
  <c r="L33" i="16" s="1"/>
  <c r="I36" i="6"/>
  <c r="L34" i="16" s="1"/>
  <c r="M34" i="16" s="1"/>
  <c r="I37" i="6"/>
  <c r="L35" i="16" s="1"/>
  <c r="M35" i="16" s="1"/>
  <c r="I38" i="6"/>
  <c r="L36" i="16" s="1"/>
  <c r="M36" i="16" s="1"/>
  <c r="I39" i="6"/>
  <c r="L37" i="16" s="1"/>
  <c r="I40" i="6"/>
  <c r="I41" i="6"/>
  <c r="L39" i="16" s="1"/>
  <c r="M39" i="16" s="1"/>
  <c r="I42" i="6"/>
  <c r="L40" i="16" s="1"/>
  <c r="M40" i="16" s="1"/>
  <c r="I45" i="6"/>
  <c r="I46" i="6"/>
  <c r="L44" i="16" s="1"/>
  <c r="I47" i="6"/>
  <c r="L45" i="16" s="1"/>
  <c r="I48" i="6"/>
  <c r="L46" i="16" s="1"/>
  <c r="I49" i="6"/>
  <c r="L47" i="16" s="1"/>
  <c r="I50" i="6"/>
  <c r="L48" i="16" s="1"/>
  <c r="I51" i="6"/>
  <c r="L49" i="16" s="1"/>
  <c r="I52" i="6"/>
  <c r="L50" i="16" s="1"/>
  <c r="I53" i="6"/>
  <c r="L51" i="16" s="1"/>
  <c r="I54" i="6"/>
  <c r="L52" i="16" s="1"/>
  <c r="I55" i="6"/>
  <c r="I56" i="6"/>
  <c r="I57" i="6"/>
  <c r="I58" i="6"/>
  <c r="L56" i="16" s="1"/>
  <c r="I59" i="6"/>
  <c r="I60" i="6"/>
  <c r="I61" i="6"/>
  <c r="L59" i="16" s="1"/>
  <c r="I62" i="6"/>
  <c r="L60" i="16" s="1"/>
  <c r="I63" i="6"/>
  <c r="L61" i="16" s="1"/>
  <c r="I64" i="6"/>
  <c r="L62" i="16" s="1"/>
  <c r="I65" i="6"/>
  <c r="L63" i="16" s="1"/>
  <c r="I66" i="6"/>
  <c r="I67" i="6"/>
  <c r="L65" i="16" s="1"/>
  <c r="I68" i="6"/>
  <c r="L66" i="16" s="1"/>
  <c r="I69" i="6"/>
  <c r="L67" i="16" s="1"/>
  <c r="I70" i="6"/>
  <c r="L68" i="16" s="1"/>
  <c r="I71" i="6"/>
  <c r="L69" i="16" s="1"/>
  <c r="I75" i="6"/>
  <c r="L73" i="16" s="1"/>
  <c r="I76" i="6"/>
  <c r="L74" i="16" s="1"/>
  <c r="I77" i="6"/>
  <c r="L75" i="16" s="1"/>
  <c r="I78" i="6"/>
  <c r="I79" i="6"/>
  <c r="L77" i="16" s="1"/>
  <c r="I80" i="6"/>
  <c r="L78" i="16" s="1"/>
  <c r="I81" i="6"/>
  <c r="L79" i="16" s="1"/>
  <c r="I83" i="6"/>
  <c r="L81" i="16" s="1"/>
  <c r="I88" i="6"/>
  <c r="L86" i="16" s="1"/>
  <c r="I89" i="6"/>
  <c r="L87" i="16" s="1"/>
  <c r="I90" i="6"/>
  <c r="L88" i="16" s="1"/>
  <c r="I91" i="6"/>
  <c r="L89" i="16" s="1"/>
  <c r="I92" i="6"/>
  <c r="I93" i="6"/>
  <c r="L91" i="16" s="1"/>
  <c r="I94" i="6"/>
  <c r="L92" i="16" s="1"/>
  <c r="I98" i="6"/>
  <c r="L96" i="16" s="1"/>
  <c r="I99" i="6"/>
  <c r="L97" i="16" s="1"/>
  <c r="I100" i="6"/>
  <c r="L98" i="16" s="1"/>
  <c r="I101" i="6"/>
  <c r="L99" i="16" s="1"/>
  <c r="I102" i="6"/>
  <c r="L100" i="16" s="1"/>
  <c r="I103" i="6"/>
  <c r="L101" i="16" s="1"/>
  <c r="I104" i="6"/>
  <c r="L102" i="16" s="1"/>
  <c r="I105" i="6"/>
  <c r="L103" i="16" s="1"/>
  <c r="I106" i="6"/>
  <c r="I107" i="6"/>
  <c r="I108" i="6"/>
  <c r="I109" i="6"/>
  <c r="I110" i="6"/>
  <c r="I111" i="6"/>
  <c r="L109" i="16" s="1"/>
  <c r="I112" i="6"/>
  <c r="L110" i="16" s="1"/>
  <c r="I113" i="6"/>
  <c r="L111" i="16" s="1"/>
  <c r="I114" i="6"/>
  <c r="L112" i="16" s="1"/>
  <c r="I115" i="6"/>
  <c r="L113" i="16" s="1"/>
  <c r="I116" i="6"/>
  <c r="L114" i="16" s="1"/>
  <c r="I117" i="6"/>
  <c r="L115" i="16" s="1"/>
  <c r="I118" i="6"/>
  <c r="L116" i="16" s="1"/>
  <c r="I119" i="6"/>
  <c r="L117" i="16" s="1"/>
  <c r="I124" i="6"/>
  <c r="L122" i="16" s="1"/>
  <c r="I125" i="6"/>
  <c r="L123" i="16" s="1"/>
  <c r="I127" i="6"/>
  <c r="L125" i="16" s="1"/>
  <c r="I128" i="6"/>
  <c r="L126" i="16" s="1"/>
  <c r="I129" i="6"/>
  <c r="L127" i="16" s="1"/>
  <c r="I130" i="6"/>
  <c r="L128" i="16" s="1"/>
  <c r="I131" i="6"/>
  <c r="L129" i="16" s="1"/>
  <c r="I132" i="6"/>
  <c r="L130" i="16" s="1"/>
  <c r="I133" i="6"/>
  <c r="L131" i="16" s="1"/>
  <c r="I134" i="6"/>
  <c r="L132" i="16" s="1"/>
  <c r="I135" i="6"/>
  <c r="L133" i="16" s="1"/>
  <c r="I136" i="6"/>
  <c r="L134" i="16" s="1"/>
  <c r="M134" i="16" s="1"/>
  <c r="I138" i="6"/>
  <c r="L136" i="16" s="1"/>
  <c r="I139" i="6"/>
  <c r="L137" i="16" s="1"/>
  <c r="I140" i="6"/>
  <c r="L138" i="16" s="1"/>
  <c r="I141" i="6"/>
  <c r="L139" i="16" s="1"/>
  <c r="M139" i="16" s="1"/>
  <c r="I142" i="6"/>
  <c r="L140" i="16" s="1"/>
  <c r="M140" i="16" s="1"/>
  <c r="I143" i="6"/>
  <c r="L141" i="16" s="1"/>
  <c r="I144" i="6"/>
  <c r="L142" i="16" s="1"/>
  <c r="I145" i="6"/>
  <c r="I146" i="6"/>
  <c r="L144" i="16" s="1"/>
  <c r="I147" i="6"/>
  <c r="L145" i="16" s="1"/>
  <c r="I148" i="6"/>
  <c r="L146" i="16" s="1"/>
  <c r="I149" i="6"/>
  <c r="L147" i="16" s="1"/>
  <c r="M147" i="16" s="1"/>
  <c r="I150" i="6"/>
  <c r="L148" i="16" s="1"/>
  <c r="I151" i="6"/>
  <c r="L149" i="16" s="1"/>
  <c r="I152" i="6"/>
  <c r="L150" i="16" s="1"/>
  <c r="I153" i="6"/>
  <c r="L151" i="16" s="1"/>
  <c r="I154" i="6"/>
  <c r="L152" i="16" s="1"/>
  <c r="I162" i="6"/>
  <c r="I10" i="6"/>
  <c r="L8" i="16" s="1"/>
  <c r="E11" i="6"/>
  <c r="D9" i="16" s="1"/>
  <c r="E13" i="6"/>
  <c r="D11" i="16" s="1"/>
  <c r="E14" i="6"/>
  <c r="D12" i="16" s="1"/>
  <c r="E15" i="6"/>
  <c r="D13" i="16" s="1"/>
  <c r="E16" i="6"/>
  <c r="D14" i="16" s="1"/>
  <c r="E17" i="6"/>
  <c r="D15" i="16" s="1"/>
  <c r="E18" i="6"/>
  <c r="D16" i="16" s="1"/>
  <c r="E19" i="6"/>
  <c r="D17" i="16" s="1"/>
  <c r="E20" i="6"/>
  <c r="D18" i="16" s="1"/>
  <c r="E21" i="6"/>
  <c r="D19" i="16" s="1"/>
  <c r="E22" i="6"/>
  <c r="D20" i="16" s="1"/>
  <c r="E23" i="6"/>
  <c r="D21" i="16" s="1"/>
  <c r="E24" i="6"/>
  <c r="D22" i="16" s="1"/>
  <c r="E25" i="6"/>
  <c r="D23" i="16" s="1"/>
  <c r="E26" i="6"/>
  <c r="D24" i="16" s="1"/>
  <c r="E27" i="6"/>
  <c r="D25" i="16" s="1"/>
  <c r="E28" i="6"/>
  <c r="D26" i="16" s="1"/>
  <c r="E29" i="6"/>
  <c r="D27" i="16" s="1"/>
  <c r="E30" i="6"/>
  <c r="D28" i="16" s="1"/>
  <c r="E31" i="6"/>
  <c r="D29" i="16" s="1"/>
  <c r="E32" i="6"/>
  <c r="D30" i="16" s="1"/>
  <c r="E33" i="6"/>
  <c r="D31" i="16" s="1"/>
  <c r="E34" i="6"/>
  <c r="D32" i="16" s="1"/>
  <c r="E35" i="6"/>
  <c r="D33" i="16" s="1"/>
  <c r="E36" i="6"/>
  <c r="D34" i="16" s="1"/>
  <c r="E37" i="6"/>
  <c r="D35" i="16" s="1"/>
  <c r="E38" i="6"/>
  <c r="D36" i="16" s="1"/>
  <c r="E39" i="6"/>
  <c r="D37" i="16" s="1"/>
  <c r="E40" i="6"/>
  <c r="D38" i="16" s="1"/>
  <c r="E41" i="6"/>
  <c r="D39" i="16" s="1"/>
  <c r="E42" i="6"/>
  <c r="D40" i="16" s="1"/>
  <c r="E45" i="6"/>
  <c r="E46" i="6"/>
  <c r="D44" i="16" s="1"/>
  <c r="E47" i="6"/>
  <c r="D45" i="16" s="1"/>
  <c r="E48" i="6"/>
  <c r="D46" i="16" s="1"/>
  <c r="E49" i="6"/>
  <c r="D47" i="16" s="1"/>
  <c r="E50" i="6"/>
  <c r="D48" i="16" s="1"/>
  <c r="E51" i="6"/>
  <c r="D49" i="16" s="1"/>
  <c r="E52" i="6"/>
  <c r="D50" i="16" s="1"/>
  <c r="E53" i="6"/>
  <c r="D51" i="16" s="1"/>
  <c r="E54" i="6"/>
  <c r="D52" i="16" s="1"/>
  <c r="E55" i="6"/>
  <c r="D53" i="16" s="1"/>
  <c r="E56" i="6"/>
  <c r="D54" i="16" s="1"/>
  <c r="E57" i="6"/>
  <c r="D55" i="16" s="1"/>
  <c r="E58" i="6"/>
  <c r="D56" i="16" s="1"/>
  <c r="E59" i="6"/>
  <c r="D57" i="16" s="1"/>
  <c r="E60" i="6"/>
  <c r="D58" i="16" s="1"/>
  <c r="E61" i="6"/>
  <c r="D59" i="16" s="1"/>
  <c r="E62" i="6"/>
  <c r="D60" i="16" s="1"/>
  <c r="E63" i="6"/>
  <c r="D61" i="16" s="1"/>
  <c r="E64" i="6"/>
  <c r="D62" i="16" s="1"/>
  <c r="E65" i="6"/>
  <c r="D63" i="16" s="1"/>
  <c r="E66" i="6"/>
  <c r="D64" i="16" s="1"/>
  <c r="E67" i="6"/>
  <c r="D65" i="16" s="1"/>
  <c r="E68" i="6"/>
  <c r="D66" i="16" s="1"/>
  <c r="E69" i="6"/>
  <c r="D67" i="16" s="1"/>
  <c r="E70" i="6"/>
  <c r="D68" i="16" s="1"/>
  <c r="E71" i="6"/>
  <c r="D69" i="16" s="1"/>
  <c r="E75" i="6"/>
  <c r="D73" i="16" s="1"/>
  <c r="E76" i="6"/>
  <c r="D74" i="16" s="1"/>
  <c r="E77" i="6"/>
  <c r="D75" i="16" s="1"/>
  <c r="E78" i="6"/>
  <c r="D76" i="16" s="1"/>
  <c r="E79" i="6"/>
  <c r="D77" i="16" s="1"/>
  <c r="E80" i="6"/>
  <c r="D78" i="16" s="1"/>
  <c r="D79" i="16"/>
  <c r="E83" i="6"/>
  <c r="D81" i="16" s="1"/>
  <c r="E88" i="6"/>
  <c r="D86" i="16" s="1"/>
  <c r="E89" i="6"/>
  <c r="D87" i="16" s="1"/>
  <c r="E90" i="6"/>
  <c r="D88" i="16" s="1"/>
  <c r="E91" i="6"/>
  <c r="D89" i="16" s="1"/>
  <c r="E92" i="6"/>
  <c r="D90" i="16" s="1"/>
  <c r="E93" i="6"/>
  <c r="D91" i="16" s="1"/>
  <c r="E94" i="6"/>
  <c r="D92" i="16" s="1"/>
  <c r="E98" i="6"/>
  <c r="D96" i="16" s="1"/>
  <c r="E99" i="6"/>
  <c r="D97" i="16" s="1"/>
  <c r="E100" i="6"/>
  <c r="D98" i="16" s="1"/>
  <c r="E101" i="6"/>
  <c r="D99" i="16" s="1"/>
  <c r="E102" i="6"/>
  <c r="D100" i="16" s="1"/>
  <c r="E103" i="6"/>
  <c r="D101" i="16" s="1"/>
  <c r="E104" i="6"/>
  <c r="D102" i="16" s="1"/>
  <c r="E105" i="6"/>
  <c r="D103" i="16" s="1"/>
  <c r="E106" i="6"/>
  <c r="D104" i="16" s="1"/>
  <c r="E107" i="6"/>
  <c r="D105" i="16" s="1"/>
  <c r="E108" i="6"/>
  <c r="D106" i="16" s="1"/>
  <c r="E109" i="6"/>
  <c r="D107" i="16" s="1"/>
  <c r="E110" i="6"/>
  <c r="D108" i="16" s="1"/>
  <c r="E111" i="6"/>
  <c r="D109" i="16" s="1"/>
  <c r="E112" i="6"/>
  <c r="D110" i="16" s="1"/>
  <c r="E113" i="6"/>
  <c r="D111" i="16" s="1"/>
  <c r="E114" i="6"/>
  <c r="D112" i="16" s="1"/>
  <c r="E115" i="6"/>
  <c r="D113" i="16" s="1"/>
  <c r="E116" i="6"/>
  <c r="D114" i="16" s="1"/>
  <c r="E117" i="6"/>
  <c r="D115" i="16" s="1"/>
  <c r="E118" i="6"/>
  <c r="D116" i="16" s="1"/>
  <c r="E119" i="6"/>
  <c r="D117" i="16" s="1"/>
  <c r="E124" i="6"/>
  <c r="D122" i="16" s="1"/>
  <c r="E125" i="6"/>
  <c r="D123" i="16" s="1"/>
  <c r="E127" i="6"/>
  <c r="D125" i="16" s="1"/>
  <c r="E128" i="6"/>
  <c r="D126" i="16" s="1"/>
  <c r="E129" i="6"/>
  <c r="D127" i="16" s="1"/>
  <c r="E130" i="6"/>
  <c r="D128" i="16" s="1"/>
  <c r="E131" i="6"/>
  <c r="D129" i="16" s="1"/>
  <c r="E132" i="6"/>
  <c r="D130" i="16" s="1"/>
  <c r="E133" i="6"/>
  <c r="D131" i="16" s="1"/>
  <c r="E134" i="6"/>
  <c r="D132" i="16" s="1"/>
  <c r="E135" i="6"/>
  <c r="D133" i="16" s="1"/>
  <c r="E136" i="6"/>
  <c r="D134" i="16" s="1"/>
  <c r="E138" i="6"/>
  <c r="D136" i="16" s="1"/>
  <c r="E139" i="6"/>
  <c r="D137" i="16" s="1"/>
  <c r="E140" i="6"/>
  <c r="D138" i="16" s="1"/>
  <c r="E141" i="6"/>
  <c r="D139" i="16" s="1"/>
  <c r="E142" i="6"/>
  <c r="D140" i="16" s="1"/>
  <c r="E143" i="6"/>
  <c r="D141" i="16" s="1"/>
  <c r="E144" i="6"/>
  <c r="D142" i="16" s="1"/>
  <c r="E145" i="6"/>
  <c r="E146" i="6"/>
  <c r="D144" i="16" s="1"/>
  <c r="E147" i="6"/>
  <c r="D145" i="16" s="1"/>
  <c r="E148" i="6"/>
  <c r="D146" i="16" s="1"/>
  <c r="E149" i="6"/>
  <c r="D147" i="16" s="1"/>
  <c r="E150" i="6"/>
  <c r="D148" i="16" s="1"/>
  <c r="E151" i="6"/>
  <c r="D149" i="16" s="1"/>
  <c r="E152" i="6"/>
  <c r="D150" i="16" s="1"/>
  <c r="E153" i="6"/>
  <c r="D151" i="16" s="1"/>
  <c r="E154" i="6"/>
  <c r="D152" i="16" s="1"/>
  <c r="E162" i="6"/>
  <c r="D160" i="16" s="1"/>
  <c r="E10" i="6"/>
  <c r="D8" i="16" s="1"/>
  <c r="J9" i="6"/>
  <c r="J10" i="6"/>
  <c r="R8" i="16" s="1"/>
  <c r="S8" i="16" s="1"/>
  <c r="J11" i="6"/>
  <c r="R9" i="16" s="1"/>
  <c r="S9" i="16" s="1"/>
  <c r="J13" i="6"/>
  <c r="R11" i="16" s="1"/>
  <c r="S11" i="16" s="1"/>
  <c r="J14" i="6"/>
  <c r="R12" i="16" s="1"/>
  <c r="S12" i="16" s="1"/>
  <c r="J15" i="6"/>
  <c r="R13" i="16" s="1"/>
  <c r="S13" i="16" s="1"/>
  <c r="J16" i="6"/>
  <c r="R14" i="16" s="1"/>
  <c r="S14" i="16" s="1"/>
  <c r="J17" i="6"/>
  <c r="R15" i="16" s="1"/>
  <c r="S15" i="16" s="1"/>
  <c r="J18" i="6"/>
  <c r="R16" i="16" s="1"/>
  <c r="S16" i="16" s="1"/>
  <c r="J19" i="6"/>
  <c r="R17" i="16" s="1"/>
  <c r="S17" i="16" s="1"/>
  <c r="J20" i="6"/>
  <c r="R18" i="16" s="1"/>
  <c r="S18" i="16" s="1"/>
  <c r="J21" i="6"/>
  <c r="R19" i="16" s="1"/>
  <c r="S19" i="16" s="1"/>
  <c r="J22" i="6"/>
  <c r="R20" i="16" s="1"/>
  <c r="S20" i="16" s="1"/>
  <c r="J23" i="6"/>
  <c r="R21" i="16" s="1"/>
  <c r="S21" i="16" s="1"/>
  <c r="J24" i="6"/>
  <c r="J25" i="6"/>
  <c r="R23" i="16" s="1"/>
  <c r="S23" i="16" s="1"/>
  <c r="J26" i="6"/>
  <c r="R24" i="16" s="1"/>
  <c r="S24" i="16" s="1"/>
  <c r="J27" i="6"/>
  <c r="R25" i="16" s="1"/>
  <c r="S25" i="16" s="1"/>
  <c r="J28" i="6"/>
  <c r="R26" i="16" s="1"/>
  <c r="S26" i="16" s="1"/>
  <c r="J29" i="6"/>
  <c r="J30" i="6"/>
  <c r="J31" i="6"/>
  <c r="J32" i="6"/>
  <c r="J33" i="6"/>
  <c r="R31" i="16" s="1"/>
  <c r="S31" i="16" s="1"/>
  <c r="J34" i="6"/>
  <c r="R32" i="16" s="1"/>
  <c r="J35" i="6"/>
  <c r="R33" i="16" s="1"/>
  <c r="S33" i="16" s="1"/>
  <c r="J36" i="6"/>
  <c r="R34" i="16" s="1"/>
  <c r="S34" i="16" s="1"/>
  <c r="J37" i="6"/>
  <c r="R35" i="16" s="1"/>
  <c r="S35" i="16" s="1"/>
  <c r="J38" i="6"/>
  <c r="R36" i="16" s="1"/>
  <c r="S36" i="16" s="1"/>
  <c r="J39" i="6"/>
  <c r="R37" i="16" s="1"/>
  <c r="S37" i="16" s="1"/>
  <c r="J40" i="6"/>
  <c r="J41" i="6"/>
  <c r="R39" i="16" s="1"/>
  <c r="S39" i="16" s="1"/>
  <c r="J42" i="6"/>
  <c r="R40" i="16" s="1"/>
  <c r="S40" i="16" s="1"/>
  <c r="J45" i="6"/>
  <c r="J46" i="6"/>
  <c r="R44" i="16" s="1"/>
  <c r="S44" i="16" s="1"/>
  <c r="J47" i="6"/>
  <c r="R45" i="16" s="1"/>
  <c r="S45" i="16" s="1"/>
  <c r="J48" i="6"/>
  <c r="R46" i="16" s="1"/>
  <c r="S46" i="16" s="1"/>
  <c r="J49" i="6"/>
  <c r="R47" i="16" s="1"/>
  <c r="S47" i="16" s="1"/>
  <c r="J50" i="6"/>
  <c r="R48" i="16" s="1"/>
  <c r="S48" i="16" s="1"/>
  <c r="J51" i="6"/>
  <c r="R49" i="16" s="1"/>
  <c r="S49" i="16" s="1"/>
  <c r="J52" i="6"/>
  <c r="R50" i="16" s="1"/>
  <c r="S50" i="16" s="1"/>
  <c r="J53" i="6"/>
  <c r="R51" i="16" s="1"/>
  <c r="S51" i="16" s="1"/>
  <c r="J54" i="6"/>
  <c r="R52" i="16" s="1"/>
  <c r="S52" i="16" s="1"/>
  <c r="J55" i="6"/>
  <c r="R53" i="16" s="1"/>
  <c r="J56" i="6"/>
  <c r="R54" i="16" s="1"/>
  <c r="J57" i="6"/>
  <c r="R55" i="16" s="1"/>
  <c r="J58" i="6"/>
  <c r="R56" i="16" s="1"/>
  <c r="S56" i="16" s="1"/>
  <c r="J59" i="6"/>
  <c r="R57" i="16" s="1"/>
  <c r="J60" i="6"/>
  <c r="R58" i="16" s="1"/>
  <c r="J61" i="6"/>
  <c r="R59" i="16" s="1"/>
  <c r="S59" i="16" s="1"/>
  <c r="J62" i="6"/>
  <c r="R60" i="16" s="1"/>
  <c r="S60" i="16" s="1"/>
  <c r="J63" i="6"/>
  <c r="R61" i="16" s="1"/>
  <c r="S61" i="16" s="1"/>
  <c r="J64" i="6"/>
  <c r="R62" i="16" s="1"/>
  <c r="S62" i="16" s="1"/>
  <c r="J65" i="6"/>
  <c r="R63" i="16" s="1"/>
  <c r="S63" i="16" s="1"/>
  <c r="J66" i="6"/>
  <c r="J67" i="6"/>
  <c r="R65" i="16" s="1"/>
  <c r="J68" i="6"/>
  <c r="R66" i="16" s="1"/>
  <c r="J69" i="6"/>
  <c r="R67" i="16" s="1"/>
  <c r="J70" i="6"/>
  <c r="R68" i="16" s="1"/>
  <c r="J71" i="6"/>
  <c r="R69" i="16" s="1"/>
  <c r="J75" i="6"/>
  <c r="R73" i="16" s="1"/>
  <c r="S73" i="16" s="1"/>
  <c r="J76" i="6"/>
  <c r="R74" i="16" s="1"/>
  <c r="S74" i="16" s="1"/>
  <c r="J77" i="6"/>
  <c r="R75" i="16" s="1"/>
  <c r="S75" i="16" s="1"/>
  <c r="J78" i="6"/>
  <c r="R76" i="16" s="1"/>
  <c r="J79" i="6"/>
  <c r="R77" i="16" s="1"/>
  <c r="S77" i="16" s="1"/>
  <c r="J80" i="6"/>
  <c r="R78" i="16" s="1"/>
  <c r="S78" i="16" s="1"/>
  <c r="J81" i="6"/>
  <c r="R79" i="16" s="1"/>
  <c r="S79" i="16" s="1"/>
  <c r="J83" i="6"/>
  <c r="R81" i="16" s="1"/>
  <c r="S81" i="16" s="1"/>
  <c r="J88" i="6"/>
  <c r="R86" i="16" s="1"/>
  <c r="S86" i="16" s="1"/>
  <c r="J89" i="6"/>
  <c r="R87" i="16" s="1"/>
  <c r="S87" i="16" s="1"/>
  <c r="J90" i="6"/>
  <c r="R88" i="16" s="1"/>
  <c r="S88" i="16" s="1"/>
  <c r="J91" i="6"/>
  <c r="R89" i="16" s="1"/>
  <c r="S89" i="16" s="1"/>
  <c r="J92" i="6"/>
  <c r="R90" i="16" s="1"/>
  <c r="J93" i="6"/>
  <c r="R91" i="16" s="1"/>
  <c r="S91" i="16" s="1"/>
  <c r="J94" i="6"/>
  <c r="R92" i="16" s="1"/>
  <c r="S92" i="16" s="1"/>
  <c r="J98" i="6"/>
  <c r="R96" i="16" s="1"/>
  <c r="S96" i="16" s="1"/>
  <c r="J99" i="6"/>
  <c r="R97" i="16" s="1"/>
  <c r="S97" i="16" s="1"/>
  <c r="J100" i="6"/>
  <c r="R98" i="16" s="1"/>
  <c r="S98" i="16" s="1"/>
  <c r="J101" i="6"/>
  <c r="R99" i="16" s="1"/>
  <c r="S99" i="16" s="1"/>
  <c r="J102" i="6"/>
  <c r="R100" i="16" s="1"/>
  <c r="S100" i="16" s="1"/>
  <c r="J103" i="6"/>
  <c r="R101" i="16" s="1"/>
  <c r="S101" i="16" s="1"/>
  <c r="J104" i="6"/>
  <c r="R102" i="16" s="1"/>
  <c r="S102" i="16" s="1"/>
  <c r="J105" i="6"/>
  <c r="R103" i="16" s="1"/>
  <c r="S103" i="16" s="1"/>
  <c r="J106" i="6"/>
  <c r="J107" i="6"/>
  <c r="J108" i="6"/>
  <c r="J109" i="6"/>
  <c r="R107" i="16" s="1"/>
  <c r="J110" i="6"/>
  <c r="R108" i="16" s="1"/>
  <c r="J111" i="6"/>
  <c r="R109" i="16" s="1"/>
  <c r="S109" i="16" s="1"/>
  <c r="J112" i="6"/>
  <c r="R110" i="16" s="1"/>
  <c r="S110" i="16" s="1"/>
  <c r="J113" i="6"/>
  <c r="R111" i="16" s="1"/>
  <c r="S111" i="16" s="1"/>
  <c r="J114" i="6"/>
  <c r="R112" i="16" s="1"/>
  <c r="S112" i="16" s="1"/>
  <c r="J115" i="6"/>
  <c r="R113" i="16" s="1"/>
  <c r="S113" i="16" s="1"/>
  <c r="J116" i="6"/>
  <c r="R114" i="16" s="1"/>
  <c r="S114" i="16" s="1"/>
  <c r="J117" i="6"/>
  <c r="R115" i="16" s="1"/>
  <c r="S115" i="16" s="1"/>
  <c r="J118" i="6"/>
  <c r="R116" i="16" s="1"/>
  <c r="S116" i="16" s="1"/>
  <c r="J119" i="6"/>
  <c r="R117" i="16" s="1"/>
  <c r="S117" i="16" s="1"/>
  <c r="J124" i="6"/>
  <c r="R122" i="16" s="1"/>
  <c r="S122" i="16" s="1"/>
  <c r="J125" i="6"/>
  <c r="R123" i="16" s="1"/>
  <c r="S123" i="16" s="1"/>
  <c r="J127" i="6"/>
  <c r="R125" i="16" s="1"/>
  <c r="S125" i="16" s="1"/>
  <c r="J128" i="6"/>
  <c r="R126" i="16" s="1"/>
  <c r="S126" i="16" s="1"/>
  <c r="J129" i="6"/>
  <c r="R127" i="16" s="1"/>
  <c r="S127" i="16" s="1"/>
  <c r="J130" i="6"/>
  <c r="R128" i="16" s="1"/>
  <c r="S128" i="16" s="1"/>
  <c r="J131" i="6"/>
  <c r="R129" i="16" s="1"/>
  <c r="S129" i="16" s="1"/>
  <c r="J132" i="6"/>
  <c r="R130" i="16" s="1"/>
  <c r="S130" i="16" s="1"/>
  <c r="J133" i="6"/>
  <c r="R131" i="16" s="1"/>
  <c r="S131" i="16" s="1"/>
  <c r="J134" i="6"/>
  <c r="J135" i="6"/>
  <c r="R133" i="16" s="1"/>
  <c r="S133" i="16" s="1"/>
  <c r="J136" i="6"/>
  <c r="R134" i="16" s="1"/>
  <c r="S134" i="16" s="1"/>
  <c r="J138" i="6"/>
  <c r="R136" i="16" s="1"/>
  <c r="S136" i="16" s="1"/>
  <c r="J139" i="6"/>
  <c r="R137" i="16" s="1"/>
  <c r="S137" i="16" s="1"/>
  <c r="J140" i="6"/>
  <c r="R138" i="16" s="1"/>
  <c r="S138" i="16" s="1"/>
  <c r="J141" i="6"/>
  <c r="R139" i="16" s="1"/>
  <c r="S139" i="16" s="1"/>
  <c r="J142" i="6"/>
  <c r="R140" i="16" s="1"/>
  <c r="S140" i="16" s="1"/>
  <c r="J143" i="6"/>
  <c r="R141" i="16" s="1"/>
  <c r="S141" i="16" s="1"/>
  <c r="J144" i="6"/>
  <c r="R142" i="16" s="1"/>
  <c r="S142" i="16" s="1"/>
  <c r="J145" i="6"/>
  <c r="J146" i="6"/>
  <c r="R144" i="16" s="1"/>
  <c r="S144" i="16" s="1"/>
  <c r="J147" i="6"/>
  <c r="R145" i="16" s="1"/>
  <c r="S145" i="16" s="1"/>
  <c r="J148" i="6"/>
  <c r="R146" i="16" s="1"/>
  <c r="S146" i="16" s="1"/>
  <c r="J149" i="6"/>
  <c r="R147" i="16" s="1"/>
  <c r="S147" i="16" s="1"/>
  <c r="J150" i="6"/>
  <c r="J151" i="6"/>
  <c r="J152" i="6"/>
  <c r="R150" i="16" s="1"/>
  <c r="S150" i="16" s="1"/>
  <c r="J153" i="6"/>
  <c r="R151" i="16" s="1"/>
  <c r="S151" i="16" s="1"/>
  <c r="J154" i="6"/>
  <c r="R152" i="16" s="1"/>
  <c r="S152" i="16" s="1"/>
  <c r="J162" i="6"/>
  <c r="R160" i="16" s="1"/>
  <c r="S160" i="16" s="1"/>
  <c r="E9" i="6"/>
  <c r="N40" i="6"/>
  <c r="M10" i="6"/>
  <c r="AB8" i="16" s="1"/>
  <c r="B44" i="6"/>
  <c r="B32" i="6"/>
  <c r="A30" i="16" s="1"/>
  <c r="B31" i="6"/>
  <c r="A29" i="16" s="1"/>
  <c r="B30" i="6"/>
  <c r="A28" i="16" s="1"/>
  <c r="B29" i="6"/>
  <c r="A27" i="16" s="1"/>
  <c r="F34" i="6"/>
  <c r="F32" i="16" s="1"/>
  <c r="N34" i="6"/>
  <c r="G34" i="6"/>
  <c r="G32" i="16" s="1"/>
  <c r="N32" i="6"/>
  <c r="G32" i="6"/>
  <c r="G30" i="16" s="1"/>
  <c r="F32" i="6"/>
  <c r="F30" i="16" s="1"/>
  <c r="N31" i="6"/>
  <c r="G31" i="6"/>
  <c r="G29" i="16" s="1"/>
  <c r="F31" i="6"/>
  <c r="F29" i="16" s="1"/>
  <c r="N30" i="6"/>
  <c r="G30" i="6"/>
  <c r="G28" i="16" s="1"/>
  <c r="F30" i="6"/>
  <c r="F28" i="16" s="1"/>
  <c r="N29" i="6"/>
  <c r="G29" i="6"/>
  <c r="G27" i="16" s="1"/>
  <c r="F29" i="6"/>
  <c r="F27" i="16" s="1"/>
  <c r="N162" i="6"/>
  <c r="D162" i="6"/>
  <c r="C162" i="6"/>
  <c r="N33" i="6"/>
  <c r="N35" i="6"/>
  <c r="N36" i="6"/>
  <c r="C42" i="6"/>
  <c r="C45" i="6"/>
  <c r="C46" i="6"/>
  <c r="C47" i="6"/>
  <c r="C48" i="6"/>
  <c r="A43" i="25" s="1"/>
  <c r="A207" i="25" s="1"/>
  <c r="C49" i="6"/>
  <c r="C141" i="6"/>
  <c r="D101" i="6"/>
  <c r="C101" i="6"/>
  <c r="D100" i="6"/>
  <c r="C100" i="6"/>
  <c r="D11" i="6"/>
  <c r="C11" i="6"/>
  <c r="F162" i="6"/>
  <c r="F160" i="16" s="1"/>
  <c r="N69" i="6"/>
  <c r="V67" i="16" s="1"/>
  <c r="N42" i="6"/>
  <c r="G42" i="6"/>
  <c r="G40" i="16" s="1"/>
  <c r="F42" i="6"/>
  <c r="D42" i="6"/>
  <c r="B42" i="6"/>
  <c r="A40" i="16" s="1"/>
  <c r="C41" i="6"/>
  <c r="B38" i="5" s="1"/>
  <c r="D38" i="6"/>
  <c r="K9" i="6"/>
  <c r="G162" i="6"/>
  <c r="G160" i="16" s="1"/>
  <c r="F141" i="6"/>
  <c r="F139" i="16" s="1"/>
  <c r="B141" i="6"/>
  <c r="A139" i="16" s="1"/>
  <c r="P141" i="16"/>
  <c r="Q141" i="16" s="1"/>
  <c r="C140" i="5"/>
  <c r="C143" i="6"/>
  <c r="C142" i="6"/>
  <c r="N142" i="6"/>
  <c r="G142" i="6"/>
  <c r="G140" i="16" s="1"/>
  <c r="F142" i="6"/>
  <c r="F140" i="16" s="1"/>
  <c r="G141" i="6"/>
  <c r="G139" i="16" s="1"/>
  <c r="I139" i="16" s="1"/>
  <c r="C10" i="6"/>
  <c r="D10" i="6"/>
  <c r="B11" i="6"/>
  <c r="B10" i="6"/>
  <c r="A7" i="5" s="1"/>
  <c r="A2" i="15"/>
  <c r="B2" i="9"/>
  <c r="A2" i="23"/>
  <c r="D2" i="23"/>
  <c r="A2" i="8"/>
  <c r="C2" i="22"/>
  <c r="C2" i="20"/>
  <c r="B2" i="19"/>
  <c r="C2" i="17"/>
  <c r="D2" i="16"/>
  <c r="C2" i="15"/>
  <c r="C2" i="14"/>
  <c r="C2" i="13"/>
  <c r="D2" i="12"/>
  <c r="D2" i="11"/>
  <c r="D2" i="10"/>
  <c r="C2" i="8"/>
  <c r="A2" i="22"/>
  <c r="A2" i="20"/>
  <c r="A2" i="19"/>
  <c r="A2" i="17"/>
  <c r="A2" i="16"/>
  <c r="A2" i="14"/>
  <c r="A2" i="13"/>
  <c r="A2" i="12"/>
  <c r="A2" i="11"/>
  <c r="A2" i="10"/>
  <c r="A1" i="23"/>
  <c r="A1" i="22"/>
  <c r="A1" i="20"/>
  <c r="A1" i="19"/>
  <c r="A1" i="17"/>
  <c r="A1" i="16"/>
  <c r="A1" i="15"/>
  <c r="A1" i="14"/>
  <c r="A1" i="13"/>
  <c r="A1" i="12"/>
  <c r="A1" i="11"/>
  <c r="A1" i="10"/>
  <c r="N28" i="6"/>
  <c r="N27" i="6"/>
  <c r="N38" i="6"/>
  <c r="B153" i="6"/>
  <c r="A151" i="16" s="1"/>
  <c r="C153" i="6"/>
  <c r="D153" i="6"/>
  <c r="F153" i="6"/>
  <c r="G153" i="6"/>
  <c r="G151" i="16" s="1"/>
  <c r="N153" i="6"/>
  <c r="B154" i="6"/>
  <c r="A152" i="16" s="1"/>
  <c r="C154" i="6"/>
  <c r="D154" i="6"/>
  <c r="F154" i="6"/>
  <c r="G154" i="6"/>
  <c r="G152" i="16" s="1"/>
  <c r="N154" i="6"/>
  <c r="V152" i="16" s="1"/>
  <c r="W152" i="16" s="1"/>
  <c r="B152" i="6"/>
  <c r="A150" i="16" s="1"/>
  <c r="C152" i="6"/>
  <c r="D152" i="6"/>
  <c r="F152" i="6"/>
  <c r="F150" i="16" s="1"/>
  <c r="G152" i="6"/>
  <c r="G150" i="16" s="1"/>
  <c r="N152" i="6"/>
  <c r="F136" i="6"/>
  <c r="F134" i="16" s="1"/>
  <c r="A155" i="25"/>
  <c r="C145" i="6"/>
  <c r="F145" i="6"/>
  <c r="G145" i="6"/>
  <c r="N145" i="6"/>
  <c r="P142" i="16"/>
  <c r="Q142" i="16" s="1"/>
  <c r="C112" i="6"/>
  <c r="D112" i="6"/>
  <c r="B107" i="25" s="1"/>
  <c r="F112" i="6"/>
  <c r="G112" i="6"/>
  <c r="G110" i="16" s="1"/>
  <c r="I110" i="16" s="1"/>
  <c r="N112" i="6"/>
  <c r="C111" i="6"/>
  <c r="D111" i="6"/>
  <c r="F111" i="6"/>
  <c r="F109" i="16" s="1"/>
  <c r="G111" i="6"/>
  <c r="G109" i="16" s="1"/>
  <c r="I109" i="16" s="1"/>
  <c r="N111" i="6"/>
  <c r="C110" i="6"/>
  <c r="D110" i="6"/>
  <c r="F110" i="6"/>
  <c r="C105" i="25" s="1"/>
  <c r="G110" i="6"/>
  <c r="N110" i="6"/>
  <c r="C108" i="6"/>
  <c r="D108" i="6"/>
  <c r="F108" i="6"/>
  <c r="C103" i="25" s="1"/>
  <c r="G108" i="6"/>
  <c r="N108" i="6"/>
  <c r="C109" i="6"/>
  <c r="D109" i="6"/>
  <c r="F109" i="6"/>
  <c r="C104" i="25" s="1"/>
  <c r="G109" i="6"/>
  <c r="N109" i="6"/>
  <c r="C107" i="6"/>
  <c r="D107" i="6"/>
  <c r="F107" i="6"/>
  <c r="C102" i="25" s="1"/>
  <c r="G107" i="6"/>
  <c r="N107" i="6"/>
  <c r="P79" i="16"/>
  <c r="Q79" i="16" s="1"/>
  <c r="C81" i="6"/>
  <c r="B78" i="5" s="1"/>
  <c r="D81" i="6"/>
  <c r="F81" i="6"/>
  <c r="G81" i="6"/>
  <c r="G79" i="16" s="1"/>
  <c r="N81" i="6"/>
  <c r="P78" i="16"/>
  <c r="Q78" i="16" s="1"/>
  <c r="C80" i="6"/>
  <c r="D80" i="6"/>
  <c r="F80" i="6"/>
  <c r="G80" i="6"/>
  <c r="G78" i="16" s="1"/>
  <c r="N80" i="6"/>
  <c r="N79" i="6"/>
  <c r="C79" i="6"/>
  <c r="D79" i="6"/>
  <c r="F79" i="6"/>
  <c r="F77" i="16" s="1"/>
  <c r="G79" i="6"/>
  <c r="G77" i="16" s="1"/>
  <c r="P77" i="16"/>
  <c r="Q77" i="16" s="1"/>
  <c r="N59" i="6"/>
  <c r="C59" i="6"/>
  <c r="A54" i="25" s="1"/>
  <c r="F59" i="6"/>
  <c r="G59" i="6"/>
  <c r="G57" i="16" s="1"/>
  <c r="C35" i="6"/>
  <c r="D35" i="6"/>
  <c r="F35" i="6"/>
  <c r="F33" i="16" s="1"/>
  <c r="G35" i="6"/>
  <c r="G33" i="16" s="1"/>
  <c r="G33" i="6"/>
  <c r="G31" i="16" s="1"/>
  <c r="F33" i="6"/>
  <c r="F31" i="16" s="1"/>
  <c r="D33" i="6"/>
  <c r="C33" i="6"/>
  <c r="A15" i="12" s="1"/>
  <c r="N151" i="6"/>
  <c r="G151" i="6"/>
  <c r="F151" i="6"/>
  <c r="C146" i="25" s="1"/>
  <c r="C151" i="6"/>
  <c r="B151" i="6"/>
  <c r="N150" i="6"/>
  <c r="G150" i="6"/>
  <c r="F150" i="6"/>
  <c r="C145" i="25" s="1"/>
  <c r="B150" i="6"/>
  <c r="N149" i="6"/>
  <c r="G149" i="6"/>
  <c r="G147" i="16" s="1"/>
  <c r="I147" i="16" s="1"/>
  <c r="F149" i="6"/>
  <c r="C149" i="6"/>
  <c r="B146" i="5" s="1"/>
  <c r="B149" i="6"/>
  <c r="N148" i="6"/>
  <c r="G148" i="6"/>
  <c r="G146" i="16" s="1"/>
  <c r="I146" i="16" s="1"/>
  <c r="F148" i="6"/>
  <c r="F146" i="16" s="1"/>
  <c r="D148" i="6"/>
  <c r="C148" i="6"/>
  <c r="B148" i="6"/>
  <c r="A146" i="16" s="1"/>
  <c r="N147" i="6"/>
  <c r="G147" i="6"/>
  <c r="G145" i="16" s="1"/>
  <c r="F147" i="6"/>
  <c r="F145" i="16" s="1"/>
  <c r="D147" i="6"/>
  <c r="C147" i="6"/>
  <c r="B147" i="6"/>
  <c r="A145" i="16" s="1"/>
  <c r="N146" i="6"/>
  <c r="G146" i="6"/>
  <c r="G144" i="16" s="1"/>
  <c r="F146" i="6"/>
  <c r="D146" i="6"/>
  <c r="C146" i="6"/>
  <c r="B146" i="6"/>
  <c r="A144" i="16" s="1"/>
  <c r="N144" i="6"/>
  <c r="G144" i="6"/>
  <c r="G142" i="16" s="1"/>
  <c r="F144" i="6"/>
  <c r="F142" i="16" s="1"/>
  <c r="C144" i="6"/>
  <c r="B144" i="6"/>
  <c r="N143" i="6"/>
  <c r="G143" i="6"/>
  <c r="G141" i="16" s="1"/>
  <c r="F143" i="6"/>
  <c r="F141" i="16" s="1"/>
  <c r="B143" i="6"/>
  <c r="B142" i="6"/>
  <c r="N140" i="6"/>
  <c r="G140" i="6"/>
  <c r="G138" i="16" s="1"/>
  <c r="F140" i="6"/>
  <c r="C140" i="6"/>
  <c r="B140" i="6"/>
  <c r="N139" i="6"/>
  <c r="G139" i="6"/>
  <c r="G137" i="16" s="1"/>
  <c r="F139" i="6"/>
  <c r="D139" i="6"/>
  <c r="C139" i="6"/>
  <c r="B139" i="6"/>
  <c r="N138" i="6"/>
  <c r="G138" i="6"/>
  <c r="G136" i="16" s="1"/>
  <c r="F138" i="6"/>
  <c r="D138" i="6"/>
  <c r="C138" i="6"/>
  <c r="B138" i="6"/>
  <c r="N136" i="6"/>
  <c r="G136" i="6"/>
  <c r="G134" i="16" s="1"/>
  <c r="I134" i="16" s="1"/>
  <c r="D136" i="6"/>
  <c r="C136" i="6"/>
  <c r="B136" i="6"/>
  <c r="A134" i="16" s="1"/>
  <c r="N135" i="6"/>
  <c r="G135" i="6"/>
  <c r="G133" i="16" s="1"/>
  <c r="F135" i="6"/>
  <c r="D135" i="6"/>
  <c r="C135" i="6"/>
  <c r="B135" i="6"/>
  <c r="N134" i="6"/>
  <c r="G134" i="6"/>
  <c r="G132" i="16" s="1"/>
  <c r="F134" i="6"/>
  <c r="D134" i="6"/>
  <c r="C134" i="6"/>
  <c r="B134" i="6"/>
  <c r="N133" i="6"/>
  <c r="G133" i="6"/>
  <c r="G131" i="16" s="1"/>
  <c r="F133" i="6"/>
  <c r="F131" i="16" s="1"/>
  <c r="C133" i="6"/>
  <c r="B133" i="6"/>
  <c r="N132" i="6"/>
  <c r="G132" i="6"/>
  <c r="G130" i="16" s="1"/>
  <c r="F132" i="6"/>
  <c r="F130" i="16" s="1"/>
  <c r="D132" i="6"/>
  <c r="C132" i="6"/>
  <c r="B132" i="6"/>
  <c r="N131" i="6"/>
  <c r="G131" i="6"/>
  <c r="G129" i="16" s="1"/>
  <c r="F131" i="6"/>
  <c r="D131" i="6"/>
  <c r="C131" i="6"/>
  <c r="B131" i="6"/>
  <c r="A129" i="16" s="1"/>
  <c r="N130" i="6"/>
  <c r="G130" i="6"/>
  <c r="G128" i="16" s="1"/>
  <c r="F130" i="6"/>
  <c r="D130" i="6"/>
  <c r="C130" i="6"/>
  <c r="B130" i="6"/>
  <c r="A128" i="16" s="1"/>
  <c r="N129" i="6"/>
  <c r="G129" i="6"/>
  <c r="G127" i="16" s="1"/>
  <c r="F129" i="6"/>
  <c r="F127" i="16" s="1"/>
  <c r="D129" i="6"/>
  <c r="C129" i="6"/>
  <c r="B129" i="6"/>
  <c r="N128" i="6"/>
  <c r="G128" i="6"/>
  <c r="G126" i="16" s="1"/>
  <c r="F128" i="6"/>
  <c r="F126" i="16" s="1"/>
  <c r="D128" i="6"/>
  <c r="B123" i="25" s="1"/>
  <c r="C128" i="6"/>
  <c r="B128" i="6"/>
  <c r="N127" i="6"/>
  <c r="G127" i="6"/>
  <c r="G125" i="16" s="1"/>
  <c r="F127" i="6"/>
  <c r="D127" i="6"/>
  <c r="C127" i="6"/>
  <c r="B127" i="6"/>
  <c r="N125" i="6"/>
  <c r="G125" i="6"/>
  <c r="G123" i="16" s="1"/>
  <c r="I123" i="16" s="1"/>
  <c r="F125" i="6"/>
  <c r="D125" i="6"/>
  <c r="C125" i="6"/>
  <c r="A120" i="25" s="1"/>
  <c r="B125" i="6"/>
  <c r="N124" i="6"/>
  <c r="G124" i="6"/>
  <c r="G122" i="16" s="1"/>
  <c r="I122" i="16" s="1"/>
  <c r="F124" i="6"/>
  <c r="D124" i="6"/>
  <c r="C124" i="6"/>
  <c r="B124" i="6"/>
  <c r="N119" i="6"/>
  <c r="G119" i="6"/>
  <c r="G117" i="16" s="1"/>
  <c r="F119" i="6"/>
  <c r="D119" i="6"/>
  <c r="C119" i="6"/>
  <c r="B119" i="6"/>
  <c r="N118" i="6"/>
  <c r="G118" i="6"/>
  <c r="G116" i="16" s="1"/>
  <c r="F118" i="6"/>
  <c r="D118" i="6"/>
  <c r="C115" i="5" s="1"/>
  <c r="C118" i="6"/>
  <c r="B118" i="6"/>
  <c r="N117" i="6"/>
  <c r="G117" i="6"/>
  <c r="G115" i="16" s="1"/>
  <c r="F117" i="6"/>
  <c r="D117" i="6"/>
  <c r="C117" i="6"/>
  <c r="A112" i="25" s="1"/>
  <c r="B117" i="6"/>
  <c r="N116" i="6"/>
  <c r="G116" i="6"/>
  <c r="G114" i="16" s="1"/>
  <c r="F116" i="6"/>
  <c r="D116" i="6"/>
  <c r="C116" i="6"/>
  <c r="B116" i="6"/>
  <c r="N115" i="6"/>
  <c r="G115" i="6"/>
  <c r="G113" i="16" s="1"/>
  <c r="F115" i="6"/>
  <c r="F113" i="16" s="1"/>
  <c r="D115" i="6"/>
  <c r="C115" i="6"/>
  <c r="B115" i="6"/>
  <c r="N114" i="6"/>
  <c r="G114" i="6"/>
  <c r="G112" i="16" s="1"/>
  <c r="F114" i="6"/>
  <c r="D114" i="6"/>
  <c r="C114" i="6"/>
  <c r="B114" i="6"/>
  <c r="N113" i="6"/>
  <c r="G113" i="6"/>
  <c r="G111" i="16" s="1"/>
  <c r="F113" i="6"/>
  <c r="D113" i="6"/>
  <c r="C113" i="6"/>
  <c r="A108" i="25" s="1"/>
  <c r="B113" i="6"/>
  <c r="A111" i="16" s="1"/>
  <c r="N106" i="6"/>
  <c r="G106" i="6"/>
  <c r="F106" i="6"/>
  <c r="C101" i="25" s="1"/>
  <c r="D106" i="6"/>
  <c r="C106" i="6"/>
  <c r="B106" i="6"/>
  <c r="N105" i="6"/>
  <c r="G105" i="6"/>
  <c r="G103" i="16" s="1"/>
  <c r="F105" i="6"/>
  <c r="D105" i="6"/>
  <c r="C105" i="6"/>
  <c r="B105" i="6"/>
  <c r="A103" i="16" s="1"/>
  <c r="N104" i="6"/>
  <c r="G104" i="6"/>
  <c r="G102" i="16" s="1"/>
  <c r="F104" i="6"/>
  <c r="D104" i="6"/>
  <c r="C104" i="6"/>
  <c r="B104" i="6"/>
  <c r="A102" i="16" s="1"/>
  <c r="N103" i="6"/>
  <c r="G103" i="6"/>
  <c r="G101" i="16" s="1"/>
  <c r="F103" i="6"/>
  <c r="F101" i="16" s="1"/>
  <c r="D103" i="6"/>
  <c r="C100" i="5" s="1"/>
  <c r="C103" i="6"/>
  <c r="B103" i="6"/>
  <c r="A101" i="16" s="1"/>
  <c r="N102" i="6"/>
  <c r="G102" i="6"/>
  <c r="G100" i="16" s="1"/>
  <c r="I100" i="16" s="1"/>
  <c r="F102" i="6"/>
  <c r="D102" i="6"/>
  <c r="C102" i="6"/>
  <c r="B102" i="6"/>
  <c r="N101" i="6"/>
  <c r="G101" i="6"/>
  <c r="G99" i="16" s="1"/>
  <c r="F101" i="6"/>
  <c r="F99" i="16" s="1"/>
  <c r="B101" i="6"/>
  <c r="N100" i="6"/>
  <c r="G100" i="6"/>
  <c r="G98" i="16" s="1"/>
  <c r="F100" i="6"/>
  <c r="F98" i="16" s="1"/>
  <c r="B100" i="6"/>
  <c r="N99" i="6"/>
  <c r="G99" i="6"/>
  <c r="G97" i="16" s="1"/>
  <c r="F99" i="6"/>
  <c r="F97" i="16" s="1"/>
  <c r="D99" i="6"/>
  <c r="C99" i="6"/>
  <c r="B96" i="5" s="1"/>
  <c r="B99" i="6"/>
  <c r="A97" i="16" s="1"/>
  <c r="N98" i="6"/>
  <c r="G98" i="6"/>
  <c r="G96" i="16" s="1"/>
  <c r="F98" i="6"/>
  <c r="D98" i="6"/>
  <c r="C98" i="6"/>
  <c r="B98" i="6"/>
  <c r="N94" i="6"/>
  <c r="G94" i="6"/>
  <c r="G92" i="16" s="1"/>
  <c r="F94" i="6"/>
  <c r="D94" i="6"/>
  <c r="C94" i="6"/>
  <c r="B94" i="6"/>
  <c r="A91" i="5" s="1"/>
  <c r="N93" i="6"/>
  <c r="G93" i="6"/>
  <c r="G91" i="16" s="1"/>
  <c r="I91" i="16" s="1"/>
  <c r="F93" i="6"/>
  <c r="D93" i="6"/>
  <c r="C93" i="6"/>
  <c r="B93" i="6"/>
  <c r="N92" i="6"/>
  <c r="G92" i="6"/>
  <c r="G90" i="16" s="1"/>
  <c r="F92" i="6"/>
  <c r="D92" i="6"/>
  <c r="C92" i="6"/>
  <c r="B92" i="6"/>
  <c r="G91" i="6"/>
  <c r="G89" i="16" s="1"/>
  <c r="I89" i="16" s="1"/>
  <c r="F91" i="6"/>
  <c r="D91" i="6"/>
  <c r="B86" i="25" s="1"/>
  <c r="C91" i="6"/>
  <c r="B91" i="6"/>
  <c r="N90" i="6"/>
  <c r="G90" i="6"/>
  <c r="G88" i="16" s="1"/>
  <c r="I88" i="16" s="1"/>
  <c r="F90" i="6"/>
  <c r="F88" i="16" s="1"/>
  <c r="D90" i="6"/>
  <c r="C90" i="6"/>
  <c r="B90" i="6"/>
  <c r="A88" i="16" s="1"/>
  <c r="N89" i="6"/>
  <c r="G89" i="6"/>
  <c r="G87" i="16" s="1"/>
  <c r="F89" i="6"/>
  <c r="F87" i="16" s="1"/>
  <c r="D89" i="6"/>
  <c r="C89" i="6"/>
  <c r="B89" i="6"/>
  <c r="N88" i="6"/>
  <c r="G88" i="6"/>
  <c r="G86" i="16" s="1"/>
  <c r="F88" i="6"/>
  <c r="F86" i="16" s="1"/>
  <c r="D88" i="6"/>
  <c r="C88" i="6"/>
  <c r="B88" i="6"/>
  <c r="A86" i="16" s="1"/>
  <c r="C82" i="25"/>
  <c r="B84" i="5"/>
  <c r="A84" i="5"/>
  <c r="A28" i="12"/>
  <c r="A83" i="5"/>
  <c r="A80" i="25"/>
  <c r="A82" i="5"/>
  <c r="C79" i="25"/>
  <c r="B81" i="5"/>
  <c r="N83" i="6"/>
  <c r="G83" i="6"/>
  <c r="G81" i="16" s="1"/>
  <c r="F83" i="6"/>
  <c r="F81" i="16" s="1"/>
  <c r="D83" i="6"/>
  <c r="C83" i="6"/>
  <c r="B83" i="6"/>
  <c r="N78" i="6"/>
  <c r="V76" i="16" s="1"/>
  <c r="G78" i="6"/>
  <c r="G76" i="16" s="1"/>
  <c r="F78" i="6"/>
  <c r="F76" i="16" s="1"/>
  <c r="D78" i="6"/>
  <c r="C78" i="6"/>
  <c r="B78" i="6"/>
  <c r="N77" i="6"/>
  <c r="G77" i="6"/>
  <c r="G75" i="16" s="1"/>
  <c r="F77" i="6"/>
  <c r="D77" i="6"/>
  <c r="C77" i="6"/>
  <c r="B77" i="6"/>
  <c r="N76" i="6"/>
  <c r="G76" i="6"/>
  <c r="G74" i="16" s="1"/>
  <c r="F76" i="6"/>
  <c r="D76" i="6"/>
  <c r="C76" i="6"/>
  <c r="B76" i="6"/>
  <c r="N75" i="6"/>
  <c r="G75" i="6"/>
  <c r="G73" i="16" s="1"/>
  <c r="F75" i="6"/>
  <c r="D75" i="6"/>
  <c r="B70" i="25" s="1"/>
  <c r="C75" i="6"/>
  <c r="B75" i="6"/>
  <c r="A73" i="16" s="1"/>
  <c r="A71" i="5"/>
  <c r="N71" i="6"/>
  <c r="G71" i="6"/>
  <c r="G69" i="16" s="1"/>
  <c r="F71" i="6"/>
  <c r="D71" i="6"/>
  <c r="C71" i="6"/>
  <c r="B71" i="6"/>
  <c r="N70" i="6"/>
  <c r="G70" i="6"/>
  <c r="G68" i="16" s="1"/>
  <c r="C65" i="25"/>
  <c r="D70" i="6"/>
  <c r="C70" i="6"/>
  <c r="B70" i="6"/>
  <c r="G69" i="6"/>
  <c r="G67" i="16" s="1"/>
  <c r="F69" i="6"/>
  <c r="D69" i="6"/>
  <c r="C69" i="6"/>
  <c r="B69" i="6"/>
  <c r="N68" i="6"/>
  <c r="G68" i="6"/>
  <c r="G66" i="16" s="1"/>
  <c r="D68" i="6"/>
  <c r="C68" i="6"/>
  <c r="B68" i="6"/>
  <c r="A66" i="16" s="1"/>
  <c r="N67" i="6"/>
  <c r="G67" i="6"/>
  <c r="G65" i="16" s="1"/>
  <c r="F67" i="6"/>
  <c r="F65" i="16" s="1"/>
  <c r="D67" i="6"/>
  <c r="C67" i="6"/>
  <c r="B67" i="6"/>
  <c r="A65" i="16" s="1"/>
  <c r="N66" i="6"/>
  <c r="G66" i="6"/>
  <c r="F66" i="6"/>
  <c r="D66" i="6"/>
  <c r="C66" i="6"/>
  <c r="A61" i="25" s="1"/>
  <c r="B66" i="6"/>
  <c r="N65" i="6"/>
  <c r="G65" i="6"/>
  <c r="G63" i="16" s="1"/>
  <c r="F65" i="6"/>
  <c r="D65" i="6"/>
  <c r="C65" i="6"/>
  <c r="B65" i="6"/>
  <c r="N64" i="6"/>
  <c r="G64" i="6"/>
  <c r="G62" i="16" s="1"/>
  <c r="F64" i="6"/>
  <c r="D64" i="6"/>
  <c r="C64" i="6"/>
  <c r="B64" i="6"/>
  <c r="N63" i="6"/>
  <c r="G63" i="6"/>
  <c r="G61" i="16" s="1"/>
  <c r="F63" i="6"/>
  <c r="D63" i="6"/>
  <c r="C63" i="6"/>
  <c r="B63" i="6"/>
  <c r="N62" i="6"/>
  <c r="G62" i="6"/>
  <c r="G60" i="16" s="1"/>
  <c r="F62" i="6"/>
  <c r="D62" i="6"/>
  <c r="C62" i="6"/>
  <c r="B62" i="6"/>
  <c r="N61" i="6"/>
  <c r="G61" i="6"/>
  <c r="G59" i="16" s="1"/>
  <c r="F61" i="6"/>
  <c r="D61" i="6"/>
  <c r="C58" i="5" s="1"/>
  <c r="C61" i="6"/>
  <c r="B61" i="6"/>
  <c r="N60" i="6"/>
  <c r="G60" i="6"/>
  <c r="G58" i="16" s="1"/>
  <c r="F60" i="6"/>
  <c r="D60" i="6"/>
  <c r="C60" i="6"/>
  <c r="B60" i="6"/>
  <c r="N58" i="6"/>
  <c r="G58" i="6"/>
  <c r="G56" i="16" s="1"/>
  <c r="F58" i="6"/>
  <c r="F56" i="16" s="1"/>
  <c r="D58" i="6"/>
  <c r="C58" i="6"/>
  <c r="B58" i="6"/>
  <c r="N57" i="6"/>
  <c r="G57" i="6"/>
  <c r="G55" i="16" s="1"/>
  <c r="F57" i="6"/>
  <c r="D57" i="6"/>
  <c r="C57" i="6"/>
  <c r="B57" i="6"/>
  <c r="N56" i="6"/>
  <c r="G56" i="6"/>
  <c r="G54" i="16" s="1"/>
  <c r="F56" i="6"/>
  <c r="D56" i="6"/>
  <c r="C56" i="6"/>
  <c r="B56" i="6"/>
  <c r="N55" i="6"/>
  <c r="G55" i="6"/>
  <c r="G53" i="16" s="1"/>
  <c r="F55" i="6"/>
  <c r="D55" i="6"/>
  <c r="C55" i="6"/>
  <c r="B55" i="6"/>
  <c r="N54" i="6"/>
  <c r="G54" i="6"/>
  <c r="G52" i="16" s="1"/>
  <c r="F54" i="6"/>
  <c r="D54" i="6"/>
  <c r="C54" i="6"/>
  <c r="B54" i="6"/>
  <c r="N53" i="6"/>
  <c r="G53" i="6"/>
  <c r="G51" i="16" s="1"/>
  <c r="F53" i="6"/>
  <c r="D53" i="6"/>
  <c r="C53" i="6"/>
  <c r="B53" i="6"/>
  <c r="N52" i="6"/>
  <c r="G52" i="6"/>
  <c r="G50" i="16" s="1"/>
  <c r="F52" i="6"/>
  <c r="D52" i="6"/>
  <c r="C52" i="6"/>
  <c r="A19" i="12" s="1"/>
  <c r="B52" i="6"/>
  <c r="N51" i="6"/>
  <c r="G51" i="6"/>
  <c r="G49" i="16" s="1"/>
  <c r="F51" i="6"/>
  <c r="D51" i="6"/>
  <c r="C51" i="6"/>
  <c r="B51" i="6"/>
  <c r="N50" i="6"/>
  <c r="G50" i="6"/>
  <c r="G48" i="16" s="1"/>
  <c r="F50" i="6"/>
  <c r="D50" i="6"/>
  <c r="C50" i="6"/>
  <c r="B50" i="6"/>
  <c r="N49" i="6"/>
  <c r="G49" i="6"/>
  <c r="G47" i="16" s="1"/>
  <c r="F49" i="6"/>
  <c r="D49" i="6"/>
  <c r="B49" i="6"/>
  <c r="N48" i="6"/>
  <c r="G48" i="6"/>
  <c r="G46" i="16" s="1"/>
  <c r="F48" i="6"/>
  <c r="D48" i="6"/>
  <c r="B48" i="6"/>
  <c r="N47" i="6"/>
  <c r="G47" i="6"/>
  <c r="G45" i="16" s="1"/>
  <c r="F47" i="6"/>
  <c r="D47" i="6"/>
  <c r="B47" i="6"/>
  <c r="N46" i="6"/>
  <c r="G46" i="6"/>
  <c r="G44" i="16" s="1"/>
  <c r="F46" i="6"/>
  <c r="D46" i="6"/>
  <c r="B46" i="6"/>
  <c r="N45" i="6"/>
  <c r="G45" i="6"/>
  <c r="F45" i="6"/>
  <c r="D45" i="6"/>
  <c r="B45" i="6"/>
  <c r="N41" i="6"/>
  <c r="G41" i="6"/>
  <c r="G39" i="16" s="1"/>
  <c r="F41" i="6"/>
  <c r="F39" i="16" s="1"/>
  <c r="D41" i="6"/>
  <c r="B41" i="6"/>
  <c r="G40" i="6"/>
  <c r="G38" i="16" s="1"/>
  <c r="F40" i="6"/>
  <c r="D40" i="6"/>
  <c r="C40" i="6"/>
  <c r="B40" i="6"/>
  <c r="N39" i="6"/>
  <c r="G39" i="6"/>
  <c r="G37" i="16" s="1"/>
  <c r="F39" i="6"/>
  <c r="D39" i="6"/>
  <c r="C39" i="6"/>
  <c r="B39" i="6"/>
  <c r="G38" i="6"/>
  <c r="G36" i="16" s="1"/>
  <c r="F38" i="6"/>
  <c r="C38" i="6"/>
  <c r="B38" i="6"/>
  <c r="N37" i="6"/>
  <c r="G37" i="6"/>
  <c r="G35" i="16" s="1"/>
  <c r="F37" i="6"/>
  <c r="F35" i="16" s="1"/>
  <c r="D37" i="6"/>
  <c r="C37" i="6"/>
  <c r="B37" i="6"/>
  <c r="G36" i="6"/>
  <c r="G34" i="16" s="1"/>
  <c r="F36" i="6"/>
  <c r="D36" i="6"/>
  <c r="C36" i="6"/>
  <c r="B36" i="6"/>
  <c r="A34" i="16" s="1"/>
  <c r="G28" i="6"/>
  <c r="G26" i="16" s="1"/>
  <c r="F28" i="6"/>
  <c r="F26" i="16" s="1"/>
  <c r="D28" i="6"/>
  <c r="C28" i="6"/>
  <c r="B28" i="6"/>
  <c r="A26" i="16" s="1"/>
  <c r="G27" i="6"/>
  <c r="G25" i="16" s="1"/>
  <c r="F27" i="6"/>
  <c r="D27" i="6"/>
  <c r="C27" i="6"/>
  <c r="B27" i="6"/>
  <c r="A25" i="16" s="1"/>
  <c r="G26" i="6"/>
  <c r="G24" i="16" s="1"/>
  <c r="F26" i="6"/>
  <c r="D26" i="6"/>
  <c r="C26" i="6"/>
  <c r="B26" i="6"/>
  <c r="A24" i="16" s="1"/>
  <c r="N25" i="6"/>
  <c r="G25" i="6"/>
  <c r="G23" i="16" s="1"/>
  <c r="F25" i="6"/>
  <c r="D25" i="6"/>
  <c r="C25" i="6"/>
  <c r="B25" i="6"/>
  <c r="N24" i="6"/>
  <c r="G24" i="6"/>
  <c r="F24" i="6"/>
  <c r="D24" i="6"/>
  <c r="C24" i="6"/>
  <c r="B24" i="6"/>
  <c r="N23" i="6"/>
  <c r="G23" i="6"/>
  <c r="G21" i="16" s="1"/>
  <c r="F23" i="6"/>
  <c r="D23" i="6"/>
  <c r="C23" i="6"/>
  <c r="B23" i="6"/>
  <c r="N22" i="6"/>
  <c r="G22" i="6"/>
  <c r="G20" i="16" s="1"/>
  <c r="F22" i="6"/>
  <c r="F20" i="16" s="1"/>
  <c r="D22" i="6"/>
  <c r="C22" i="6"/>
  <c r="B22" i="6"/>
  <c r="A20" i="16" s="1"/>
  <c r="N21" i="6"/>
  <c r="G21" i="6"/>
  <c r="G19" i="16" s="1"/>
  <c r="F21" i="6"/>
  <c r="D21" i="6"/>
  <c r="C21" i="6"/>
  <c r="B21" i="6"/>
  <c r="A19" i="16" s="1"/>
  <c r="N20" i="6"/>
  <c r="G20" i="6"/>
  <c r="G18" i="16" s="1"/>
  <c r="F20" i="6"/>
  <c r="D20" i="6"/>
  <c r="C20" i="6"/>
  <c r="B20" i="6"/>
  <c r="N19" i="6"/>
  <c r="G19" i="6"/>
  <c r="G17" i="16" s="1"/>
  <c r="F19" i="6"/>
  <c r="D19" i="6"/>
  <c r="C19" i="6"/>
  <c r="B19" i="6"/>
  <c r="A17" i="16" s="1"/>
  <c r="N18" i="6"/>
  <c r="G18" i="6"/>
  <c r="G16" i="16" s="1"/>
  <c r="F18" i="6"/>
  <c r="D18" i="6"/>
  <c r="C18" i="6"/>
  <c r="B18" i="6"/>
  <c r="A16" i="16" s="1"/>
  <c r="N17" i="6"/>
  <c r="G17" i="6"/>
  <c r="G15" i="16" s="1"/>
  <c r="F17" i="6"/>
  <c r="D17" i="6"/>
  <c r="C17" i="6"/>
  <c r="B17" i="6"/>
  <c r="N16" i="6"/>
  <c r="G16" i="6"/>
  <c r="G14" i="16" s="1"/>
  <c r="I14" i="16" s="1"/>
  <c r="F16" i="6"/>
  <c r="D16" i="6"/>
  <c r="C16" i="6"/>
  <c r="B16" i="6"/>
  <c r="N15" i="6"/>
  <c r="G15" i="6"/>
  <c r="G13" i="16" s="1"/>
  <c r="F15" i="6"/>
  <c r="D15" i="6"/>
  <c r="C15" i="6"/>
  <c r="B15" i="6"/>
  <c r="N14" i="6"/>
  <c r="G14" i="6"/>
  <c r="G12" i="16" s="1"/>
  <c r="I12" i="16" s="1"/>
  <c r="F14" i="6"/>
  <c r="D14" i="6"/>
  <c r="C14" i="6"/>
  <c r="B14" i="6"/>
  <c r="N13" i="6"/>
  <c r="G13" i="6"/>
  <c r="G11" i="16" s="1"/>
  <c r="F13" i="6"/>
  <c r="D13" i="6"/>
  <c r="C13" i="6"/>
  <c r="B13" i="6"/>
  <c r="N11" i="6"/>
  <c r="G11" i="6"/>
  <c r="G9" i="16" s="1"/>
  <c r="F11" i="6"/>
  <c r="F9" i="16" s="1"/>
  <c r="P16" i="16"/>
  <c r="Q16" i="16" s="1"/>
  <c r="P138" i="16"/>
  <c r="Q138" i="16" s="1"/>
  <c r="P137" i="16"/>
  <c r="Q137" i="16" s="1"/>
  <c r="P123" i="16"/>
  <c r="Q123" i="16" s="1"/>
  <c r="P131" i="16"/>
  <c r="Q131" i="16" s="1"/>
  <c r="P103" i="16"/>
  <c r="Q103" i="16" s="1"/>
  <c r="P102" i="16"/>
  <c r="Q102" i="16" s="1"/>
  <c r="P99" i="16"/>
  <c r="Q99" i="16" s="1"/>
  <c r="P98" i="16"/>
  <c r="Q98" i="16" s="1"/>
  <c r="P97" i="16"/>
  <c r="Q97" i="16" s="1"/>
  <c r="P94" i="16"/>
  <c r="Q94" i="16" s="1"/>
  <c r="P92" i="16"/>
  <c r="Q92" i="16" s="1"/>
  <c r="P91" i="16"/>
  <c r="Q91" i="16" s="1"/>
  <c r="P88" i="16"/>
  <c r="Q88" i="16" s="1"/>
  <c r="P75" i="16"/>
  <c r="Q75" i="16" s="1"/>
  <c r="P74" i="16"/>
  <c r="Q74" i="16" s="1"/>
  <c r="P21" i="16"/>
  <c r="Q21" i="16" s="1"/>
  <c r="P19" i="16"/>
  <c r="Q19" i="16" s="1"/>
  <c r="P17" i="16"/>
  <c r="Q17" i="16" s="1"/>
  <c r="P48" i="16"/>
  <c r="Q48" i="16" s="1"/>
  <c r="P47" i="16"/>
  <c r="Q47" i="16" s="1"/>
  <c r="P46" i="16"/>
  <c r="Q46" i="16" s="1"/>
  <c r="P45" i="16"/>
  <c r="Q45" i="16" s="1"/>
  <c r="P44" i="16"/>
  <c r="Q44" i="16" s="1"/>
  <c r="P40" i="16"/>
  <c r="Q40" i="16" s="1"/>
  <c r="P36" i="16"/>
  <c r="Q36" i="16" s="1"/>
  <c r="P26" i="16"/>
  <c r="Q26" i="16" s="1"/>
  <c r="P20" i="16"/>
  <c r="Q20" i="16" s="1"/>
  <c r="P18" i="16"/>
  <c r="Q18" i="16" s="1"/>
  <c r="P13" i="16"/>
  <c r="Q13" i="16" s="1"/>
  <c r="P12" i="16"/>
  <c r="Q12" i="16" s="1"/>
  <c r="G10" i="6"/>
  <c r="G8" i="16" s="1"/>
  <c r="N10" i="6"/>
  <c r="C11" i="11"/>
  <c r="C9" i="6"/>
  <c r="D9" i="6"/>
  <c r="F9" i="6"/>
  <c r="G9" i="6"/>
  <c r="H9" i="6"/>
  <c r="I9" i="6"/>
  <c r="L9" i="6"/>
  <c r="M9" i="6"/>
  <c r="N9" i="6"/>
  <c r="B7" i="6"/>
  <c r="C7" i="6"/>
  <c r="B145" i="25"/>
  <c r="C147" i="5"/>
  <c r="A81" i="5"/>
  <c r="C148" i="5"/>
  <c r="C80" i="25"/>
  <c r="C28" i="12"/>
  <c r="C83" i="5"/>
  <c r="B28" i="12"/>
  <c r="B146" i="25"/>
  <c r="B82" i="25"/>
  <c r="B29" i="12"/>
  <c r="C84" i="5"/>
  <c r="C118" i="25"/>
  <c r="C28" i="5"/>
  <c r="B108" i="5"/>
  <c r="C26" i="12"/>
  <c r="B26" i="12"/>
  <c r="B82" i="5"/>
  <c r="B79" i="25"/>
  <c r="C81" i="5"/>
  <c r="B43" i="12"/>
  <c r="A120" i="5"/>
  <c r="C115" i="25"/>
  <c r="C155" i="25"/>
  <c r="I70" i="26" l="1"/>
  <c r="I71" i="26"/>
  <c r="AP66" i="26"/>
  <c r="AP71" i="26"/>
  <c r="N9" i="16"/>
  <c r="O9" i="16" s="1"/>
  <c r="AB11" i="16"/>
  <c r="C12" i="12"/>
  <c r="A24" i="25"/>
  <c r="C43" i="12"/>
  <c r="C14" i="12"/>
  <c r="C45" i="12"/>
  <c r="C24" i="12"/>
  <c r="A118" i="25"/>
  <c r="A115" i="25"/>
  <c r="A279" i="25" s="1"/>
  <c r="C137" i="25"/>
  <c r="A144" i="5"/>
  <c r="A128" i="5"/>
  <c r="C139" i="25"/>
  <c r="C124" i="25"/>
  <c r="N43" i="16"/>
  <c r="O43" i="16" s="1"/>
  <c r="L43" i="16"/>
  <c r="J43" i="16"/>
  <c r="K43" i="16" s="1"/>
  <c r="T43" i="16"/>
  <c r="U43" i="16" s="1"/>
  <c r="G43" i="16"/>
  <c r="AB43" i="16"/>
  <c r="C88" i="5"/>
  <c r="D43" i="16"/>
  <c r="R43" i="16"/>
  <c r="S43" i="16" s="1"/>
  <c r="B63" i="5"/>
  <c r="C19" i="12"/>
  <c r="C142" i="25"/>
  <c r="C128" i="25"/>
  <c r="B114" i="5"/>
  <c r="A133" i="5"/>
  <c r="A87" i="5"/>
  <c r="C62" i="25"/>
  <c r="C72" i="5"/>
  <c r="A39" i="5"/>
  <c r="C30" i="12"/>
  <c r="A38" i="5"/>
  <c r="A39" i="16"/>
  <c r="C56" i="16"/>
  <c r="B57" i="14"/>
  <c r="B57" i="26"/>
  <c r="V73" i="16"/>
  <c r="W73" i="16" s="1"/>
  <c r="C73" i="14"/>
  <c r="B92" i="16"/>
  <c r="A93" i="26"/>
  <c r="A92" i="14"/>
  <c r="C108" i="25"/>
  <c r="F111" i="16"/>
  <c r="V114" i="16"/>
  <c r="W114" i="16" s="1"/>
  <c r="C114" i="14"/>
  <c r="V123" i="16"/>
  <c r="W123" i="16" s="1"/>
  <c r="C123" i="14"/>
  <c r="B128" i="16"/>
  <c r="A128" i="14"/>
  <c r="A129" i="26"/>
  <c r="B133" i="16"/>
  <c r="A134" i="26"/>
  <c r="A133" i="14"/>
  <c r="C54" i="25"/>
  <c r="F57" i="16"/>
  <c r="B108" i="16"/>
  <c r="A108" i="14"/>
  <c r="A109" i="26"/>
  <c r="B110" i="16"/>
  <c r="A110" i="14"/>
  <c r="A111" i="26"/>
  <c r="B152" i="16"/>
  <c r="A153" i="26"/>
  <c r="A152" i="14"/>
  <c r="A149" i="25"/>
  <c r="A313" i="25" s="1"/>
  <c r="V26" i="16"/>
  <c r="W26" i="16" s="1"/>
  <c r="C27" i="14"/>
  <c r="B141" i="16"/>
  <c r="A141" i="14"/>
  <c r="A142" i="26"/>
  <c r="C40" i="16"/>
  <c r="B41" i="14"/>
  <c r="B41" i="26"/>
  <c r="B45" i="16"/>
  <c r="A46" i="26"/>
  <c r="A46" i="14"/>
  <c r="A10" i="5"/>
  <c r="A11" i="16"/>
  <c r="C14" i="16"/>
  <c r="B15" i="26"/>
  <c r="B15" i="14"/>
  <c r="C19" i="16"/>
  <c r="B20" i="26"/>
  <c r="B20" i="14"/>
  <c r="A20" i="5"/>
  <c r="A21" i="16"/>
  <c r="C24" i="16"/>
  <c r="B25" i="26"/>
  <c r="B25" i="14"/>
  <c r="C26" i="16"/>
  <c r="B27" i="26"/>
  <c r="B27" i="14"/>
  <c r="C35" i="16"/>
  <c r="B36" i="14"/>
  <c r="B36" i="26"/>
  <c r="B17" i="12"/>
  <c r="C37" i="16"/>
  <c r="B38" i="26"/>
  <c r="B38" i="14"/>
  <c r="C39" i="16"/>
  <c r="B40" i="26"/>
  <c r="B40" i="14"/>
  <c r="C44" i="16"/>
  <c r="B45" i="26"/>
  <c r="B45" i="14"/>
  <c r="C46" i="16"/>
  <c r="B47" i="14"/>
  <c r="B47" i="26"/>
  <c r="B48" i="16"/>
  <c r="A49" i="14"/>
  <c r="A49" i="26"/>
  <c r="V49" i="16"/>
  <c r="W49" i="16" s="1"/>
  <c r="C50" i="14"/>
  <c r="C48" i="25"/>
  <c r="F51" i="16"/>
  <c r="B53" i="16"/>
  <c r="A54" i="26"/>
  <c r="A54" i="14"/>
  <c r="V54" i="16"/>
  <c r="C55" i="14"/>
  <c r="B59" i="16"/>
  <c r="A60" i="14"/>
  <c r="A60" i="26"/>
  <c r="V60" i="16"/>
  <c r="W60" i="16" s="1"/>
  <c r="C61" i="14"/>
  <c r="C59" i="25"/>
  <c r="F62" i="16"/>
  <c r="B64" i="16"/>
  <c r="A65" i="26"/>
  <c r="A65" i="14"/>
  <c r="C66" i="25"/>
  <c r="F69" i="16"/>
  <c r="A73" i="5"/>
  <c r="A74" i="16"/>
  <c r="C81" i="16"/>
  <c r="B82" i="26"/>
  <c r="B81" i="14"/>
  <c r="B87" i="16"/>
  <c r="A87" i="14"/>
  <c r="A88" i="26"/>
  <c r="V88" i="16"/>
  <c r="W88" i="16" s="1"/>
  <c r="C88" i="14"/>
  <c r="C92" i="16"/>
  <c r="B92" i="14"/>
  <c r="B93" i="26"/>
  <c r="C102" i="16"/>
  <c r="B102" i="14"/>
  <c r="B103" i="26"/>
  <c r="A103" i="5"/>
  <c r="A104" i="16"/>
  <c r="C113" i="16"/>
  <c r="B113" i="14"/>
  <c r="B114" i="26"/>
  <c r="A114" i="5"/>
  <c r="A115" i="16"/>
  <c r="C122" i="16"/>
  <c r="B122" i="14"/>
  <c r="B123" i="26"/>
  <c r="A124" i="5"/>
  <c r="A125" i="16"/>
  <c r="C128" i="16"/>
  <c r="B129" i="26"/>
  <c r="B128" i="14"/>
  <c r="V129" i="16"/>
  <c r="W129" i="16" s="1"/>
  <c r="C129" i="14"/>
  <c r="C133" i="16"/>
  <c r="B133" i="14"/>
  <c r="B134" i="26"/>
  <c r="B136" i="16"/>
  <c r="A137" i="26"/>
  <c r="A136" i="14"/>
  <c r="V137" i="16"/>
  <c r="W137" i="16" s="1"/>
  <c r="C137" i="14"/>
  <c r="C144" i="16"/>
  <c r="B144" i="14"/>
  <c r="B145" i="26"/>
  <c r="B31" i="16"/>
  <c r="A32" i="26"/>
  <c r="A32" i="14"/>
  <c r="B57" i="16"/>
  <c r="A58" i="14"/>
  <c r="A58" i="26"/>
  <c r="C75" i="25"/>
  <c r="F78" i="16"/>
  <c r="V105" i="16"/>
  <c r="C105" i="14"/>
  <c r="V106" i="16"/>
  <c r="C106" i="14"/>
  <c r="V109" i="16"/>
  <c r="W109" i="16" s="1"/>
  <c r="C109" i="14"/>
  <c r="C141" i="16"/>
  <c r="B142" i="26"/>
  <c r="B141" i="14"/>
  <c r="C37" i="25"/>
  <c r="F40" i="16"/>
  <c r="B44" i="16"/>
  <c r="A45" i="26"/>
  <c r="A45" i="14"/>
  <c r="V30" i="16"/>
  <c r="C31" i="14"/>
  <c r="B28" i="16"/>
  <c r="A29" i="14"/>
  <c r="A29" i="26"/>
  <c r="C32" i="16"/>
  <c r="B33" i="14"/>
  <c r="B33" i="26"/>
  <c r="V24" i="16"/>
  <c r="W24" i="16" s="1"/>
  <c r="C25" i="14"/>
  <c r="B118" i="16"/>
  <c r="A118" i="14"/>
  <c r="A119" i="26"/>
  <c r="A43" i="26"/>
  <c r="A43" i="14"/>
  <c r="V62" i="16"/>
  <c r="W62" i="16" s="1"/>
  <c r="C63" i="14"/>
  <c r="V139" i="16"/>
  <c r="W139" i="16" s="1"/>
  <c r="C139" i="14"/>
  <c r="C118" i="16"/>
  <c r="B119" i="26"/>
  <c r="B118" i="14"/>
  <c r="C131" i="16"/>
  <c r="B132" i="26"/>
  <c r="B131" i="14"/>
  <c r="V9" i="16"/>
  <c r="W9" i="16" s="1"/>
  <c r="C10" i="14"/>
  <c r="A45" i="5"/>
  <c r="A46" i="16"/>
  <c r="C87" i="25"/>
  <c r="F90" i="16"/>
  <c r="C11" i="25"/>
  <c r="F14" i="16"/>
  <c r="B21" i="16"/>
  <c r="A22" i="26"/>
  <c r="A22" i="14"/>
  <c r="C34" i="25"/>
  <c r="F37" i="16"/>
  <c r="C59" i="16"/>
  <c r="B60" i="26"/>
  <c r="B60" i="14"/>
  <c r="A67" i="5"/>
  <c r="A68" i="16"/>
  <c r="V90" i="16"/>
  <c r="C90" i="14"/>
  <c r="V111" i="16"/>
  <c r="W111" i="16" s="1"/>
  <c r="C111" i="14"/>
  <c r="C125" i="25"/>
  <c r="F128" i="16"/>
  <c r="B146" i="16"/>
  <c r="A147" i="26"/>
  <c r="A146" i="14"/>
  <c r="A41" i="5"/>
  <c r="A42" i="16"/>
  <c r="C28" i="16"/>
  <c r="B29" i="26"/>
  <c r="B29" i="14"/>
  <c r="V69" i="16"/>
  <c r="W69" i="16" s="1"/>
  <c r="C70" i="14"/>
  <c r="B89" i="16"/>
  <c r="A89" i="14"/>
  <c r="A90" i="26"/>
  <c r="C104" i="16"/>
  <c r="B104" i="14"/>
  <c r="B105" i="26"/>
  <c r="C133" i="25"/>
  <c r="F136" i="16"/>
  <c r="C150" i="16"/>
  <c r="B151" i="26"/>
  <c r="B150" i="14"/>
  <c r="A9" i="14"/>
  <c r="A9" i="26"/>
  <c r="C8" i="25"/>
  <c r="F11" i="16"/>
  <c r="C13" i="25"/>
  <c r="F16" i="16"/>
  <c r="V37" i="16"/>
  <c r="W37" i="16" s="1"/>
  <c r="C38" i="14"/>
  <c r="V44" i="16"/>
  <c r="W44" i="16" s="1"/>
  <c r="C45" i="14"/>
  <c r="V46" i="16"/>
  <c r="W46" i="16" s="1"/>
  <c r="C47" i="14"/>
  <c r="C55" i="16"/>
  <c r="B56" i="26"/>
  <c r="B56" i="14"/>
  <c r="A57" i="5"/>
  <c r="A58" i="16"/>
  <c r="C61" i="16"/>
  <c r="B62" i="14"/>
  <c r="B62" i="26"/>
  <c r="A62" i="5"/>
  <c r="A63" i="16"/>
  <c r="C66" i="16"/>
  <c r="B67" i="14"/>
  <c r="B67" i="26"/>
  <c r="C68" i="16"/>
  <c r="B69" i="26"/>
  <c r="B69" i="14"/>
  <c r="C71" i="25"/>
  <c r="F74" i="16"/>
  <c r="B76" i="16"/>
  <c r="A77" i="26"/>
  <c r="A76" i="14"/>
  <c r="V81" i="16"/>
  <c r="W81" i="16" s="1"/>
  <c r="C81" i="14"/>
  <c r="C89" i="16"/>
  <c r="B90" i="26"/>
  <c r="B89" i="14"/>
  <c r="B91" i="16"/>
  <c r="A91" i="14"/>
  <c r="A92" i="26"/>
  <c r="V92" i="16"/>
  <c r="W92" i="16" s="1"/>
  <c r="C92" i="14"/>
  <c r="B97" i="16"/>
  <c r="A97" i="14"/>
  <c r="A98" i="26"/>
  <c r="B101" i="16"/>
  <c r="A101" i="14"/>
  <c r="A102" i="26"/>
  <c r="V102" i="16"/>
  <c r="W102" i="16" s="1"/>
  <c r="C102" i="14"/>
  <c r="B112" i="16"/>
  <c r="A113" i="26"/>
  <c r="A112" i="14"/>
  <c r="V113" i="16"/>
  <c r="W113" i="16" s="1"/>
  <c r="C113" i="14"/>
  <c r="C112" i="25"/>
  <c r="F115" i="16"/>
  <c r="B117" i="16"/>
  <c r="A117" i="14"/>
  <c r="A118" i="26"/>
  <c r="V122" i="16"/>
  <c r="W122" i="16" s="1"/>
  <c r="C122" i="14"/>
  <c r="C122" i="25"/>
  <c r="F125" i="16"/>
  <c r="B127" i="16"/>
  <c r="A127" i="14"/>
  <c r="A128" i="26"/>
  <c r="C36" i="12"/>
  <c r="C130" i="16"/>
  <c r="B131" i="26"/>
  <c r="B130" i="14"/>
  <c r="B132" i="16"/>
  <c r="A133" i="26"/>
  <c r="A132" i="14"/>
  <c r="V133" i="16"/>
  <c r="W133" i="16" s="1"/>
  <c r="C133" i="14"/>
  <c r="C135" i="25"/>
  <c r="F138" i="16"/>
  <c r="B142" i="16"/>
  <c r="A143" i="26"/>
  <c r="A142" i="14"/>
  <c r="V144" i="16"/>
  <c r="W144" i="16" s="1"/>
  <c r="C144" i="14"/>
  <c r="C143" i="25"/>
  <c r="C105" i="16"/>
  <c r="B106" i="26"/>
  <c r="B105" i="14"/>
  <c r="C106" i="16"/>
  <c r="B107" i="26"/>
  <c r="B106" i="14"/>
  <c r="C109" i="16"/>
  <c r="B110" i="26"/>
  <c r="B109" i="14"/>
  <c r="C140" i="25"/>
  <c r="B150" i="16"/>
  <c r="A150" i="14"/>
  <c r="A151" i="26"/>
  <c r="C148" i="25"/>
  <c r="F151" i="16"/>
  <c r="B99" i="16"/>
  <c r="A99" i="14"/>
  <c r="A100" i="26"/>
  <c r="V34" i="16"/>
  <c r="W34" i="16" s="1"/>
  <c r="C35" i="14"/>
  <c r="V38" i="16"/>
  <c r="W38" i="16" s="1"/>
  <c r="C39" i="14"/>
  <c r="C29" i="16"/>
  <c r="B30" i="26"/>
  <c r="B30" i="14"/>
  <c r="V118" i="16"/>
  <c r="W118" i="16" s="1"/>
  <c r="C118" i="14"/>
  <c r="C57" i="16"/>
  <c r="B58" i="26"/>
  <c r="B58" i="14"/>
  <c r="B24" i="16"/>
  <c r="A25" i="26"/>
  <c r="A25" i="14"/>
  <c r="V8" i="16"/>
  <c r="W8" i="16" s="1"/>
  <c r="C9" i="14"/>
  <c r="B16" i="16"/>
  <c r="A17" i="14"/>
  <c r="A17" i="26"/>
  <c r="A49" i="5"/>
  <c r="A50" i="16"/>
  <c r="B74" i="16"/>
  <c r="A75" i="26"/>
  <c r="A74" i="14"/>
  <c r="A88" i="5"/>
  <c r="A89" i="16"/>
  <c r="V98" i="16"/>
  <c r="W98" i="16" s="1"/>
  <c r="C98" i="14"/>
  <c r="V126" i="16"/>
  <c r="W126" i="16" s="1"/>
  <c r="C126" i="14"/>
  <c r="V141" i="16"/>
  <c r="W141" i="16" s="1"/>
  <c r="C141" i="14"/>
  <c r="C78" i="16"/>
  <c r="B79" i="26"/>
  <c r="B78" i="14"/>
  <c r="C11" i="16"/>
  <c r="B12" i="14"/>
  <c r="B12" i="26"/>
  <c r="V56" i="16"/>
  <c r="W56" i="16" s="1"/>
  <c r="C57" i="14"/>
  <c r="A98" i="5"/>
  <c r="A99" i="16"/>
  <c r="C98" i="16"/>
  <c r="B99" i="26"/>
  <c r="B98" i="14"/>
  <c r="V32" i="16"/>
  <c r="C33" i="14"/>
  <c r="B29" i="16"/>
  <c r="A30" i="14"/>
  <c r="A30" i="26"/>
  <c r="B13" i="16"/>
  <c r="A14" i="26"/>
  <c r="A14" i="14"/>
  <c r="V19" i="16"/>
  <c r="W19" i="16" s="1"/>
  <c r="C20" i="14"/>
  <c r="V39" i="16"/>
  <c r="W39" i="16" s="1"/>
  <c r="C40" i="14"/>
  <c r="C50" i="16"/>
  <c r="B51" i="26"/>
  <c r="B51" i="14"/>
  <c r="A144" i="25"/>
  <c r="A308" i="25" s="1"/>
  <c r="A36" i="25"/>
  <c r="A200" i="25" s="1"/>
  <c r="A28" i="25"/>
  <c r="A192" i="25" s="1"/>
  <c r="A18" i="12"/>
  <c r="C13" i="16"/>
  <c r="B14" i="26"/>
  <c r="B14" i="14"/>
  <c r="C18" i="16"/>
  <c r="B19" i="26"/>
  <c r="B19" i="14"/>
  <c r="C23" i="16"/>
  <c r="B24" i="26"/>
  <c r="B24" i="14"/>
  <c r="B25" i="16"/>
  <c r="A26" i="14"/>
  <c r="A26" i="26"/>
  <c r="B34" i="16"/>
  <c r="A35" i="26"/>
  <c r="A35" i="14"/>
  <c r="A35" i="5"/>
  <c r="A36" i="16"/>
  <c r="A37" i="5"/>
  <c r="A38" i="16"/>
  <c r="A42" i="5"/>
  <c r="A43" i="16"/>
  <c r="A44" i="5"/>
  <c r="A45" i="16"/>
  <c r="A46" i="5"/>
  <c r="A47" i="16"/>
  <c r="V48" i="16"/>
  <c r="W48" i="16" s="1"/>
  <c r="C49" i="14"/>
  <c r="C47" i="25"/>
  <c r="F50" i="16"/>
  <c r="A49" i="25"/>
  <c r="A213" i="25" s="1"/>
  <c r="B52" i="16"/>
  <c r="A53" i="26"/>
  <c r="A53" i="14"/>
  <c r="V53" i="16"/>
  <c r="C54" i="14"/>
  <c r="C52" i="25"/>
  <c r="F55" i="16"/>
  <c r="B58" i="16"/>
  <c r="A59" i="14"/>
  <c r="A59" i="26"/>
  <c r="V59" i="16"/>
  <c r="W59" i="16" s="1"/>
  <c r="C60" i="14"/>
  <c r="C58" i="25"/>
  <c r="F61" i="16"/>
  <c r="B63" i="16"/>
  <c r="A64" i="26"/>
  <c r="A64" i="14"/>
  <c r="V64" i="16"/>
  <c r="C65" i="14"/>
  <c r="C76" i="16"/>
  <c r="B77" i="26"/>
  <c r="B76" i="14"/>
  <c r="B86" i="16"/>
  <c r="A87" i="26"/>
  <c r="A86" i="14"/>
  <c r="V87" i="16"/>
  <c r="W87" i="16" s="1"/>
  <c r="C87" i="14"/>
  <c r="C86" i="25"/>
  <c r="F89" i="16"/>
  <c r="C91" i="16"/>
  <c r="B92" i="26"/>
  <c r="B91" i="14"/>
  <c r="C97" i="16"/>
  <c r="B97" i="14"/>
  <c r="B98" i="26"/>
  <c r="C101" i="16"/>
  <c r="B102" i="26"/>
  <c r="B101" i="14"/>
  <c r="C112" i="16"/>
  <c r="B112" i="14"/>
  <c r="B113" i="26"/>
  <c r="A113" i="5"/>
  <c r="A114" i="16"/>
  <c r="B114" i="25"/>
  <c r="B278" i="25" s="1"/>
  <c r="C117" i="16"/>
  <c r="B117" i="14"/>
  <c r="B118" i="26"/>
  <c r="A122" i="5"/>
  <c r="A123" i="16"/>
  <c r="C127" i="16"/>
  <c r="B127" i="14"/>
  <c r="B128" i="26"/>
  <c r="V128" i="16"/>
  <c r="W128" i="16" s="1"/>
  <c r="C128" i="14"/>
  <c r="C132" i="16"/>
  <c r="B132" i="14"/>
  <c r="B133" i="26"/>
  <c r="V136" i="16"/>
  <c r="W136" i="16" s="1"/>
  <c r="C136" i="14"/>
  <c r="C142" i="16"/>
  <c r="B142" i="14"/>
  <c r="B143" i="26"/>
  <c r="V148" i="16"/>
  <c r="W148" i="16" s="1"/>
  <c r="C148" i="14"/>
  <c r="V79" i="16"/>
  <c r="W79" i="16" s="1"/>
  <c r="C79" i="14"/>
  <c r="B105" i="16"/>
  <c r="A106" i="26"/>
  <c r="A105" i="14"/>
  <c r="B106" i="16"/>
  <c r="A107" i="26"/>
  <c r="A106" i="14"/>
  <c r="B109" i="16"/>
  <c r="A109" i="14"/>
  <c r="A110" i="26"/>
  <c r="C143" i="16"/>
  <c r="B143" i="14"/>
  <c r="B144" i="26"/>
  <c r="C151" i="16"/>
  <c r="B152" i="26"/>
  <c r="B151" i="14"/>
  <c r="C140" i="16"/>
  <c r="B141" i="26"/>
  <c r="B140" i="14"/>
  <c r="C99" i="16"/>
  <c r="B100" i="26"/>
  <c r="B99" i="14"/>
  <c r="V33" i="16"/>
  <c r="W33" i="16" s="1"/>
  <c r="C34" i="14"/>
  <c r="V28" i="16"/>
  <c r="C29" i="14"/>
  <c r="B30" i="16"/>
  <c r="A31" i="26"/>
  <c r="A31" i="14"/>
  <c r="C149" i="16"/>
  <c r="B150" i="26"/>
  <c r="B149" i="14"/>
  <c r="B120" i="16"/>
  <c r="A120" i="14"/>
  <c r="A121" i="26"/>
  <c r="C9" i="25"/>
  <c r="F12" i="16"/>
  <c r="A47" i="5"/>
  <c r="A48" i="16"/>
  <c r="A86" i="5"/>
  <c r="A87" i="16"/>
  <c r="V17" i="16"/>
  <c r="W17" i="16" s="1"/>
  <c r="C18" i="14"/>
  <c r="B50" i="25"/>
  <c r="B214" i="25" s="1"/>
  <c r="C53" i="16"/>
  <c r="B54" i="14"/>
  <c r="B54" i="26"/>
  <c r="C64" i="16"/>
  <c r="B65" i="26"/>
  <c r="B65" i="14"/>
  <c r="C87" i="16"/>
  <c r="B87" i="14"/>
  <c r="B88" i="26"/>
  <c r="C89" i="25"/>
  <c r="F92" i="16"/>
  <c r="B104" i="16"/>
  <c r="A105" i="26"/>
  <c r="A104" i="14"/>
  <c r="B115" i="16"/>
  <c r="A116" i="26"/>
  <c r="A115" i="14"/>
  <c r="C130" i="25"/>
  <c r="F133" i="16"/>
  <c r="C50" i="25"/>
  <c r="F53" i="16"/>
  <c r="C74" i="16"/>
  <c r="B74" i="14"/>
  <c r="B75" i="26"/>
  <c r="A90" i="5"/>
  <c r="A91" i="16"/>
  <c r="A111" i="5"/>
  <c r="A112" i="16"/>
  <c r="B130" i="16"/>
  <c r="A130" i="14"/>
  <c r="A131" i="26"/>
  <c r="B40" i="16"/>
  <c r="A41" i="26"/>
  <c r="A41" i="14"/>
  <c r="V14" i="16"/>
  <c r="W14" i="16" s="1"/>
  <c r="C15" i="14"/>
  <c r="B18" i="16"/>
  <c r="A19" i="14"/>
  <c r="A19" i="26"/>
  <c r="C18" i="25"/>
  <c r="F21" i="16"/>
  <c r="B23" i="16"/>
  <c r="A24" i="26"/>
  <c r="A24" i="14"/>
  <c r="V35" i="16"/>
  <c r="W35" i="16" s="1"/>
  <c r="C36" i="14"/>
  <c r="A51" i="5"/>
  <c r="A52" i="16"/>
  <c r="A127" i="25"/>
  <c r="A291" i="25" s="1"/>
  <c r="A14" i="5"/>
  <c r="A15" i="16"/>
  <c r="C147" i="25"/>
  <c r="B140" i="5"/>
  <c r="B30" i="5"/>
  <c r="V11" i="16"/>
  <c r="W11" i="16" s="1"/>
  <c r="C12" i="14"/>
  <c r="C10" i="25"/>
  <c r="F13" i="16"/>
  <c r="B15" i="16"/>
  <c r="A16" i="14"/>
  <c r="A16" i="26"/>
  <c r="V16" i="16"/>
  <c r="W16" i="16" s="1"/>
  <c r="C17" i="14"/>
  <c r="C15" i="25"/>
  <c r="F18" i="16"/>
  <c r="B20" i="16"/>
  <c r="A21" i="26"/>
  <c r="A21" i="14"/>
  <c r="V21" i="16"/>
  <c r="W21" i="16" s="1"/>
  <c r="C22" i="14"/>
  <c r="C20" i="25"/>
  <c r="F23" i="16"/>
  <c r="C25" i="16"/>
  <c r="B26" i="14"/>
  <c r="B26" i="26"/>
  <c r="C34" i="16"/>
  <c r="B35" i="26"/>
  <c r="B35" i="14"/>
  <c r="B36" i="16"/>
  <c r="A37" i="14"/>
  <c r="A37" i="26"/>
  <c r="B38" i="16"/>
  <c r="A39" i="14"/>
  <c r="A39" i="26"/>
  <c r="C43" i="16"/>
  <c r="B44" i="14"/>
  <c r="B44" i="26"/>
  <c r="C45" i="16"/>
  <c r="B46" i="26"/>
  <c r="B46" i="14"/>
  <c r="C47" i="16"/>
  <c r="B48" i="26"/>
  <c r="B48" i="14"/>
  <c r="A48" i="5"/>
  <c r="A49" i="16"/>
  <c r="C52" i="16"/>
  <c r="B53" i="14"/>
  <c r="B53" i="26"/>
  <c r="A53" i="5"/>
  <c r="A54" i="16"/>
  <c r="C58" i="16"/>
  <c r="B59" i="26"/>
  <c r="B59" i="14"/>
  <c r="A59" i="5"/>
  <c r="A60" i="16"/>
  <c r="C63" i="16"/>
  <c r="B64" i="14"/>
  <c r="B64" i="26"/>
  <c r="B73" i="16"/>
  <c r="A74" i="26"/>
  <c r="A73" i="14"/>
  <c r="V74" i="16"/>
  <c r="W74" i="16" s="1"/>
  <c r="C74" i="14"/>
  <c r="C73" i="25"/>
  <c r="C85" i="5"/>
  <c r="C86" i="16"/>
  <c r="B87" i="26"/>
  <c r="B86" i="14"/>
  <c r="C88" i="25"/>
  <c r="F91" i="16"/>
  <c r="V99" i="16"/>
  <c r="W99" i="16" s="1"/>
  <c r="C99" i="14"/>
  <c r="B103" i="16"/>
  <c r="A104" i="26"/>
  <c r="A103" i="14"/>
  <c r="V104" i="16"/>
  <c r="C104" i="14"/>
  <c r="C109" i="25"/>
  <c r="F112" i="16"/>
  <c r="B114" i="16"/>
  <c r="A115" i="26"/>
  <c r="A114" i="14"/>
  <c r="V115" i="16"/>
  <c r="W115" i="16" s="1"/>
  <c r="C115" i="14"/>
  <c r="C114" i="25"/>
  <c r="F117" i="16"/>
  <c r="B123" i="16"/>
  <c r="A124" i="26"/>
  <c r="A123" i="14"/>
  <c r="V125" i="16"/>
  <c r="W125" i="16" s="1"/>
  <c r="C125" i="14"/>
  <c r="C129" i="25"/>
  <c r="F132" i="16"/>
  <c r="B134" i="16"/>
  <c r="A135" i="26"/>
  <c r="A134" i="14"/>
  <c r="A136" i="5"/>
  <c r="A137" i="16"/>
  <c r="V138" i="16"/>
  <c r="W138" i="16" s="1"/>
  <c r="C138" i="14"/>
  <c r="B145" i="16"/>
  <c r="A146" i="26"/>
  <c r="A145" i="14"/>
  <c r="V146" i="16"/>
  <c r="W146" i="16" s="1"/>
  <c r="C146" i="14"/>
  <c r="A148" i="5"/>
  <c r="A149" i="16"/>
  <c r="C77" i="16"/>
  <c r="B77" i="14"/>
  <c r="B78" i="26"/>
  <c r="V107" i="16"/>
  <c r="W107" i="16" s="1"/>
  <c r="C107" i="14"/>
  <c r="V108" i="16"/>
  <c r="W108" i="16" s="1"/>
  <c r="C108" i="14"/>
  <c r="V110" i="16"/>
  <c r="W110" i="16" s="1"/>
  <c r="C110" i="14"/>
  <c r="B143" i="16"/>
  <c r="A144" i="26"/>
  <c r="A143" i="14"/>
  <c r="B151" i="16"/>
  <c r="A151" i="14"/>
  <c r="A152" i="26"/>
  <c r="B31" i="5"/>
  <c r="B139" i="16"/>
  <c r="A139" i="14"/>
  <c r="A140" i="26"/>
  <c r="V31" i="16"/>
  <c r="W31" i="16" s="1"/>
  <c r="C32" i="14"/>
  <c r="C30" i="16"/>
  <c r="B31" i="14"/>
  <c r="B31" i="26"/>
  <c r="B144" i="25"/>
  <c r="B308" i="25" s="1"/>
  <c r="C147" i="16"/>
  <c r="B147" i="14"/>
  <c r="B148" i="26"/>
  <c r="C120" i="16"/>
  <c r="B121" i="26"/>
  <c r="B120" i="14"/>
  <c r="B19" i="16"/>
  <c r="A20" i="14"/>
  <c r="A20" i="26"/>
  <c r="B35" i="16"/>
  <c r="A36" i="14"/>
  <c r="A36" i="26"/>
  <c r="C51" i="16"/>
  <c r="B52" i="14"/>
  <c r="B52" i="26"/>
  <c r="C69" i="16"/>
  <c r="B70" i="26"/>
  <c r="B70" i="14"/>
  <c r="B11" i="16"/>
  <c r="A12" i="26"/>
  <c r="A12" i="14"/>
  <c r="C21" i="25"/>
  <c r="F24" i="16"/>
  <c r="C48" i="16"/>
  <c r="B49" i="26"/>
  <c r="B49" i="14"/>
  <c r="V100" i="16"/>
  <c r="W100" i="16" s="1"/>
  <c r="C100" i="14"/>
  <c r="B125" i="16"/>
  <c r="A126" i="26"/>
  <c r="A125" i="14"/>
  <c r="C141" i="25"/>
  <c r="F144" i="16"/>
  <c r="V57" i="16"/>
  <c r="C58" i="14"/>
  <c r="C143" i="14"/>
  <c r="B43" i="16"/>
  <c r="A44" i="26"/>
  <c r="A44" i="14"/>
  <c r="A12" i="5"/>
  <c r="A13" i="16"/>
  <c r="A17" i="5"/>
  <c r="A18" i="16"/>
  <c r="V51" i="16"/>
  <c r="W51" i="16" s="1"/>
  <c r="C52" i="14"/>
  <c r="C61" i="25"/>
  <c r="F64" i="16"/>
  <c r="B138" i="16"/>
  <c r="A138" i="14"/>
  <c r="A139" i="26"/>
  <c r="C146" i="16"/>
  <c r="B147" i="26"/>
  <c r="B146" i="14"/>
  <c r="B78" i="16"/>
  <c r="A78" i="14"/>
  <c r="A79" i="26"/>
  <c r="V40" i="16"/>
  <c r="W40" i="16" s="1"/>
  <c r="C41" i="14"/>
  <c r="A43" i="12"/>
  <c r="A11" i="5"/>
  <c r="A12" i="16"/>
  <c r="C15" i="16"/>
  <c r="B16" i="14"/>
  <c r="B16" i="26"/>
  <c r="C20" i="16"/>
  <c r="B21" i="14"/>
  <c r="B21" i="26"/>
  <c r="A21" i="5"/>
  <c r="A22" i="16"/>
  <c r="C22" i="25"/>
  <c r="F25" i="16"/>
  <c r="C31" i="25"/>
  <c r="F34" i="16"/>
  <c r="C33" i="25"/>
  <c r="F36" i="16"/>
  <c r="C38" i="16"/>
  <c r="B39" i="26"/>
  <c r="B39" i="14"/>
  <c r="C40" i="25"/>
  <c r="F43" i="16"/>
  <c r="C42" i="25"/>
  <c r="F45" i="16"/>
  <c r="C44" i="25"/>
  <c r="F47" i="16"/>
  <c r="B49" i="16"/>
  <c r="A50" i="14"/>
  <c r="A50" i="26"/>
  <c r="V50" i="16"/>
  <c r="W50" i="16" s="1"/>
  <c r="C51" i="14"/>
  <c r="C49" i="25"/>
  <c r="F52" i="16"/>
  <c r="B54" i="16"/>
  <c r="A55" i="26"/>
  <c r="A55" i="14"/>
  <c r="V55" i="16"/>
  <c r="C56" i="14"/>
  <c r="C55" i="25"/>
  <c r="F58" i="16"/>
  <c r="B60" i="16"/>
  <c r="A61" i="14"/>
  <c r="A61" i="26"/>
  <c r="V61" i="16"/>
  <c r="W61" i="16" s="1"/>
  <c r="C62" i="14"/>
  <c r="C60" i="25"/>
  <c r="F63" i="16"/>
  <c r="B65" i="16"/>
  <c r="A66" i="26"/>
  <c r="A66" i="14"/>
  <c r="A66" i="5"/>
  <c r="A67" i="16"/>
  <c r="C73" i="16"/>
  <c r="B73" i="14"/>
  <c r="B74" i="26"/>
  <c r="A74" i="5"/>
  <c r="A75" i="16"/>
  <c r="B88" i="16"/>
  <c r="A88" i="14"/>
  <c r="A89" i="26"/>
  <c r="A89" i="5"/>
  <c r="A90" i="16"/>
  <c r="A95" i="5"/>
  <c r="A96" i="16"/>
  <c r="A99" i="5"/>
  <c r="A100" i="16"/>
  <c r="C103" i="16"/>
  <c r="B103" i="14"/>
  <c r="B104" i="26"/>
  <c r="C114" i="16"/>
  <c r="B114" i="14"/>
  <c r="B115" i="26"/>
  <c r="A115" i="5"/>
  <c r="A116" i="16"/>
  <c r="C123" i="16"/>
  <c r="B123" i="14"/>
  <c r="B124" i="26"/>
  <c r="A125" i="5"/>
  <c r="A126" i="16"/>
  <c r="B129" i="16"/>
  <c r="A129" i="14"/>
  <c r="A130" i="26"/>
  <c r="V130" i="16"/>
  <c r="W130" i="16" s="1"/>
  <c r="C130" i="14"/>
  <c r="C133" i="5"/>
  <c r="C134" i="16"/>
  <c r="B134" i="14"/>
  <c r="B135" i="26"/>
  <c r="B137" i="16"/>
  <c r="A137" i="14"/>
  <c r="A138" i="26"/>
  <c r="A139" i="5"/>
  <c r="A140" i="16"/>
  <c r="C145" i="16"/>
  <c r="B146" i="26"/>
  <c r="B145" i="14"/>
  <c r="A146" i="5"/>
  <c r="A147" i="16"/>
  <c r="B149" i="16"/>
  <c r="A149" i="14"/>
  <c r="A150" i="26"/>
  <c r="C32" i="5"/>
  <c r="C33" i="16"/>
  <c r="B34" i="26"/>
  <c r="B34" i="14"/>
  <c r="B77" i="16"/>
  <c r="A77" i="14"/>
  <c r="A78" i="26"/>
  <c r="C76" i="25"/>
  <c r="F79" i="16"/>
  <c r="C36" i="16"/>
  <c r="B37" i="26"/>
  <c r="B37" i="14"/>
  <c r="C139" i="16"/>
  <c r="B140" i="26"/>
  <c r="B139" i="14"/>
  <c r="B160" i="16"/>
  <c r="A161" i="26"/>
  <c r="A160" i="14"/>
  <c r="C43" i="14"/>
  <c r="B43" i="14"/>
  <c r="B43" i="26"/>
  <c r="A117" i="5"/>
  <c r="A118" i="16"/>
  <c r="V120" i="16"/>
  <c r="W120" i="16" s="1"/>
  <c r="C120" i="14"/>
  <c r="C14" i="25"/>
  <c r="F17" i="16"/>
  <c r="C19" i="25"/>
  <c r="F22" i="16"/>
  <c r="B26" i="16"/>
  <c r="A27" i="14"/>
  <c r="A27" i="26"/>
  <c r="A43" i="5"/>
  <c r="A44" i="16"/>
  <c r="A52" i="5"/>
  <c r="A53" i="16"/>
  <c r="C62" i="16"/>
  <c r="B63" i="14"/>
  <c r="B63" i="26"/>
  <c r="C64" i="25"/>
  <c r="F67" i="16"/>
  <c r="C72" i="25"/>
  <c r="F75" i="16"/>
  <c r="V22" i="16"/>
  <c r="C23" i="14"/>
  <c r="C43" i="25"/>
  <c r="F46" i="16"/>
  <c r="A60" i="5"/>
  <c r="A61" i="16"/>
  <c r="V75" i="16"/>
  <c r="W75" i="16" s="1"/>
  <c r="C75" i="14"/>
  <c r="V96" i="16"/>
  <c r="W96" i="16" s="1"/>
  <c r="C96" i="14"/>
  <c r="V116" i="16"/>
  <c r="W116" i="16" s="1"/>
  <c r="C116" i="14"/>
  <c r="V131" i="16"/>
  <c r="W131" i="16" s="1"/>
  <c r="C131" i="14"/>
  <c r="A137" i="5"/>
  <c r="A138" i="16"/>
  <c r="B28" i="25"/>
  <c r="B192" i="25" s="1"/>
  <c r="C31" i="16"/>
  <c r="B32" i="14"/>
  <c r="B32" i="26"/>
  <c r="B98" i="16"/>
  <c r="A98" i="14"/>
  <c r="A99" i="26"/>
  <c r="A107" i="25"/>
  <c r="A271" i="25" s="1"/>
  <c r="C21" i="16"/>
  <c r="B22" i="14"/>
  <c r="B22" i="26"/>
  <c r="B50" i="16"/>
  <c r="A51" i="14"/>
  <c r="A51" i="26"/>
  <c r="C56" i="25"/>
  <c r="F59" i="16"/>
  <c r="B68" i="16"/>
  <c r="A69" i="14"/>
  <c r="A69" i="26"/>
  <c r="A116" i="5"/>
  <c r="A117" i="16"/>
  <c r="A131" i="5"/>
  <c r="A132" i="16"/>
  <c r="B151" i="5"/>
  <c r="B129" i="5"/>
  <c r="B56" i="25"/>
  <c r="B220" i="25" s="1"/>
  <c r="B12" i="16"/>
  <c r="A13" i="26"/>
  <c r="A13" i="14"/>
  <c r="V13" i="16"/>
  <c r="W13" i="16" s="1"/>
  <c r="C14" i="14"/>
  <c r="C12" i="25"/>
  <c r="F15" i="16"/>
  <c r="B17" i="16"/>
  <c r="A18" i="14"/>
  <c r="A18" i="26"/>
  <c r="V18" i="16"/>
  <c r="W18" i="16" s="1"/>
  <c r="C19" i="14"/>
  <c r="B22" i="16"/>
  <c r="A23" i="26"/>
  <c r="A23" i="14"/>
  <c r="V23" i="16"/>
  <c r="W23" i="16" s="1"/>
  <c r="C24" i="14"/>
  <c r="C35" i="25"/>
  <c r="F38" i="16"/>
  <c r="C49" i="16"/>
  <c r="B50" i="26"/>
  <c r="B50" i="14"/>
  <c r="A50" i="5"/>
  <c r="A51" i="16"/>
  <c r="C54" i="16"/>
  <c r="B55" i="26"/>
  <c r="B55" i="14"/>
  <c r="A55" i="5"/>
  <c r="A56" i="16"/>
  <c r="C60" i="16"/>
  <c r="B61" i="26"/>
  <c r="B61" i="14"/>
  <c r="A61" i="5"/>
  <c r="A62" i="16"/>
  <c r="C65" i="16"/>
  <c r="B66" i="26"/>
  <c r="B66" i="14"/>
  <c r="B67" i="16"/>
  <c r="A68" i="14"/>
  <c r="A68" i="26"/>
  <c r="A68" i="5"/>
  <c r="A69" i="16"/>
  <c r="C70" i="25"/>
  <c r="F73" i="16"/>
  <c r="B75" i="16"/>
  <c r="A76" i="26"/>
  <c r="A75" i="14"/>
  <c r="C76" i="14"/>
  <c r="C88" i="16"/>
  <c r="B89" i="26"/>
  <c r="B88" i="14"/>
  <c r="B89" i="5"/>
  <c r="B90" i="16"/>
  <c r="A90" i="14"/>
  <c r="A91" i="26"/>
  <c r="V91" i="16"/>
  <c r="W91" i="16" s="1"/>
  <c r="C91" i="14"/>
  <c r="B96" i="16"/>
  <c r="O96" i="16" s="1"/>
  <c r="A97" i="26"/>
  <c r="A96" i="14"/>
  <c r="V97" i="16"/>
  <c r="W97" i="16" s="1"/>
  <c r="C97" i="14"/>
  <c r="B100" i="16"/>
  <c r="A100" i="14"/>
  <c r="A101" i="26"/>
  <c r="V101" i="16"/>
  <c r="W101" i="16" s="1"/>
  <c r="C101" i="14"/>
  <c r="C100" i="25"/>
  <c r="F103" i="16"/>
  <c r="B111" i="16"/>
  <c r="A111" i="14"/>
  <c r="A112" i="26"/>
  <c r="V112" i="16"/>
  <c r="W112" i="16" s="1"/>
  <c r="C112" i="14"/>
  <c r="C111" i="25"/>
  <c r="F114" i="16"/>
  <c r="B116" i="16"/>
  <c r="A117" i="26"/>
  <c r="A116" i="14"/>
  <c r="V117" i="16"/>
  <c r="W117" i="16" s="1"/>
  <c r="C117" i="14"/>
  <c r="C120" i="25"/>
  <c r="F123" i="16"/>
  <c r="B126" i="16"/>
  <c r="A127" i="26"/>
  <c r="A126" i="14"/>
  <c r="V127" i="16"/>
  <c r="W127" i="16" s="1"/>
  <c r="C127" i="14"/>
  <c r="C129" i="16"/>
  <c r="B130" i="26"/>
  <c r="B129" i="14"/>
  <c r="A130" i="5"/>
  <c r="A131" i="16"/>
  <c r="V132" i="16"/>
  <c r="W132" i="16" s="1"/>
  <c r="C132" i="14"/>
  <c r="C137" i="16"/>
  <c r="B137" i="14"/>
  <c r="B138" i="26"/>
  <c r="A140" i="5"/>
  <c r="A141" i="16"/>
  <c r="V142" i="16"/>
  <c r="W142" i="16" s="1"/>
  <c r="C142" i="14"/>
  <c r="B147" i="16"/>
  <c r="A147" i="14"/>
  <c r="A148" i="26"/>
  <c r="B33" i="16"/>
  <c r="A34" i="26"/>
  <c r="A34" i="14"/>
  <c r="V77" i="16"/>
  <c r="W77" i="16" s="1"/>
  <c r="C77" i="14"/>
  <c r="C79" i="16"/>
  <c r="B80" i="26"/>
  <c r="B79" i="14"/>
  <c r="C107" i="25"/>
  <c r="F110" i="16"/>
  <c r="F152" i="16"/>
  <c r="C149" i="25"/>
  <c r="C37" i="14"/>
  <c r="V36" i="16"/>
  <c r="W36" i="16" s="1"/>
  <c r="V140" i="16"/>
  <c r="W140" i="16" s="1"/>
  <c r="C140" i="14"/>
  <c r="B39" i="16"/>
  <c r="A40" i="14"/>
  <c r="A40" i="26"/>
  <c r="B47" i="16"/>
  <c r="A48" i="14"/>
  <c r="A48" i="26"/>
  <c r="V29" i="16"/>
  <c r="C30" i="14"/>
  <c r="C16" i="12"/>
  <c r="N36" i="16"/>
  <c r="O36" i="16" s="1"/>
  <c r="A119" i="5"/>
  <c r="A120" i="16"/>
  <c r="B121" i="16"/>
  <c r="A121" i="14"/>
  <c r="A122" i="26"/>
  <c r="B14" i="16"/>
  <c r="A15" i="26"/>
  <c r="A15" i="14"/>
  <c r="V20" i="16"/>
  <c r="W20" i="16" s="1"/>
  <c r="C21" i="14"/>
  <c r="B37" i="16"/>
  <c r="A38" i="14"/>
  <c r="A38" i="26"/>
  <c r="A63" i="5"/>
  <c r="A64" i="16"/>
  <c r="C93" i="25"/>
  <c r="F96" i="16"/>
  <c r="V12" i="16"/>
  <c r="W12" i="16" s="1"/>
  <c r="C13" i="14"/>
  <c r="C16" i="25"/>
  <c r="F19" i="16"/>
  <c r="C41" i="25"/>
  <c r="F44" i="16"/>
  <c r="A54" i="5"/>
  <c r="A55" i="16"/>
  <c r="C99" i="25"/>
  <c r="F102" i="16"/>
  <c r="C119" i="25"/>
  <c r="F122" i="16"/>
  <c r="A129" i="5"/>
  <c r="A130" i="16"/>
  <c r="C136" i="16"/>
  <c r="B137" i="26"/>
  <c r="B136" i="14"/>
  <c r="A147" i="5"/>
  <c r="A148" i="16"/>
  <c r="B5" i="25"/>
  <c r="B169" i="25" s="1"/>
  <c r="B9" i="26"/>
  <c r="B9" i="14"/>
  <c r="V27" i="16"/>
  <c r="C28" i="14"/>
  <c r="C16" i="16"/>
  <c r="B17" i="26"/>
  <c r="B17" i="14"/>
  <c r="A22" i="5"/>
  <c r="A23" i="16"/>
  <c r="C45" i="25"/>
  <c r="F48" i="16"/>
  <c r="B55" i="16"/>
  <c r="A56" i="26"/>
  <c r="A56" i="14"/>
  <c r="B61" i="16"/>
  <c r="A62" i="26"/>
  <c r="A62" i="14"/>
  <c r="B66" i="16"/>
  <c r="A67" i="14"/>
  <c r="A67" i="26"/>
  <c r="A75" i="5"/>
  <c r="A76" i="16"/>
  <c r="C115" i="16"/>
  <c r="B116" i="26"/>
  <c r="B115" i="14"/>
  <c r="C125" i="16"/>
  <c r="B126" i="26"/>
  <c r="B125" i="14"/>
  <c r="A126" i="5"/>
  <c r="A127" i="16"/>
  <c r="A141" i="5"/>
  <c r="A142" i="16"/>
  <c r="A138" i="25"/>
  <c r="A302" i="25" s="1"/>
  <c r="A65" i="25"/>
  <c r="A229" i="25" s="1"/>
  <c r="C12" i="16"/>
  <c r="B13" i="14"/>
  <c r="B13" i="26"/>
  <c r="A13" i="5"/>
  <c r="A14" i="16"/>
  <c r="C17" i="16"/>
  <c r="B18" i="26"/>
  <c r="B18" i="14"/>
  <c r="C22" i="16"/>
  <c r="B23" i="14"/>
  <c r="B23" i="26"/>
  <c r="A34" i="5"/>
  <c r="A35" i="16"/>
  <c r="A36" i="5"/>
  <c r="A37" i="16"/>
  <c r="V43" i="16"/>
  <c r="W43" i="16" s="1"/>
  <c r="C44" i="14"/>
  <c r="V45" i="16"/>
  <c r="W45" i="16" s="1"/>
  <c r="C46" i="14"/>
  <c r="V47" i="16"/>
  <c r="W47" i="16" s="1"/>
  <c r="C48" i="14"/>
  <c r="C46" i="25"/>
  <c r="F49" i="16"/>
  <c r="B51" i="16"/>
  <c r="A52" i="26"/>
  <c r="A52" i="14"/>
  <c r="V52" i="16"/>
  <c r="W52" i="16" s="1"/>
  <c r="C53" i="14"/>
  <c r="C51" i="25"/>
  <c r="F54" i="16"/>
  <c r="B55" i="5"/>
  <c r="B56" i="16"/>
  <c r="A57" i="14"/>
  <c r="A57" i="26"/>
  <c r="V58" i="16"/>
  <c r="C59" i="14"/>
  <c r="C57" i="25"/>
  <c r="F60" i="16"/>
  <c r="A59" i="25"/>
  <c r="A223" i="25" s="1"/>
  <c r="B62" i="16"/>
  <c r="A63" i="26"/>
  <c r="A63" i="14"/>
  <c r="V63" i="16"/>
  <c r="W63" i="16" s="1"/>
  <c r="C64" i="14"/>
  <c r="C67" i="16"/>
  <c r="B68" i="26"/>
  <c r="B68" i="14"/>
  <c r="A24" i="12"/>
  <c r="B69" i="16"/>
  <c r="A70" i="14"/>
  <c r="A70" i="26"/>
  <c r="C75" i="16"/>
  <c r="B76" i="26"/>
  <c r="B75" i="14"/>
  <c r="A80" i="5"/>
  <c r="A81" i="16"/>
  <c r="V86" i="16"/>
  <c r="W86" i="16" s="1"/>
  <c r="C86" i="14"/>
  <c r="C90" i="16"/>
  <c r="B91" i="26"/>
  <c r="B90" i="14"/>
  <c r="C96" i="16"/>
  <c r="B97" i="26"/>
  <c r="B96" i="14"/>
  <c r="A97" i="5"/>
  <c r="A98" i="16"/>
  <c r="C100" i="16"/>
  <c r="B101" i="26"/>
  <c r="B100" i="14"/>
  <c r="C111" i="16"/>
  <c r="B112" i="26"/>
  <c r="B111" i="14"/>
  <c r="A112" i="5"/>
  <c r="A113" i="16"/>
  <c r="C116" i="16"/>
  <c r="B117" i="26"/>
  <c r="B116" i="14"/>
  <c r="A121" i="5"/>
  <c r="A122" i="16"/>
  <c r="C126" i="16"/>
  <c r="B127" i="26"/>
  <c r="B126" i="14"/>
  <c r="C126" i="25"/>
  <c r="F129" i="16"/>
  <c r="B131" i="16"/>
  <c r="A131" i="14"/>
  <c r="A132" i="26"/>
  <c r="A132" i="5"/>
  <c r="A133" i="16"/>
  <c r="V134" i="16"/>
  <c r="W134" i="16" s="1"/>
  <c r="C134" i="14"/>
  <c r="C134" i="25"/>
  <c r="F137" i="16"/>
  <c r="C144" i="25"/>
  <c r="F147" i="16"/>
  <c r="V78" i="16"/>
  <c r="W78" i="16" s="1"/>
  <c r="C78" i="14"/>
  <c r="B79" i="16"/>
  <c r="A79" i="14"/>
  <c r="A80" i="26"/>
  <c r="C107" i="16"/>
  <c r="B107" i="14"/>
  <c r="B108" i="26"/>
  <c r="C108" i="16"/>
  <c r="B109" i="26"/>
  <c r="B108" i="14"/>
  <c r="C110" i="16"/>
  <c r="B111" i="26"/>
  <c r="B110" i="14"/>
  <c r="C152" i="16"/>
  <c r="B152" i="14"/>
  <c r="B153" i="26"/>
  <c r="B149" i="25"/>
  <c r="B313" i="25" s="1"/>
  <c r="V25" i="16"/>
  <c r="W25" i="16" s="1"/>
  <c r="C26" i="14"/>
  <c r="B140" i="16"/>
  <c r="A140" i="14"/>
  <c r="A141" i="26"/>
  <c r="B9" i="16"/>
  <c r="A10" i="26"/>
  <c r="A10" i="14"/>
  <c r="B46" i="16"/>
  <c r="A47" i="14"/>
  <c r="A47" i="26"/>
  <c r="V160" i="16"/>
  <c r="W160" i="16" s="1"/>
  <c r="C160" i="14"/>
  <c r="B27" i="16"/>
  <c r="A28" i="14"/>
  <c r="A28" i="26"/>
  <c r="C121" i="16"/>
  <c r="B122" i="26"/>
  <c r="B121" i="14"/>
  <c r="V15" i="16"/>
  <c r="W15" i="16" s="1"/>
  <c r="C16" i="14"/>
  <c r="A58" i="5"/>
  <c r="A59" i="16"/>
  <c r="B81" i="16"/>
  <c r="A81" i="14"/>
  <c r="A82" i="26"/>
  <c r="C97" i="25"/>
  <c r="F100" i="16"/>
  <c r="B102" i="16"/>
  <c r="A103" i="26"/>
  <c r="A102" i="14"/>
  <c r="V103" i="16"/>
  <c r="W103" i="16" s="1"/>
  <c r="C103" i="14"/>
  <c r="B113" i="16"/>
  <c r="A114" i="26"/>
  <c r="A113" i="14"/>
  <c r="C113" i="25"/>
  <c r="F116" i="16"/>
  <c r="B122" i="16"/>
  <c r="A123" i="26"/>
  <c r="A122" i="14"/>
  <c r="A135" i="5"/>
  <c r="A136" i="16"/>
  <c r="B144" i="16"/>
  <c r="A145" i="26"/>
  <c r="A144" i="14"/>
  <c r="V145" i="16"/>
  <c r="W145" i="16" s="1"/>
  <c r="C145" i="14"/>
  <c r="V149" i="16"/>
  <c r="W149" i="16" s="1"/>
  <c r="C149" i="14"/>
  <c r="B107" i="16"/>
  <c r="A107" i="14"/>
  <c r="A108" i="26"/>
  <c r="B6" i="25"/>
  <c r="B170" i="25" s="1"/>
  <c r="C9" i="16"/>
  <c r="B10" i="14"/>
  <c r="B10" i="26"/>
  <c r="C27" i="16"/>
  <c r="B28" i="26"/>
  <c r="B28" i="14"/>
  <c r="B32" i="16"/>
  <c r="A33" i="26"/>
  <c r="A33" i="14"/>
  <c r="C138" i="16"/>
  <c r="B139" i="26"/>
  <c r="B138" i="14"/>
  <c r="V121" i="16"/>
  <c r="W121" i="16" s="1"/>
  <c r="C121" i="14"/>
  <c r="V151" i="16"/>
  <c r="W151" i="16" s="1"/>
  <c r="C151" i="14"/>
  <c r="V150" i="16"/>
  <c r="W150" i="16" s="1"/>
  <c r="C150" i="14"/>
  <c r="C160" i="16"/>
  <c r="B160" i="14"/>
  <c r="B161" i="26"/>
  <c r="V147" i="16"/>
  <c r="W147" i="16" s="1"/>
  <c r="C147" i="14"/>
  <c r="V68" i="16"/>
  <c r="W68" i="16" s="1"/>
  <c r="C69" i="14"/>
  <c r="V65" i="16"/>
  <c r="W65" i="16" s="1"/>
  <c r="C66" i="14"/>
  <c r="V66" i="16"/>
  <c r="W66" i="16" s="1"/>
  <c r="C67" i="14"/>
  <c r="W67" i="16"/>
  <c r="C68" i="14"/>
  <c r="T163" i="26"/>
  <c r="AG163" i="26"/>
  <c r="G166" i="25"/>
  <c r="G167" i="25" s="1"/>
  <c r="AP166" i="25"/>
  <c r="AP167" i="25" s="1"/>
  <c r="C152" i="14"/>
  <c r="AS7" i="26"/>
  <c r="AS8" i="26" s="1"/>
  <c r="AK7" i="26"/>
  <c r="AK8" i="26" s="1"/>
  <c r="AC7" i="26"/>
  <c r="AC8" i="26" s="1"/>
  <c r="D166" i="25"/>
  <c r="D167" i="25" s="1"/>
  <c r="C7" i="26"/>
  <c r="C8" i="26" s="1"/>
  <c r="C11" i="26" s="1"/>
  <c r="I10" i="16" s="1"/>
  <c r="K166" i="25"/>
  <c r="N51" i="26"/>
  <c r="I50" i="16" s="1"/>
  <c r="N52" i="26"/>
  <c r="I51" i="16" s="1"/>
  <c r="B271" i="25"/>
  <c r="B246" i="25"/>
  <c r="B309" i="25"/>
  <c r="B280" i="25"/>
  <c r="A254" i="25"/>
  <c r="B287" i="25"/>
  <c r="B250" i="25"/>
  <c r="A280" i="25"/>
  <c r="A218" i="25"/>
  <c r="B243" i="25"/>
  <c r="B310" i="25"/>
  <c r="A284" i="25"/>
  <c r="A282" i="25"/>
  <c r="A319" i="25"/>
  <c r="A244" i="25"/>
  <c r="B254" i="25"/>
  <c r="A276" i="25"/>
  <c r="A272" i="25"/>
  <c r="B234" i="25"/>
  <c r="A225" i="25"/>
  <c r="AO160" i="26"/>
  <c r="AO163" i="26" s="1"/>
  <c r="R166" i="25"/>
  <c r="R167" i="25" s="1"/>
  <c r="J166" i="25"/>
  <c r="AI166" i="25"/>
  <c r="AI167" i="25" s="1"/>
  <c r="P166" i="25"/>
  <c r="P167" i="25" s="1"/>
  <c r="AR166" i="25"/>
  <c r="AR167" i="25" s="1"/>
  <c r="AH166" i="25"/>
  <c r="AH167" i="25" s="1"/>
  <c r="O166" i="25"/>
  <c r="O167" i="25" s="1"/>
  <c r="AC166" i="25"/>
  <c r="E9" i="26"/>
  <c r="E163" i="26" s="1"/>
  <c r="M166" i="25"/>
  <c r="M167" i="25" s="1"/>
  <c r="AK166" i="25"/>
  <c r="AK167" i="25" s="1"/>
  <c r="AU166" i="25"/>
  <c r="AU167" i="25" s="1"/>
  <c r="AM166" i="25"/>
  <c r="AM167" i="25" s="1"/>
  <c r="AE166" i="25"/>
  <c r="AE167" i="25" s="1"/>
  <c r="L166" i="25"/>
  <c r="L167" i="25" s="1"/>
  <c r="AT166" i="25"/>
  <c r="AD166" i="25"/>
  <c r="AD167" i="25" s="1"/>
  <c r="T166" i="25"/>
  <c r="T167" i="25" s="1"/>
  <c r="AB166" i="25"/>
  <c r="AB167" i="25" s="1"/>
  <c r="AJ166" i="25"/>
  <c r="AJ167" i="25" s="1"/>
  <c r="AB152" i="26"/>
  <c r="I151" i="16" s="1"/>
  <c r="B8" i="16"/>
  <c r="B7" i="5"/>
  <c r="B106" i="25"/>
  <c r="A5" i="25"/>
  <c r="A169" i="25" s="1"/>
  <c r="C25" i="12"/>
  <c r="B159" i="5"/>
  <c r="C37" i="12"/>
  <c r="C159" i="5"/>
  <c r="C17" i="12"/>
  <c r="C46" i="12"/>
  <c r="C34" i="12"/>
  <c r="C28" i="25"/>
  <c r="B138" i="5"/>
  <c r="B34" i="25"/>
  <c r="C116" i="5"/>
  <c r="C110" i="25"/>
  <c r="C141" i="5"/>
  <c r="B44" i="12"/>
  <c r="B141" i="25"/>
  <c r="B305" i="25" s="1"/>
  <c r="C30" i="5"/>
  <c r="B55" i="25"/>
  <c r="B219" i="25" s="1"/>
  <c r="B15" i="12"/>
  <c r="C143" i="5"/>
  <c r="A33" i="12"/>
  <c r="B97" i="5"/>
  <c r="B54" i="25"/>
  <c r="B218" i="25" s="1"/>
  <c r="B38" i="12"/>
  <c r="C22" i="12"/>
  <c r="C33" i="12"/>
  <c r="C127" i="25"/>
  <c r="B42" i="12"/>
  <c r="A8" i="5"/>
  <c r="A44" i="25"/>
  <c r="B136" i="25"/>
  <c r="B95" i="5"/>
  <c r="A95" i="25"/>
  <c r="A259" i="25" s="1"/>
  <c r="B83" i="25"/>
  <c r="C8" i="5"/>
  <c r="C31" i="12"/>
  <c r="B128" i="25"/>
  <c r="B292" i="25" s="1"/>
  <c r="C130" i="5"/>
  <c r="A117" i="25"/>
  <c r="A281" i="25" s="1"/>
  <c r="A42" i="12"/>
  <c r="A136" i="25"/>
  <c r="B131" i="25"/>
  <c r="B295" i="25" s="1"/>
  <c r="A142" i="25"/>
  <c r="B37" i="12"/>
  <c r="B30" i="12"/>
  <c r="B117" i="25"/>
  <c r="A100" i="5"/>
  <c r="A109" i="25"/>
  <c r="B126" i="5"/>
  <c r="A140" i="25"/>
  <c r="B142" i="5"/>
  <c r="B77" i="5"/>
  <c r="B129" i="25"/>
  <c r="C42" i="5"/>
  <c r="A12" i="25"/>
  <c r="A75" i="25"/>
  <c r="B45" i="12"/>
  <c r="A124" i="25"/>
  <c r="B40" i="25"/>
  <c r="C56" i="5"/>
  <c r="B8" i="25"/>
  <c r="B172" i="25" s="1"/>
  <c r="B21" i="5"/>
  <c r="A53" i="25"/>
  <c r="A73" i="25"/>
  <c r="B101" i="5"/>
  <c r="B110" i="25"/>
  <c r="B35" i="12"/>
  <c r="C127" i="5"/>
  <c r="B150" i="5"/>
  <c r="B12" i="12"/>
  <c r="C146" i="5"/>
  <c r="B119" i="5"/>
  <c r="B43" i="25"/>
  <c r="B207" i="25" s="1"/>
  <c r="C55" i="5"/>
  <c r="B64" i="25"/>
  <c r="B228" i="25" s="1"/>
  <c r="C90" i="5"/>
  <c r="B89" i="25"/>
  <c r="C101" i="5"/>
  <c r="B111" i="5"/>
  <c r="B134" i="25"/>
  <c r="B298" i="25" s="1"/>
  <c r="C139" i="5"/>
  <c r="C138" i="5"/>
  <c r="B18" i="25"/>
  <c r="B182" i="25" s="1"/>
  <c r="A22" i="25"/>
  <c r="A186" i="25" s="1"/>
  <c r="A33" i="25"/>
  <c r="B54" i="5"/>
  <c r="B72" i="25"/>
  <c r="B109" i="25"/>
  <c r="B125" i="5"/>
  <c r="B141" i="5"/>
  <c r="C78" i="5"/>
  <c r="B103" i="25"/>
  <c r="A106" i="25"/>
  <c r="A270" i="25" s="1"/>
  <c r="B13" i="5"/>
  <c r="A17" i="25"/>
  <c r="C34" i="5"/>
  <c r="C54" i="5"/>
  <c r="C60" i="5"/>
  <c r="B63" i="25"/>
  <c r="B68" i="5"/>
  <c r="B45" i="5"/>
  <c r="C137" i="5"/>
  <c r="B120" i="5"/>
  <c r="C18" i="5"/>
  <c r="B23" i="5"/>
  <c r="B47" i="25"/>
  <c r="B211" i="25" s="1"/>
  <c r="A56" i="25"/>
  <c r="C73" i="5"/>
  <c r="B113" i="25"/>
  <c r="B102" i="25"/>
  <c r="B155" i="25"/>
  <c r="A42" i="25"/>
  <c r="C53" i="5"/>
  <c r="B87" i="5"/>
  <c r="B122" i="5"/>
  <c r="A38" i="12"/>
  <c r="C106" i="5"/>
  <c r="B109" i="5"/>
  <c r="B147" i="25"/>
  <c r="B138" i="25"/>
  <c r="A96" i="25"/>
  <c r="A260" i="25" s="1"/>
  <c r="B22" i="5"/>
  <c r="A34" i="25"/>
  <c r="C47" i="5"/>
  <c r="B57" i="5"/>
  <c r="A111" i="25"/>
  <c r="B128" i="5"/>
  <c r="A104" i="25"/>
  <c r="B42" i="5"/>
  <c r="A27" i="25"/>
  <c r="A191" i="25" s="1"/>
  <c r="C117" i="5"/>
  <c r="A8" i="25"/>
  <c r="B15" i="5"/>
  <c r="B20" i="25"/>
  <c r="B25" i="5"/>
  <c r="C36" i="5"/>
  <c r="C46" i="5"/>
  <c r="B111" i="25"/>
  <c r="A35" i="12"/>
  <c r="B130" i="25"/>
  <c r="B294" i="25" s="1"/>
  <c r="B27" i="25"/>
  <c r="B191" i="25" s="1"/>
  <c r="B137" i="5"/>
  <c r="B127" i="5"/>
  <c r="A119" i="25"/>
  <c r="A283" i="25" s="1"/>
  <c r="A110" i="25"/>
  <c r="A36" i="12"/>
  <c r="B112" i="5"/>
  <c r="C132" i="5"/>
  <c r="B121" i="5"/>
  <c r="A135" i="25"/>
  <c r="A299" i="25" s="1"/>
  <c r="B96" i="25"/>
  <c r="C113" i="5"/>
  <c r="C80" i="5"/>
  <c r="B24" i="25"/>
  <c r="B188" i="25" s="1"/>
  <c r="A143" i="5"/>
  <c r="C26" i="5"/>
  <c r="A55" i="25"/>
  <c r="B140" i="25"/>
  <c r="B304" i="25" s="1"/>
  <c r="C38" i="12"/>
  <c r="C142" i="5"/>
  <c r="B148" i="25"/>
  <c r="B37" i="25"/>
  <c r="C98" i="5"/>
  <c r="C150" i="5"/>
  <c r="B29" i="5"/>
  <c r="A72" i="5"/>
  <c r="B34" i="12"/>
  <c r="C106" i="25"/>
  <c r="A40" i="25"/>
  <c r="A204" i="25" s="1"/>
  <c r="C13" i="5"/>
  <c r="B11" i="25"/>
  <c r="C39" i="5"/>
  <c r="A50" i="25"/>
  <c r="C18" i="12"/>
  <c r="B39" i="25"/>
  <c r="Z166" i="25"/>
  <c r="Z167" i="25" s="1"/>
  <c r="B14" i="5"/>
  <c r="A14" i="25"/>
  <c r="A178" i="25" s="1"/>
  <c r="B16" i="5"/>
  <c r="C32" i="25"/>
  <c r="B61" i="25"/>
  <c r="B225" i="25" s="1"/>
  <c r="A24" i="5"/>
  <c r="B84" i="25"/>
  <c r="B248" i="25" s="1"/>
  <c r="C87" i="5"/>
  <c r="B50" i="5"/>
  <c r="A65" i="5"/>
  <c r="B85" i="25"/>
  <c r="A85" i="5"/>
  <c r="C86" i="5"/>
  <c r="B10" i="25"/>
  <c r="B125" i="25"/>
  <c r="A29" i="12"/>
  <c r="C121" i="5"/>
  <c r="A129" i="25"/>
  <c r="A99" i="25"/>
  <c r="A263" i="25" s="1"/>
  <c r="B36" i="12"/>
  <c r="B42" i="25"/>
  <c r="B19" i="12"/>
  <c r="B37" i="5"/>
  <c r="B10" i="5"/>
  <c r="A94" i="25"/>
  <c r="A52" i="25"/>
  <c r="C35" i="5"/>
  <c r="B115" i="25"/>
  <c r="B149" i="5"/>
  <c r="A157" i="25"/>
  <c r="A321" i="25" s="1"/>
  <c r="B95" i="25"/>
  <c r="C41" i="5"/>
  <c r="B56" i="5"/>
  <c r="C131" i="5"/>
  <c r="B110" i="5"/>
  <c r="C117" i="25"/>
  <c r="B33" i="12"/>
  <c r="A41" i="12"/>
  <c r="A147" i="25"/>
  <c r="A311" i="25" s="1"/>
  <c r="C41" i="12"/>
  <c r="A123" i="25"/>
  <c r="A287" i="25" s="1"/>
  <c r="C32" i="12"/>
  <c r="C21" i="12"/>
  <c r="C97" i="5"/>
  <c r="B115" i="5"/>
  <c r="C5" i="25"/>
  <c r="A19" i="25"/>
  <c r="A183" i="25" s="1"/>
  <c r="C94" i="25"/>
  <c r="C68" i="5"/>
  <c r="B66" i="25"/>
  <c r="B103" i="5"/>
  <c r="B133" i="25"/>
  <c r="A45" i="25"/>
  <c r="A101" i="25"/>
  <c r="A265" i="25" s="1"/>
  <c r="C135" i="5"/>
  <c r="C84" i="25"/>
  <c r="C64" i="5"/>
  <c r="B40" i="12"/>
  <c r="B24" i="12"/>
  <c r="B90" i="5"/>
  <c r="B136" i="5"/>
  <c r="A88" i="25"/>
  <c r="A252" i="25" s="1"/>
  <c r="B32" i="12"/>
  <c r="B34" i="5"/>
  <c r="B73" i="5"/>
  <c r="A22" i="12"/>
  <c r="B113" i="5"/>
  <c r="A146" i="25"/>
  <c r="A310" i="25" s="1"/>
  <c r="C124" i="5"/>
  <c r="C145" i="5"/>
  <c r="C23" i="12"/>
  <c r="A82" i="25"/>
  <c r="A246" i="25" s="1"/>
  <c r="A20" i="12"/>
  <c r="A134" i="25"/>
  <c r="A298" i="25" s="1"/>
  <c r="C76" i="5"/>
  <c r="A48" i="25"/>
  <c r="A212" i="25" s="1"/>
  <c r="B53" i="25"/>
  <c r="B122" i="25"/>
  <c r="B286" i="25" s="1"/>
  <c r="C15" i="12"/>
  <c r="B148" i="5"/>
  <c r="B83" i="5"/>
  <c r="C44" i="12"/>
  <c r="B26" i="25"/>
  <c r="A16" i="12"/>
  <c r="A93" i="25"/>
  <c r="A257" i="25" s="1"/>
  <c r="C96" i="25"/>
  <c r="B20" i="12"/>
  <c r="B93" i="25"/>
  <c r="B257" i="25" s="1"/>
  <c r="A64" i="25"/>
  <c r="A228" i="25" s="1"/>
  <c r="C45" i="5"/>
  <c r="B41" i="5"/>
  <c r="A31" i="12"/>
  <c r="B144" i="5"/>
  <c r="C95" i="5"/>
  <c r="A33" i="5"/>
  <c r="A81" i="25"/>
  <c r="A39" i="25"/>
  <c r="A203" i="25" s="1"/>
  <c r="C40" i="12"/>
  <c r="B118" i="25"/>
  <c r="A138" i="5"/>
  <c r="A8" i="16"/>
  <c r="B100" i="5"/>
  <c r="B44" i="25"/>
  <c r="B208" i="25" s="1"/>
  <c r="C12" i="5"/>
  <c r="B47" i="5"/>
  <c r="B62" i="25"/>
  <c r="B46" i="25"/>
  <c r="B210" i="25" s="1"/>
  <c r="C62" i="5"/>
  <c r="B18" i="5"/>
  <c r="A103" i="25"/>
  <c r="A267" i="25" s="1"/>
  <c r="B25" i="25"/>
  <c r="A98" i="25"/>
  <c r="A262" i="25" s="1"/>
  <c r="C122" i="5"/>
  <c r="C30" i="25"/>
  <c r="B16" i="25"/>
  <c r="A89" i="25"/>
  <c r="A253" i="25" s="1"/>
  <c r="B81" i="25"/>
  <c r="C48" i="5"/>
  <c r="B98" i="5"/>
  <c r="B51" i="5"/>
  <c r="B91" i="5"/>
  <c r="C27" i="5"/>
  <c r="A25" i="5"/>
  <c r="C49" i="5"/>
  <c r="A17" i="12"/>
  <c r="A45" i="12"/>
  <c r="A34" i="12"/>
  <c r="B86" i="5"/>
  <c r="A76" i="25"/>
  <c r="A41" i="25"/>
  <c r="A205" i="25" s="1"/>
  <c r="B105" i="5"/>
  <c r="A148" i="25"/>
  <c r="C144" i="5"/>
  <c r="C37" i="5"/>
  <c r="B43" i="5"/>
  <c r="C20" i="12"/>
  <c r="A12" i="12"/>
  <c r="B74" i="25"/>
  <c r="B22" i="12"/>
  <c r="C25" i="5"/>
  <c r="B137" i="25"/>
  <c r="B301" i="25" s="1"/>
  <c r="A30" i="12"/>
  <c r="B23" i="25"/>
  <c r="B187" i="25" s="1"/>
  <c r="A15" i="5"/>
  <c r="B24" i="5"/>
  <c r="A30" i="25"/>
  <c r="B104" i="25"/>
  <c r="B104" i="5"/>
  <c r="A63" i="25"/>
  <c r="C99" i="5"/>
  <c r="B8" i="5"/>
  <c r="C157" i="25"/>
  <c r="B94" i="25"/>
  <c r="B258" i="25" s="1"/>
  <c r="B32" i="5"/>
  <c r="A102" i="25"/>
  <c r="A110" i="5"/>
  <c r="C98" i="25"/>
  <c r="A131" i="25"/>
  <c r="B85" i="5"/>
  <c r="C59" i="5"/>
  <c r="B58" i="25"/>
  <c r="A23" i="25"/>
  <c r="C44" i="5"/>
  <c r="C33" i="5"/>
  <c r="B60" i="25"/>
  <c r="B224" i="25" s="1"/>
  <c r="B61" i="5"/>
  <c r="C29" i="5"/>
  <c r="B73" i="25"/>
  <c r="B237" i="25" s="1"/>
  <c r="B87" i="25"/>
  <c r="B251" i="25" s="1"/>
  <c r="B88" i="5"/>
  <c r="C89" i="5"/>
  <c r="C138" i="25"/>
  <c r="B124" i="25"/>
  <c r="C23" i="25"/>
  <c r="B52" i="25"/>
  <c r="B135" i="25"/>
  <c r="B131" i="5"/>
  <c r="B157" i="25"/>
  <c r="B321" i="25" s="1"/>
  <c r="B22" i="25"/>
  <c r="B13" i="25"/>
  <c r="B177" i="25" s="1"/>
  <c r="A101" i="5"/>
  <c r="C42" i="12"/>
  <c r="B27" i="5"/>
  <c r="C125" i="5"/>
  <c r="C31" i="5"/>
  <c r="B124" i="5"/>
  <c r="A72" i="25"/>
  <c r="A236" i="25" s="1"/>
  <c r="A11" i="25"/>
  <c r="A175" i="25" s="1"/>
  <c r="C75" i="5"/>
  <c r="C149" i="5"/>
  <c r="C8" i="16"/>
  <c r="C24" i="5"/>
  <c r="B29" i="25"/>
  <c r="A122" i="25"/>
  <c r="A286" i="25" s="1"/>
  <c r="C7" i="5"/>
  <c r="A23" i="5"/>
  <c r="B101" i="25"/>
  <c r="B265" i="25" s="1"/>
  <c r="C103" i="5"/>
  <c r="C29" i="12"/>
  <c r="C104" i="5"/>
  <c r="B31" i="12"/>
  <c r="B88" i="25"/>
  <c r="B252" i="25" s="1"/>
  <c r="A44" i="12"/>
  <c r="A79" i="25"/>
  <c r="A37" i="12"/>
  <c r="A18" i="25"/>
  <c r="A182" i="25" s="1"/>
  <c r="C74" i="25"/>
  <c r="A16" i="25"/>
  <c r="A180" i="25" s="1"/>
  <c r="B31" i="25"/>
  <c r="B16" i="12"/>
  <c r="B107" i="5"/>
  <c r="B76" i="25"/>
  <c r="B240" i="25" s="1"/>
  <c r="A141" i="25"/>
  <c r="A305" i="25" s="1"/>
  <c r="A26" i="25"/>
  <c r="A190" i="25" s="1"/>
  <c r="B143" i="5"/>
  <c r="A145" i="5"/>
  <c r="A66" i="25"/>
  <c r="A230" i="25" s="1"/>
  <c r="C91" i="5"/>
  <c r="B17" i="5"/>
  <c r="A102" i="5"/>
  <c r="C65" i="5"/>
  <c r="B120" i="25"/>
  <c r="A126" i="25"/>
  <c r="A290" i="25" s="1"/>
  <c r="A62" i="25"/>
  <c r="A127" i="5"/>
  <c r="B74" i="5"/>
  <c r="B41" i="12"/>
  <c r="A37" i="25"/>
  <c r="C83" i="25"/>
  <c r="B21" i="25"/>
  <c r="B133" i="5"/>
  <c r="A26" i="12"/>
  <c r="A70" i="25"/>
  <c r="A57" i="25"/>
  <c r="B33" i="25"/>
  <c r="B108" i="25"/>
  <c r="B272" i="25" s="1"/>
  <c r="B36" i="5"/>
  <c r="A105" i="25"/>
  <c r="B21" i="12"/>
  <c r="B28" i="5"/>
  <c r="A15" i="25"/>
  <c r="A179" i="25" s="1"/>
  <c r="C136" i="5"/>
  <c r="B139" i="5"/>
  <c r="B25" i="12"/>
  <c r="C112" i="5"/>
  <c r="B35" i="25"/>
  <c r="B199" i="25" s="1"/>
  <c r="B14" i="25"/>
  <c r="B178" i="25" s="1"/>
  <c r="A6" i="25"/>
  <c r="A170" i="25" s="1"/>
  <c r="B71" i="25"/>
  <c r="B59" i="25"/>
  <c r="A40" i="12"/>
  <c r="C126" i="5"/>
  <c r="B100" i="25"/>
  <c r="B23" i="12"/>
  <c r="B66" i="5"/>
  <c r="A51" i="25"/>
  <c r="C96" i="5"/>
  <c r="A145" i="25"/>
  <c r="A139" i="25"/>
  <c r="A303" i="25" s="1"/>
  <c r="B59" i="5"/>
  <c r="B78" i="25"/>
  <c r="B75" i="5"/>
  <c r="B127" i="25"/>
  <c r="A114" i="25"/>
  <c r="C105" i="5"/>
  <c r="C23" i="5"/>
  <c r="B53" i="5"/>
  <c r="B14" i="12"/>
  <c r="B142" i="25"/>
  <c r="C15" i="5"/>
  <c r="C110" i="5"/>
  <c r="B72" i="5"/>
  <c r="A84" i="25"/>
  <c r="B116" i="5"/>
  <c r="A58" i="25"/>
  <c r="A222" i="25" s="1"/>
  <c r="B112" i="25"/>
  <c r="C14" i="5"/>
  <c r="A133" i="25"/>
  <c r="A297" i="25" s="1"/>
  <c r="C128" i="5"/>
  <c r="B60" i="5"/>
  <c r="A113" i="25"/>
  <c r="A87" i="25"/>
  <c r="B130" i="5"/>
  <c r="B20" i="5"/>
  <c r="B97" i="25"/>
  <c r="A32" i="12"/>
  <c r="C61" i="5"/>
  <c r="C67" i="5"/>
  <c r="C17" i="25"/>
  <c r="B119" i="25"/>
  <c r="C111" i="5"/>
  <c r="B58" i="5"/>
  <c r="B19" i="5"/>
  <c r="B30" i="25"/>
  <c r="A85" i="25"/>
  <c r="C129" i="5"/>
  <c r="C63" i="5"/>
  <c r="A128" i="25"/>
  <c r="B65" i="25"/>
  <c r="B229" i="25" s="1"/>
  <c r="B126" i="25"/>
  <c r="B290" i="25" s="1"/>
  <c r="B32" i="25"/>
  <c r="B196" i="25" s="1"/>
  <c r="B135" i="5"/>
  <c r="B147" i="5"/>
  <c r="C114" i="5"/>
  <c r="B39" i="5"/>
  <c r="C102" i="5"/>
  <c r="H12" i="10"/>
  <c r="K70" i="16" s="1"/>
  <c r="H11" i="11"/>
  <c r="C35" i="12"/>
  <c r="AO166" i="25"/>
  <c r="AO167" i="25" s="1"/>
  <c r="AG166" i="25"/>
  <c r="AG167" i="25" s="1"/>
  <c r="Y166" i="25"/>
  <c r="Y167" i="25" s="1"/>
  <c r="B17" i="25"/>
  <c r="B45" i="25"/>
  <c r="C43" i="5"/>
  <c r="C53" i="25"/>
  <c r="C19" i="5"/>
  <c r="C16" i="5"/>
  <c r="C63" i="25"/>
  <c r="A14" i="12"/>
  <c r="A9" i="25"/>
  <c r="A173" i="25" s="1"/>
  <c r="A83" i="25"/>
  <c r="A247" i="25" s="1"/>
  <c r="Y25" i="26"/>
  <c r="Y163" i="26" s="1"/>
  <c r="N166" i="25"/>
  <c r="N167" i="25" s="1"/>
  <c r="V166" i="25"/>
  <c r="V167" i="25" s="1"/>
  <c r="U87" i="26"/>
  <c r="AF166" i="25"/>
  <c r="AF167" i="25" s="1"/>
  <c r="AW166" i="25"/>
  <c r="AW167" i="25" s="1"/>
  <c r="AN166" i="25"/>
  <c r="AN167" i="25" s="1"/>
  <c r="F166" i="25"/>
  <c r="F167" i="25" s="1"/>
  <c r="AT88" i="26"/>
  <c r="I87" i="16" s="1"/>
  <c r="A19" i="5"/>
  <c r="B19" i="25"/>
  <c r="B183" i="25" s="1"/>
  <c r="B11" i="5"/>
  <c r="A32" i="25"/>
  <c r="B18" i="12"/>
  <c r="A18" i="5"/>
  <c r="B41" i="25"/>
  <c r="C38" i="5"/>
  <c r="B49" i="25"/>
  <c r="B49" i="5"/>
  <c r="C57" i="5"/>
  <c r="C66" i="5"/>
  <c r="B64" i="5"/>
  <c r="B65" i="5"/>
  <c r="A47" i="25"/>
  <c r="C50" i="5"/>
  <c r="C51" i="5"/>
  <c r="B46" i="12"/>
  <c r="C10" i="5"/>
  <c r="A21" i="12"/>
  <c r="B143" i="25"/>
  <c r="B307" i="25" s="1"/>
  <c r="A64" i="5"/>
  <c r="C119" i="5"/>
  <c r="A16" i="5"/>
  <c r="A25" i="25"/>
  <c r="C120" i="5"/>
  <c r="B33" i="5"/>
  <c r="B117" i="5"/>
  <c r="AS166" i="25"/>
  <c r="AS167" i="25" s="1"/>
  <c r="AA166" i="25"/>
  <c r="AA167" i="25" s="1"/>
  <c r="I166" i="25"/>
  <c r="I167" i="25" s="1"/>
  <c r="AL166" i="25"/>
  <c r="AL167" i="25" s="1"/>
  <c r="A20" i="25"/>
  <c r="A21" i="25"/>
  <c r="A13" i="25"/>
  <c r="A46" i="25"/>
  <c r="A31" i="25"/>
  <c r="B48" i="5"/>
  <c r="C108" i="5"/>
  <c r="B48" i="25"/>
  <c r="C77" i="5"/>
  <c r="B12" i="25"/>
  <c r="A71" i="25"/>
  <c r="C151" i="5"/>
  <c r="C17" i="5"/>
  <c r="B105" i="25"/>
  <c r="B15" i="25"/>
  <c r="B36" i="25"/>
  <c r="B200" i="25" s="1"/>
  <c r="A35" i="25"/>
  <c r="B35" i="5"/>
  <c r="B52" i="5"/>
  <c r="C21" i="5"/>
  <c r="B98" i="25"/>
  <c r="C107" i="5"/>
  <c r="C136" i="25"/>
  <c r="AD87" i="26"/>
  <c r="AD163" i="26" s="1"/>
  <c r="Q166" i="25"/>
  <c r="Q167" i="25" s="1"/>
  <c r="S166" i="25"/>
  <c r="S167" i="25" s="1"/>
  <c r="H166" i="25"/>
  <c r="H167" i="25" s="1"/>
  <c r="AQ166" i="25"/>
  <c r="AQ167" i="25" s="1"/>
  <c r="E166" i="25"/>
  <c r="E167" i="25" s="1"/>
  <c r="U166" i="25"/>
  <c r="U167" i="25" s="1"/>
  <c r="C11" i="5"/>
  <c r="B132" i="5"/>
  <c r="A130" i="25"/>
  <c r="A10" i="25"/>
  <c r="B12" i="5"/>
  <c r="C36" i="25"/>
  <c r="C81" i="25"/>
  <c r="B145" i="5"/>
  <c r="A46" i="12"/>
  <c r="A143" i="25"/>
  <c r="A74" i="25"/>
  <c r="B9" i="25"/>
  <c r="C6" i="25"/>
  <c r="B80" i="5"/>
  <c r="A25" i="12"/>
  <c r="C123" i="25"/>
  <c r="A78" i="25"/>
  <c r="B76" i="5"/>
  <c r="B62" i="5"/>
  <c r="A60" i="25"/>
  <c r="A23" i="12"/>
  <c r="B67" i="5"/>
  <c r="C74" i="5"/>
  <c r="A97" i="25"/>
  <c r="B99" i="5"/>
  <c r="B99" i="25"/>
  <c r="A100" i="25"/>
  <c r="B102" i="5"/>
  <c r="C52" i="5"/>
  <c r="C78" i="25"/>
  <c r="A86" i="25"/>
  <c r="C95" i="25"/>
  <c r="C22" i="5"/>
  <c r="B51" i="25"/>
  <c r="B57" i="25"/>
  <c r="C109" i="5"/>
  <c r="B44" i="5"/>
  <c r="C20" i="5"/>
  <c r="B46" i="5"/>
  <c r="C82" i="5"/>
  <c r="B80" i="25"/>
  <c r="C85" i="25"/>
  <c r="A96" i="5"/>
  <c r="A137" i="25"/>
  <c r="B139" i="25"/>
  <c r="C131" i="25"/>
  <c r="B75" i="25"/>
  <c r="B106" i="5"/>
  <c r="I70" i="16" l="1"/>
  <c r="M70" i="16"/>
  <c r="M157" i="16"/>
  <c r="AH231" i="25"/>
  <c r="AH171" i="25"/>
  <c r="U231" i="25"/>
  <c r="U171" i="25"/>
  <c r="Y231" i="25"/>
  <c r="Y171" i="25"/>
  <c r="AA231" i="25"/>
  <c r="AA171" i="25"/>
  <c r="H231" i="25"/>
  <c r="H171" i="25"/>
  <c r="F231" i="25"/>
  <c r="F171" i="25"/>
  <c r="Q231" i="25"/>
  <c r="Q171" i="25"/>
  <c r="AW231" i="25"/>
  <c r="AW171" i="25"/>
  <c r="T231" i="25"/>
  <c r="T171" i="25"/>
  <c r="AD231" i="25"/>
  <c r="AD171" i="25"/>
  <c r="O231" i="25"/>
  <c r="O171" i="25"/>
  <c r="L231" i="25"/>
  <c r="L171" i="25"/>
  <c r="AR231" i="25"/>
  <c r="AR171" i="25"/>
  <c r="D231" i="25"/>
  <c r="D171" i="25"/>
  <c r="AE231" i="25"/>
  <c r="AE171" i="25"/>
  <c r="P231" i="25"/>
  <c r="P171" i="25"/>
  <c r="AM231" i="25"/>
  <c r="AM171" i="25"/>
  <c r="AI231" i="25"/>
  <c r="AI171" i="25"/>
  <c r="I231" i="25"/>
  <c r="I171" i="25"/>
  <c r="AG231" i="25"/>
  <c r="AG171" i="25"/>
  <c r="AK231" i="25"/>
  <c r="AK171" i="25"/>
  <c r="R231" i="25"/>
  <c r="R171" i="25"/>
  <c r="V231" i="25"/>
  <c r="V171" i="25"/>
  <c r="AL231" i="25"/>
  <c r="AL171" i="25"/>
  <c r="E231" i="25"/>
  <c r="E171" i="25"/>
  <c r="AQ231" i="25"/>
  <c r="AQ171" i="25"/>
  <c r="AO231" i="25"/>
  <c r="AO171" i="25"/>
  <c r="Z231" i="25"/>
  <c r="Z171" i="25"/>
  <c r="AJ231" i="25"/>
  <c r="AJ171" i="25"/>
  <c r="M231" i="25"/>
  <c r="M171" i="25"/>
  <c r="AP231" i="25"/>
  <c r="AP171" i="25"/>
  <c r="AF231" i="25"/>
  <c r="AF171" i="25"/>
  <c r="N231" i="25"/>
  <c r="N171" i="25"/>
  <c r="AU231" i="25"/>
  <c r="AU171" i="25"/>
  <c r="AS231" i="25"/>
  <c r="AS171" i="25"/>
  <c r="S231" i="25"/>
  <c r="S171" i="25"/>
  <c r="AN231" i="25"/>
  <c r="AN171" i="25"/>
  <c r="AB231" i="25"/>
  <c r="AB171" i="25"/>
  <c r="G231" i="25"/>
  <c r="G171" i="25"/>
  <c r="A188" i="25"/>
  <c r="Q316" i="25"/>
  <c r="Q314" i="25"/>
  <c r="Q317" i="25"/>
  <c r="Q315" i="25"/>
  <c r="AW316" i="25"/>
  <c r="AW314" i="25"/>
  <c r="AW317" i="25"/>
  <c r="AW315" i="25"/>
  <c r="T316" i="25"/>
  <c r="T314" i="25"/>
  <c r="T317" i="25"/>
  <c r="T315" i="25"/>
  <c r="G316" i="25"/>
  <c r="G314" i="25"/>
  <c r="G317" i="25"/>
  <c r="G315" i="25"/>
  <c r="AF316" i="25"/>
  <c r="AF314" i="25"/>
  <c r="AF317" i="25"/>
  <c r="AF315" i="25"/>
  <c r="AD316" i="25"/>
  <c r="AD314" i="25"/>
  <c r="AD317" i="25"/>
  <c r="AD315" i="25"/>
  <c r="O317" i="25"/>
  <c r="O315" i="25"/>
  <c r="O316" i="25"/>
  <c r="O314" i="25"/>
  <c r="H316" i="25"/>
  <c r="H314" i="25"/>
  <c r="H317" i="25"/>
  <c r="H315" i="25"/>
  <c r="AO316" i="25"/>
  <c r="AO314" i="25"/>
  <c r="AO317" i="25"/>
  <c r="AO315" i="25"/>
  <c r="AH317" i="25"/>
  <c r="AH315" i="25"/>
  <c r="AH316" i="25"/>
  <c r="AH314" i="25"/>
  <c r="AS317" i="25"/>
  <c r="AS315" i="25"/>
  <c r="AS316" i="25"/>
  <c r="AS314" i="25"/>
  <c r="V317" i="25"/>
  <c r="V315" i="25"/>
  <c r="V316" i="25"/>
  <c r="V314" i="25"/>
  <c r="L317" i="25"/>
  <c r="L315" i="25"/>
  <c r="L316" i="25"/>
  <c r="L314" i="25"/>
  <c r="AR317" i="25"/>
  <c r="AR315" i="25"/>
  <c r="AR316" i="25"/>
  <c r="AR314" i="25"/>
  <c r="N317" i="25"/>
  <c r="N315" i="25"/>
  <c r="N316" i="25"/>
  <c r="N314" i="25"/>
  <c r="AE316" i="25"/>
  <c r="AE314" i="25"/>
  <c r="AE317" i="25"/>
  <c r="AE315" i="25"/>
  <c r="P317" i="25"/>
  <c r="P315" i="25"/>
  <c r="P316" i="25"/>
  <c r="P314" i="25"/>
  <c r="D317" i="25"/>
  <c r="D315" i="25"/>
  <c r="D316" i="25"/>
  <c r="D314" i="25"/>
  <c r="AL316" i="25"/>
  <c r="AL314" i="25"/>
  <c r="AL317" i="25"/>
  <c r="AL315" i="25"/>
  <c r="AM316" i="25"/>
  <c r="AM314" i="25"/>
  <c r="AM317" i="25"/>
  <c r="AM315" i="25"/>
  <c r="AI317" i="25"/>
  <c r="AI315" i="25"/>
  <c r="AI316" i="25"/>
  <c r="AI314" i="25"/>
  <c r="U316" i="25"/>
  <c r="U314" i="25"/>
  <c r="U317" i="25"/>
  <c r="U315" i="25"/>
  <c r="E317" i="25"/>
  <c r="E315" i="25"/>
  <c r="E316" i="25"/>
  <c r="E314" i="25"/>
  <c r="I316" i="25"/>
  <c r="I314" i="25"/>
  <c r="I317" i="25"/>
  <c r="I315" i="25"/>
  <c r="Y317" i="25"/>
  <c r="Y315" i="25"/>
  <c r="Y316" i="25"/>
  <c r="Y314" i="25"/>
  <c r="AU317" i="25"/>
  <c r="AU315" i="25"/>
  <c r="AU316" i="25"/>
  <c r="AU314" i="25"/>
  <c r="AQ317" i="25"/>
  <c r="AQ315" i="25"/>
  <c r="AQ316" i="25"/>
  <c r="AQ314" i="25"/>
  <c r="AA317" i="25"/>
  <c r="AA315" i="25"/>
  <c r="AA316" i="25"/>
  <c r="AA314" i="25"/>
  <c r="AG317" i="25"/>
  <c r="AG315" i="25"/>
  <c r="AG316" i="25"/>
  <c r="AG314" i="25"/>
  <c r="AK317" i="25"/>
  <c r="AK315" i="25"/>
  <c r="AK316" i="25"/>
  <c r="AK314" i="25"/>
  <c r="R316" i="25"/>
  <c r="R314" i="25"/>
  <c r="R317" i="25"/>
  <c r="R315" i="25"/>
  <c r="F317" i="25"/>
  <c r="F315" i="25"/>
  <c r="F316" i="25"/>
  <c r="F314" i="25"/>
  <c r="AJ317" i="25"/>
  <c r="AJ315" i="25"/>
  <c r="AJ316" i="25"/>
  <c r="AJ314" i="25"/>
  <c r="M317" i="25"/>
  <c r="M315" i="25"/>
  <c r="M316" i="25"/>
  <c r="M314" i="25"/>
  <c r="Z317" i="25"/>
  <c r="Z315" i="25"/>
  <c r="Z316" i="25"/>
  <c r="Z314" i="25"/>
  <c r="S316" i="25"/>
  <c r="S314" i="25"/>
  <c r="S317" i="25"/>
  <c r="S315" i="25"/>
  <c r="AN316" i="25"/>
  <c r="AN314" i="25"/>
  <c r="AN317" i="25"/>
  <c r="AN315" i="25"/>
  <c r="AB316" i="25"/>
  <c r="AB314" i="25"/>
  <c r="AB317" i="25"/>
  <c r="AB315" i="25"/>
  <c r="AP316" i="25"/>
  <c r="AP314" i="25"/>
  <c r="AP317" i="25"/>
  <c r="AP315" i="25"/>
  <c r="M94" i="16"/>
  <c r="M153" i="16"/>
  <c r="K8" i="16"/>
  <c r="K153" i="16"/>
  <c r="AH202" i="25"/>
  <c r="AH255" i="25"/>
  <c r="AH256" i="25"/>
  <c r="AH241" i="25"/>
  <c r="L202" i="25"/>
  <c r="L241" i="25"/>
  <c r="L255" i="25"/>
  <c r="L256" i="25"/>
  <c r="AR202" i="25"/>
  <c r="AR255" i="25"/>
  <c r="AR256" i="25"/>
  <c r="AR241" i="25"/>
  <c r="V202" i="25"/>
  <c r="V241" i="25"/>
  <c r="V255" i="25"/>
  <c r="V256" i="25"/>
  <c r="N202" i="25"/>
  <c r="N255" i="25"/>
  <c r="N256" i="25"/>
  <c r="N241" i="25"/>
  <c r="AE202" i="25"/>
  <c r="AE241" i="25"/>
  <c r="AE255" i="25"/>
  <c r="AE256" i="25"/>
  <c r="P256" i="25"/>
  <c r="P255" i="25"/>
  <c r="P241" i="25"/>
  <c r="D202" i="25"/>
  <c r="D255" i="25"/>
  <c r="D256" i="25"/>
  <c r="D241" i="25"/>
  <c r="U202" i="25"/>
  <c r="U241" i="25"/>
  <c r="U255" i="25"/>
  <c r="U256" i="25"/>
  <c r="AL202" i="25"/>
  <c r="AL256" i="25"/>
  <c r="AL241" i="25"/>
  <c r="AL255" i="25"/>
  <c r="AM202" i="25"/>
  <c r="AM256" i="25"/>
  <c r="AM241" i="25"/>
  <c r="AM255" i="25"/>
  <c r="AI202" i="25"/>
  <c r="AI255" i="25"/>
  <c r="AI256" i="25"/>
  <c r="AI241" i="25"/>
  <c r="E202" i="25"/>
  <c r="E255" i="25"/>
  <c r="E256" i="25"/>
  <c r="E241" i="25"/>
  <c r="I202" i="25"/>
  <c r="I241" i="25"/>
  <c r="I255" i="25"/>
  <c r="I256" i="25"/>
  <c r="Y202" i="25"/>
  <c r="Y255" i="25"/>
  <c r="Y256" i="25"/>
  <c r="Y241" i="25"/>
  <c r="AU202" i="25"/>
  <c r="AU256" i="25"/>
  <c r="AU241" i="25"/>
  <c r="AU255" i="25"/>
  <c r="AG202" i="25"/>
  <c r="AG241" i="25"/>
  <c r="AG255" i="25"/>
  <c r="AG256" i="25"/>
  <c r="AK202" i="25"/>
  <c r="AK256" i="25"/>
  <c r="AK241" i="25"/>
  <c r="AK255" i="25"/>
  <c r="R202" i="25"/>
  <c r="R256" i="25"/>
  <c r="R241" i="25"/>
  <c r="R255" i="25"/>
  <c r="AQ202" i="25"/>
  <c r="AQ241" i="25"/>
  <c r="AQ255" i="25"/>
  <c r="AQ256" i="25"/>
  <c r="AO202" i="25"/>
  <c r="AO241" i="25"/>
  <c r="AO255" i="25"/>
  <c r="AO256" i="25"/>
  <c r="Z202" i="25"/>
  <c r="Z255" i="25"/>
  <c r="Z256" i="25"/>
  <c r="Z241" i="25"/>
  <c r="AJ202" i="25"/>
  <c r="AJ255" i="25"/>
  <c r="AJ256" i="25"/>
  <c r="AJ241" i="25"/>
  <c r="M255" i="25"/>
  <c r="M256" i="25"/>
  <c r="M241" i="25"/>
  <c r="AS202" i="25"/>
  <c r="AS255" i="25"/>
  <c r="AS256" i="25"/>
  <c r="AS241" i="25"/>
  <c r="S202" i="25"/>
  <c r="S241" i="25"/>
  <c r="S256" i="25"/>
  <c r="S255" i="25"/>
  <c r="AN202" i="25"/>
  <c r="AN241" i="25"/>
  <c r="AN256" i="25"/>
  <c r="AN255" i="25"/>
  <c r="AB202" i="25"/>
  <c r="AB256" i="25"/>
  <c r="AB241" i="25"/>
  <c r="AB255" i="25"/>
  <c r="AP241" i="25"/>
  <c r="AP255" i="25"/>
  <c r="AP256" i="25"/>
  <c r="AA202" i="25"/>
  <c r="AA256" i="25"/>
  <c r="AA241" i="25"/>
  <c r="AA255" i="25"/>
  <c r="H202" i="25"/>
  <c r="H256" i="25"/>
  <c r="H241" i="25"/>
  <c r="H255" i="25"/>
  <c r="F202" i="25"/>
  <c r="F256" i="25"/>
  <c r="F241" i="25"/>
  <c r="F255" i="25"/>
  <c r="Q202" i="25"/>
  <c r="Q256" i="25"/>
  <c r="Q241" i="25"/>
  <c r="Q255" i="25"/>
  <c r="AW202" i="25"/>
  <c r="AW256" i="25"/>
  <c r="AW241" i="25"/>
  <c r="AW255" i="25"/>
  <c r="T202" i="25"/>
  <c r="T241" i="25"/>
  <c r="T255" i="25"/>
  <c r="T256" i="25"/>
  <c r="G256" i="25"/>
  <c r="G241" i="25"/>
  <c r="G255" i="25"/>
  <c r="AF202" i="25"/>
  <c r="AF241" i="25"/>
  <c r="AF255" i="25"/>
  <c r="AF256" i="25"/>
  <c r="AD202" i="25"/>
  <c r="AD241" i="25"/>
  <c r="AD255" i="25"/>
  <c r="AD256" i="25"/>
  <c r="O202" i="25"/>
  <c r="O255" i="25"/>
  <c r="O256" i="25"/>
  <c r="O241" i="25"/>
  <c r="M169" i="25"/>
  <c r="M202" i="25"/>
  <c r="P291" i="25"/>
  <c r="P202" i="25"/>
  <c r="AP176" i="25"/>
  <c r="AP202" i="25"/>
  <c r="G181" i="25"/>
  <c r="G202" i="25"/>
  <c r="D169" i="25"/>
  <c r="D297" i="25"/>
  <c r="AP169" i="25"/>
  <c r="G169" i="25"/>
  <c r="AP177" i="25"/>
  <c r="M89" i="16"/>
  <c r="M93" i="16"/>
  <c r="AP301" i="25"/>
  <c r="AP261" i="25"/>
  <c r="AP263" i="25"/>
  <c r="AP242" i="25"/>
  <c r="G208" i="25"/>
  <c r="AP296" i="25"/>
  <c r="G173" i="25"/>
  <c r="AP281" i="25"/>
  <c r="D275" i="25"/>
  <c r="AP214" i="25"/>
  <c r="G294" i="25"/>
  <c r="AP295" i="25"/>
  <c r="G234" i="25"/>
  <c r="AP309" i="25"/>
  <c r="D270" i="25"/>
  <c r="D265" i="25"/>
  <c r="AP313" i="25"/>
  <c r="AP221" i="25"/>
  <c r="D206" i="25"/>
  <c r="G214" i="25"/>
  <c r="D205" i="25"/>
  <c r="AP289" i="25"/>
  <c r="AP190" i="25"/>
  <c r="D175" i="25"/>
  <c r="D191" i="25"/>
  <c r="AP229" i="25"/>
  <c r="D170" i="25"/>
  <c r="AP267" i="25"/>
  <c r="AP284" i="25"/>
  <c r="I86" i="16"/>
  <c r="G270" i="25"/>
  <c r="G197" i="25"/>
  <c r="G293" i="25"/>
  <c r="G276" i="25"/>
  <c r="G206" i="25"/>
  <c r="AP318" i="25"/>
  <c r="AP269" i="25"/>
  <c r="AP248" i="25"/>
  <c r="AP170" i="25"/>
  <c r="G301" i="25"/>
  <c r="G253" i="25"/>
  <c r="G170" i="25"/>
  <c r="AP264" i="25"/>
  <c r="G308" i="25"/>
  <c r="G263" i="25"/>
  <c r="G194" i="25"/>
  <c r="G289" i="25"/>
  <c r="G230" i="25"/>
  <c r="G176" i="25"/>
  <c r="G238" i="25"/>
  <c r="G216" i="25"/>
  <c r="AP297" i="25"/>
  <c r="AP252" i="25"/>
  <c r="AP200" i="25"/>
  <c r="G291" i="25"/>
  <c r="G290" i="25"/>
  <c r="G274" i="25"/>
  <c r="G217" i="25"/>
  <c r="G198" i="25"/>
  <c r="G182" i="25"/>
  <c r="G269" i="25"/>
  <c r="G275" i="25"/>
  <c r="G268" i="25"/>
  <c r="G237" i="25"/>
  <c r="G209" i="25"/>
  <c r="G188" i="25"/>
  <c r="AP226" i="25"/>
  <c r="G309" i="25"/>
  <c r="G244" i="25"/>
  <c r="G278" i="25"/>
  <c r="G259" i="25"/>
  <c r="G228" i="25"/>
  <c r="G207" i="25"/>
  <c r="G183" i="25"/>
  <c r="G319" i="25"/>
  <c r="G295" i="25"/>
  <c r="G272" i="25"/>
  <c r="G246" i="25"/>
  <c r="G205" i="25"/>
  <c r="G187" i="25"/>
  <c r="G186" i="25"/>
  <c r="N163" i="26"/>
  <c r="G320" i="25"/>
  <c r="G312" i="25"/>
  <c r="G252" i="25"/>
  <c r="G222" i="25"/>
  <c r="G203" i="25"/>
  <c r="G177" i="25"/>
  <c r="AP277" i="25"/>
  <c r="AP238" i="25"/>
  <c r="AP194" i="25"/>
  <c r="C9" i="26"/>
  <c r="C159" i="26"/>
  <c r="C36" i="26"/>
  <c r="G307" i="25"/>
  <c r="G305" i="25"/>
  <c r="G310" i="25"/>
  <c r="G304" i="25"/>
  <c r="G248" i="25"/>
  <c r="G288" i="25"/>
  <c r="G227" i="25"/>
  <c r="G260" i="25"/>
  <c r="G236" i="25"/>
  <c r="G247" i="25"/>
  <c r="G211" i="25"/>
  <c r="G233" i="25"/>
  <c r="G219" i="25"/>
  <c r="G195" i="25"/>
  <c r="G201" i="25"/>
  <c r="G179" i="25"/>
  <c r="G175" i="25"/>
  <c r="G174" i="25"/>
  <c r="AP321" i="25"/>
  <c r="AP240" i="25"/>
  <c r="AP223" i="25"/>
  <c r="AP247" i="25"/>
  <c r="AP237" i="25"/>
  <c r="AP180" i="25"/>
  <c r="G297" i="25"/>
  <c r="G267" i="25"/>
  <c r="G302" i="25"/>
  <c r="G296" i="25"/>
  <c r="G271" i="25"/>
  <c r="G280" i="25"/>
  <c r="G282" i="25"/>
  <c r="G250" i="25"/>
  <c r="G225" i="25"/>
  <c r="G229" i="25"/>
  <c r="G239" i="25"/>
  <c r="G224" i="25"/>
  <c r="G220" i="25"/>
  <c r="G193" i="25"/>
  <c r="G196" i="25"/>
  <c r="G189" i="25"/>
  <c r="G185" i="25"/>
  <c r="G184" i="25"/>
  <c r="AB163" i="26"/>
  <c r="AT163" i="26"/>
  <c r="G313" i="25"/>
  <c r="G279" i="25"/>
  <c r="G300" i="25"/>
  <c r="G283" i="25"/>
  <c r="G277" i="25"/>
  <c r="G285" i="25"/>
  <c r="G281" i="25"/>
  <c r="G266" i="25"/>
  <c r="G251" i="25"/>
  <c r="G218" i="25"/>
  <c r="G257" i="25"/>
  <c r="G240" i="25"/>
  <c r="G243" i="25"/>
  <c r="G221" i="25"/>
  <c r="G210" i="25"/>
  <c r="G199" i="25"/>
  <c r="G178" i="25"/>
  <c r="G180" i="25"/>
  <c r="AP265" i="25"/>
  <c r="AP273" i="25"/>
  <c r="AP276" i="25"/>
  <c r="AP249" i="25"/>
  <c r="AP197" i="25"/>
  <c r="AP184" i="25"/>
  <c r="G299" i="25"/>
  <c r="G321" i="25"/>
  <c r="G292" i="25"/>
  <c r="G311" i="25"/>
  <c r="G306" i="25"/>
  <c r="G264" i="25"/>
  <c r="G273" i="25"/>
  <c r="G242" i="25"/>
  <c r="G262" i="25"/>
  <c r="G249" i="25"/>
  <c r="G232" i="25"/>
  <c r="G235" i="25"/>
  <c r="G213" i="25"/>
  <c r="G204" i="25"/>
  <c r="G200" i="25"/>
  <c r="G191" i="25"/>
  <c r="G172" i="25"/>
  <c r="AP310" i="25"/>
  <c r="AP236" i="25"/>
  <c r="AP270" i="25"/>
  <c r="AP232" i="25"/>
  <c r="AP195" i="25"/>
  <c r="G287" i="25"/>
  <c r="G318" i="25"/>
  <c r="G286" i="25"/>
  <c r="G303" i="25"/>
  <c r="G298" i="25"/>
  <c r="G258" i="25"/>
  <c r="G265" i="25"/>
  <c r="G284" i="25"/>
  <c r="G261" i="25"/>
  <c r="G254" i="25"/>
  <c r="G245" i="25"/>
  <c r="G223" i="25"/>
  <c r="G226" i="25"/>
  <c r="G215" i="25"/>
  <c r="G212" i="25"/>
  <c r="G190" i="25"/>
  <c r="G192" i="25"/>
  <c r="U163" i="26"/>
  <c r="K103" i="16"/>
  <c r="K102" i="16"/>
  <c r="M8" i="16"/>
  <c r="M103" i="16"/>
  <c r="M102" i="16"/>
  <c r="K36" i="16"/>
  <c r="K49" i="16"/>
  <c r="K65" i="16"/>
  <c r="K86" i="16"/>
  <c r="K98" i="16"/>
  <c r="K71" i="16"/>
  <c r="K81" i="16"/>
  <c r="K60" i="16"/>
  <c r="K109" i="16"/>
  <c r="K61" i="16"/>
  <c r="K83" i="16"/>
  <c r="K74" i="16"/>
  <c r="K97" i="16"/>
  <c r="K11" i="16"/>
  <c r="K37" i="16"/>
  <c r="K50" i="16"/>
  <c r="K66" i="16"/>
  <c r="K77" i="16"/>
  <c r="K99" i="16"/>
  <c r="K144" i="16"/>
  <c r="K25" i="16"/>
  <c r="K26" i="16"/>
  <c r="K82" i="16"/>
  <c r="K150" i="16"/>
  <c r="K84" i="16"/>
  <c r="K35" i="16"/>
  <c r="K75" i="16"/>
  <c r="K51" i="16"/>
  <c r="K67" i="16"/>
  <c r="K78" i="16"/>
  <c r="K145" i="16"/>
  <c r="K56" i="16"/>
  <c r="K127" i="16"/>
  <c r="K59" i="16"/>
  <c r="K129" i="16"/>
  <c r="K62" i="16"/>
  <c r="K96" i="16"/>
  <c r="K85" i="16"/>
  <c r="K152" i="16"/>
  <c r="K13" i="16"/>
  <c r="K52" i="16"/>
  <c r="K68" i="16"/>
  <c r="K79" i="16"/>
  <c r="K101" i="16"/>
  <c r="K69" i="16"/>
  <c r="K73" i="16"/>
  <c r="K34" i="16"/>
  <c r="K151" i="16"/>
  <c r="K63" i="16"/>
  <c r="K72" i="16"/>
  <c r="K110" i="16"/>
  <c r="M16" i="16"/>
  <c r="M31" i="16"/>
  <c r="M45" i="16"/>
  <c r="M60" i="16"/>
  <c r="M72" i="16"/>
  <c r="M82" i="16"/>
  <c r="M109" i="16"/>
  <c r="M119" i="16"/>
  <c r="M129" i="16"/>
  <c r="M66" i="16"/>
  <c r="M124" i="16"/>
  <c r="M145" i="16"/>
  <c r="M44" i="16"/>
  <c r="M81" i="16"/>
  <c r="M128" i="16"/>
  <c r="M17" i="16"/>
  <c r="M33" i="16"/>
  <c r="M46" i="16"/>
  <c r="M61" i="16"/>
  <c r="M73" i="16"/>
  <c r="M83" i="16"/>
  <c r="M110" i="16"/>
  <c r="M120" i="16"/>
  <c r="M130" i="16"/>
  <c r="M150" i="16"/>
  <c r="M20" i="16"/>
  <c r="M65" i="16"/>
  <c r="M113" i="16"/>
  <c r="M37" i="16"/>
  <c r="M59" i="16"/>
  <c r="M92" i="16"/>
  <c r="M138" i="16"/>
  <c r="M18" i="16"/>
  <c r="M47" i="16"/>
  <c r="M62" i="16"/>
  <c r="M74" i="16"/>
  <c r="M84" i="16"/>
  <c r="M96" i="16"/>
  <c r="M111" i="16"/>
  <c r="M121" i="16"/>
  <c r="M131" i="16"/>
  <c r="M141" i="16"/>
  <c r="M151" i="16"/>
  <c r="M9" i="16"/>
  <c r="M86" i="16"/>
  <c r="M133" i="16"/>
  <c r="M50" i="16"/>
  <c r="M125" i="16"/>
  <c r="M26" i="16"/>
  <c r="M19" i="16"/>
  <c r="M48" i="16"/>
  <c r="M63" i="16"/>
  <c r="M75" i="16"/>
  <c r="M85" i="16"/>
  <c r="M97" i="16"/>
  <c r="M112" i="16"/>
  <c r="M122" i="16"/>
  <c r="M132" i="16"/>
  <c r="M142" i="16"/>
  <c r="M152" i="16"/>
  <c r="M49" i="16"/>
  <c r="M98" i="16"/>
  <c r="M123" i="16"/>
  <c r="M21" i="16"/>
  <c r="M77" i="16"/>
  <c r="M87" i="16"/>
  <c r="M99" i="16"/>
  <c r="M114" i="16"/>
  <c r="M144" i="16"/>
  <c r="M115" i="16"/>
  <c r="M15" i="16"/>
  <c r="M71" i="16"/>
  <c r="M118" i="16"/>
  <c r="M11" i="16"/>
  <c r="M12" i="16"/>
  <c r="M23" i="16"/>
  <c r="M51" i="16"/>
  <c r="M67" i="16"/>
  <c r="M78" i="16"/>
  <c r="M88" i="16"/>
  <c r="M100" i="16"/>
  <c r="M13" i="16"/>
  <c r="M24" i="16"/>
  <c r="M52" i="16"/>
  <c r="M68" i="16"/>
  <c r="M79" i="16"/>
  <c r="M101" i="16"/>
  <c r="M116" i="16"/>
  <c r="M126" i="16"/>
  <c r="M136" i="16"/>
  <c r="M146" i="16"/>
  <c r="M25" i="16"/>
  <c r="M43" i="16"/>
  <c r="M56" i="16"/>
  <c r="M69" i="16"/>
  <c r="M91" i="16"/>
  <c r="M117" i="16"/>
  <c r="M127" i="16"/>
  <c r="M137" i="16"/>
  <c r="AT167" i="25"/>
  <c r="AC167" i="25"/>
  <c r="AP224" i="25"/>
  <c r="AP245" i="25"/>
  <c r="AP211" i="25"/>
  <c r="AP205" i="25"/>
  <c r="AP203" i="25"/>
  <c r="AP191" i="25"/>
  <c r="AP179" i="25"/>
  <c r="AP178" i="25"/>
  <c r="AP291" i="25"/>
  <c r="AP299" i="25"/>
  <c r="AP302" i="25"/>
  <c r="AP279" i="25"/>
  <c r="AP308" i="25"/>
  <c r="AP287" i="25"/>
  <c r="AP282" i="25"/>
  <c r="AP268" i="25"/>
  <c r="AP253" i="25"/>
  <c r="AP227" i="25"/>
  <c r="AP259" i="25"/>
  <c r="AP234" i="25"/>
  <c r="AP228" i="25"/>
  <c r="AP215" i="25"/>
  <c r="AP206" i="25"/>
  <c r="AP192" i="25"/>
  <c r="AP193" i="25"/>
  <c r="AP182" i="25"/>
  <c r="AP319" i="25"/>
  <c r="AP303" i="25"/>
  <c r="AP294" i="25"/>
  <c r="AP306" i="25"/>
  <c r="AP300" i="25"/>
  <c r="AP250" i="25"/>
  <c r="AP274" i="25"/>
  <c r="AP258" i="25"/>
  <c r="AP244" i="25"/>
  <c r="AP222" i="25"/>
  <c r="AP251" i="25"/>
  <c r="AP225" i="25"/>
  <c r="AP212" i="25"/>
  <c r="AP217" i="25"/>
  <c r="AP208" i="25"/>
  <c r="AP187" i="25"/>
  <c r="AP185" i="25"/>
  <c r="AP174" i="25"/>
  <c r="AP320" i="25"/>
  <c r="AP293" i="25"/>
  <c r="AP288" i="25"/>
  <c r="AP298" i="25"/>
  <c r="AP292" i="25"/>
  <c r="AP280" i="25"/>
  <c r="AP266" i="25"/>
  <c r="AP286" i="25"/>
  <c r="AP220" i="25"/>
  <c r="AP216" i="25"/>
  <c r="AP239" i="25"/>
  <c r="AP243" i="25"/>
  <c r="AP219" i="25"/>
  <c r="AP209" i="25"/>
  <c r="AP189" i="25"/>
  <c r="AP173" i="25"/>
  <c r="AP186" i="25"/>
  <c r="AP183" i="25"/>
  <c r="AP312" i="25"/>
  <c r="AP307" i="25"/>
  <c r="AP304" i="25"/>
  <c r="AP290" i="25"/>
  <c r="AP283" i="25"/>
  <c r="AP272" i="25"/>
  <c r="AP275" i="25"/>
  <c r="AP278" i="25"/>
  <c r="AP207" i="25"/>
  <c r="AP230" i="25"/>
  <c r="AP235" i="25"/>
  <c r="AP210" i="25"/>
  <c r="AP199" i="25"/>
  <c r="AP198" i="25"/>
  <c r="AP196" i="25"/>
  <c r="AP188" i="25"/>
  <c r="AP175" i="25"/>
  <c r="J167" i="25"/>
  <c r="K167" i="25"/>
  <c r="AP271" i="25"/>
  <c r="AP311" i="25"/>
  <c r="AP305" i="25"/>
  <c r="AP285" i="25"/>
  <c r="AP260" i="25"/>
  <c r="AP246" i="25"/>
  <c r="AP254" i="25"/>
  <c r="AP262" i="25"/>
  <c r="AP257" i="25"/>
  <c r="AP233" i="25"/>
  <c r="AP218" i="25"/>
  <c r="AP213" i="25"/>
  <c r="AP204" i="25"/>
  <c r="AP201" i="25"/>
  <c r="AP181" i="25"/>
  <c r="AP172" i="25"/>
  <c r="D226" i="25"/>
  <c r="D319" i="25"/>
  <c r="D223" i="25"/>
  <c r="D283" i="25"/>
  <c r="D201" i="25"/>
  <c r="D299" i="25"/>
  <c r="D219" i="25"/>
  <c r="D293" i="25"/>
  <c r="D228" i="25"/>
  <c r="AC61" i="26"/>
  <c r="AC145" i="26"/>
  <c r="AC36" i="26"/>
  <c r="AC63" i="26"/>
  <c r="AC62" i="26"/>
  <c r="AC64" i="26"/>
  <c r="AK20" i="26"/>
  <c r="I19" i="16" s="1"/>
  <c r="AK22" i="26"/>
  <c r="I21" i="16" s="1"/>
  <c r="AK21" i="26"/>
  <c r="AS130" i="26"/>
  <c r="AS129" i="26"/>
  <c r="D302" i="25"/>
  <c r="D305" i="25"/>
  <c r="D307" i="25"/>
  <c r="D301" i="25"/>
  <c r="D286" i="25"/>
  <c r="D280" i="25"/>
  <c r="D278" i="25"/>
  <c r="D273" i="25"/>
  <c r="D250" i="25"/>
  <c r="D252" i="25"/>
  <c r="D225" i="25"/>
  <c r="D237" i="25"/>
  <c r="D232" i="25"/>
  <c r="D220" i="25"/>
  <c r="D203" i="25"/>
  <c r="D197" i="25"/>
  <c r="D172" i="25"/>
  <c r="D179" i="25"/>
  <c r="AC67" i="26"/>
  <c r="AK18" i="26"/>
  <c r="I17" i="16" s="1"/>
  <c r="D306" i="25"/>
  <c r="D289" i="25"/>
  <c r="D291" i="25"/>
  <c r="D311" i="25"/>
  <c r="D282" i="25"/>
  <c r="D267" i="25"/>
  <c r="D287" i="25"/>
  <c r="D264" i="25"/>
  <c r="D259" i="25"/>
  <c r="D262" i="25"/>
  <c r="D244" i="25"/>
  <c r="D200" i="25"/>
  <c r="D214" i="25"/>
  <c r="D194" i="25"/>
  <c r="D204" i="25"/>
  <c r="D199" i="25"/>
  <c r="D176" i="25"/>
  <c r="D181" i="25"/>
  <c r="AC60" i="26"/>
  <c r="AK24" i="26"/>
  <c r="D321" i="25"/>
  <c r="D296" i="25"/>
  <c r="D249" i="25"/>
  <c r="D261" i="25"/>
  <c r="D303" i="25"/>
  <c r="D272" i="25"/>
  <c r="D285" i="25"/>
  <c r="D279" i="25"/>
  <c r="D251" i="25"/>
  <c r="D254" i="25"/>
  <c r="D236" i="25"/>
  <c r="D246" i="25"/>
  <c r="D216" i="25"/>
  <c r="D207" i="25"/>
  <c r="D195" i="25"/>
  <c r="D193" i="25"/>
  <c r="D182" i="25"/>
  <c r="D173" i="25"/>
  <c r="AK16" i="26"/>
  <c r="D312" i="25"/>
  <c r="D320" i="25"/>
  <c r="D290" i="25"/>
  <c r="D308" i="25"/>
  <c r="D295" i="25"/>
  <c r="D224" i="25"/>
  <c r="D277" i="25"/>
  <c r="D271" i="25"/>
  <c r="D248" i="25"/>
  <c r="D239" i="25"/>
  <c r="D227" i="25"/>
  <c r="D238" i="25"/>
  <c r="D210" i="25"/>
  <c r="D208" i="25"/>
  <c r="D192" i="25"/>
  <c r="D186" i="25"/>
  <c r="D174" i="25"/>
  <c r="AK19" i="26"/>
  <c r="D304" i="25"/>
  <c r="D318" i="25"/>
  <c r="D288" i="25"/>
  <c r="D300" i="25"/>
  <c r="D211" i="25"/>
  <c r="D276" i="25"/>
  <c r="D269" i="25"/>
  <c r="D257" i="25"/>
  <c r="D243" i="25"/>
  <c r="D230" i="25"/>
  <c r="D215" i="25"/>
  <c r="D213" i="25"/>
  <c r="D229" i="25"/>
  <c r="D217" i="25"/>
  <c r="D209" i="25"/>
  <c r="D187" i="25"/>
  <c r="D184" i="25"/>
  <c r="D185" i="25"/>
  <c r="D294" i="25"/>
  <c r="D310" i="25"/>
  <c r="D268" i="25"/>
  <c r="D292" i="25"/>
  <c r="D274" i="25"/>
  <c r="D266" i="25"/>
  <c r="D263" i="25"/>
  <c r="D247" i="25"/>
  <c r="D233" i="25"/>
  <c r="D222" i="25"/>
  <c r="D242" i="25"/>
  <c r="D212" i="25"/>
  <c r="D221" i="25"/>
  <c r="D218" i="25"/>
  <c r="D198" i="25"/>
  <c r="D196" i="25"/>
  <c r="D188" i="25"/>
  <c r="D177" i="25"/>
  <c r="AK17" i="26"/>
  <c r="D298" i="25"/>
  <c r="D313" i="25"/>
  <c r="D309" i="25"/>
  <c r="D235" i="25"/>
  <c r="D284" i="25"/>
  <c r="D253" i="25"/>
  <c r="D281" i="25"/>
  <c r="D258" i="25"/>
  <c r="D260" i="25"/>
  <c r="D234" i="25"/>
  <c r="D245" i="25"/>
  <c r="D240" i="25"/>
  <c r="D183" i="25"/>
  <c r="D190" i="25"/>
  <c r="D180" i="25"/>
  <c r="D189" i="25"/>
  <c r="D178" i="25"/>
  <c r="AF38" i="26"/>
  <c r="AI117" i="26"/>
  <c r="AL130" i="26"/>
  <c r="AL129" i="26"/>
  <c r="S66" i="26"/>
  <c r="S75" i="26"/>
  <c r="I74" i="16" s="1"/>
  <c r="S80" i="26"/>
  <c r="I79" i="16" s="1"/>
  <c r="S68" i="26"/>
  <c r="S77" i="26"/>
  <c r="S85" i="26"/>
  <c r="S74" i="26"/>
  <c r="I73" i="16" s="1"/>
  <c r="S82" i="26"/>
  <c r="S79" i="26"/>
  <c r="I78" i="16" s="1"/>
  <c r="S76" i="26"/>
  <c r="I75" i="16" s="1"/>
  <c r="S69" i="26"/>
  <c r="S78" i="26"/>
  <c r="I77" i="16" s="1"/>
  <c r="S86" i="26"/>
  <c r="AH49" i="26"/>
  <c r="I48" i="16" s="1"/>
  <c r="AH46" i="26"/>
  <c r="I45" i="16" s="1"/>
  <c r="AH48" i="26"/>
  <c r="I47" i="16" s="1"/>
  <c r="AH45" i="26"/>
  <c r="I44" i="16" s="1"/>
  <c r="AH47" i="26"/>
  <c r="I46" i="16" s="1"/>
  <c r="AH44" i="26"/>
  <c r="J104" i="26"/>
  <c r="I103" i="16" s="1"/>
  <c r="J24" i="26"/>
  <c r="J103" i="26"/>
  <c r="I102" i="16" s="1"/>
  <c r="J102" i="26"/>
  <c r="L12" i="26"/>
  <c r="L14" i="26"/>
  <c r="I13" i="16" s="1"/>
  <c r="O132" i="26"/>
  <c r="O137" i="26"/>
  <c r="O134" i="26"/>
  <c r="O131" i="26"/>
  <c r="O133" i="26"/>
  <c r="O141" i="26"/>
  <c r="O138" i="26"/>
  <c r="H24" i="26"/>
  <c r="H119" i="26"/>
  <c r="H116" i="26"/>
  <c r="H102" i="26"/>
  <c r="H118" i="26"/>
  <c r="H115" i="26"/>
  <c r="H112" i="26"/>
  <c r="H117" i="26"/>
  <c r="AN176" i="25"/>
  <c r="AN184" i="25"/>
  <c r="AN174" i="25"/>
  <c r="AN182" i="25"/>
  <c r="AN173" i="25"/>
  <c r="AN181" i="25"/>
  <c r="AN172" i="25"/>
  <c r="AN180" i="25"/>
  <c r="AN177" i="25"/>
  <c r="AN186" i="25"/>
  <c r="AN179" i="25"/>
  <c r="AN192" i="25"/>
  <c r="AN191" i="25"/>
  <c r="AN170" i="25"/>
  <c r="AN189" i="25"/>
  <c r="AN188" i="25"/>
  <c r="AN194" i="25"/>
  <c r="AN200" i="25"/>
  <c r="AN178" i="25"/>
  <c r="AN199" i="25"/>
  <c r="AN183" i="25"/>
  <c r="AN198" i="25"/>
  <c r="AN185" i="25"/>
  <c r="AN190" i="25"/>
  <c r="AN193" i="25"/>
  <c r="AN196" i="25"/>
  <c r="AN206" i="25"/>
  <c r="AN195" i="25"/>
  <c r="AN204" i="25"/>
  <c r="AN212" i="25"/>
  <c r="AN175" i="25"/>
  <c r="AN187" i="25"/>
  <c r="AN201" i="25"/>
  <c r="AN210" i="25"/>
  <c r="AN208" i="25"/>
  <c r="AN215" i="25"/>
  <c r="AN197" i="25"/>
  <c r="AN211" i="25"/>
  <c r="AN213" i="25"/>
  <c r="AN221" i="25"/>
  <c r="AN220" i="25"/>
  <c r="AN207" i="25"/>
  <c r="AN219" i="25"/>
  <c r="AN217" i="25"/>
  <c r="AN205" i="25"/>
  <c r="AN226" i="25"/>
  <c r="AN235" i="25"/>
  <c r="AN243" i="25"/>
  <c r="AN209" i="25"/>
  <c r="AN224" i="25"/>
  <c r="AN233" i="25"/>
  <c r="AN203" i="25"/>
  <c r="AN214" i="25"/>
  <c r="AN223" i="25"/>
  <c r="AN232" i="25"/>
  <c r="AN240" i="25"/>
  <c r="AN230" i="25"/>
  <c r="AN239" i="25"/>
  <c r="AN216" i="25"/>
  <c r="AN228" i="25"/>
  <c r="AN237" i="25"/>
  <c r="AN245" i="25"/>
  <c r="AN225" i="25"/>
  <c r="AN236" i="25"/>
  <c r="AN249" i="25"/>
  <c r="AN257" i="25"/>
  <c r="AN242" i="25"/>
  <c r="AN247" i="25"/>
  <c r="AN263" i="25"/>
  <c r="AN222" i="25"/>
  <c r="AN227" i="25"/>
  <c r="AN238" i="25"/>
  <c r="AN246" i="25"/>
  <c r="AN254" i="25"/>
  <c r="AN262" i="25"/>
  <c r="AN253" i="25"/>
  <c r="AN261" i="25"/>
  <c r="AN229" i="25"/>
  <c r="AN251" i="25"/>
  <c r="AN259" i="25"/>
  <c r="AN268" i="25"/>
  <c r="AN276" i="25"/>
  <c r="AN284" i="25"/>
  <c r="AN266" i="25"/>
  <c r="AN274" i="25"/>
  <c r="AN282" i="25"/>
  <c r="AN265" i="25"/>
  <c r="AN273" i="25"/>
  <c r="AN281" i="25"/>
  <c r="AN218" i="25"/>
  <c r="AN250" i="25"/>
  <c r="AN260" i="25"/>
  <c r="AN264" i="25"/>
  <c r="AN272" i="25"/>
  <c r="AN280" i="25"/>
  <c r="AN288" i="25"/>
  <c r="AN270" i="25"/>
  <c r="AN278" i="25"/>
  <c r="AN267" i="25"/>
  <c r="AN277" i="25"/>
  <c r="AN283" i="25"/>
  <c r="AN286" i="25"/>
  <c r="AN248" i="25"/>
  <c r="AN269" i="25"/>
  <c r="AN279" i="25"/>
  <c r="AN244" i="25"/>
  <c r="AN271" i="25"/>
  <c r="AN252" i="25"/>
  <c r="AN285" i="25"/>
  <c r="AN290" i="25"/>
  <c r="AN298" i="25"/>
  <c r="AN306" i="25"/>
  <c r="AN275" i="25"/>
  <c r="AN289" i="25"/>
  <c r="AN296" i="25"/>
  <c r="AN304" i="25"/>
  <c r="AN312" i="25"/>
  <c r="AN295" i="25"/>
  <c r="AN303" i="25"/>
  <c r="AN294" i="25"/>
  <c r="AN302" i="25"/>
  <c r="AN310" i="25"/>
  <c r="AN234" i="25"/>
  <c r="AN292" i="25"/>
  <c r="AN300" i="25"/>
  <c r="AN308" i="25"/>
  <c r="AN287" i="25"/>
  <c r="AN297" i="25"/>
  <c r="AN307" i="25"/>
  <c r="AN293" i="25"/>
  <c r="AN321" i="25"/>
  <c r="AN299" i="25"/>
  <c r="AN309" i="25"/>
  <c r="AN320" i="25"/>
  <c r="AN319" i="25"/>
  <c r="AN258" i="25"/>
  <c r="AN305" i="25"/>
  <c r="AN318" i="25"/>
  <c r="AN291" i="25"/>
  <c r="AN301" i="25"/>
  <c r="AN311" i="25"/>
  <c r="AN313" i="25"/>
  <c r="A249" i="25"/>
  <c r="A219" i="25"/>
  <c r="B270" i="25"/>
  <c r="U174" i="25"/>
  <c r="U182" i="25"/>
  <c r="U172" i="25"/>
  <c r="U180" i="25"/>
  <c r="U170" i="25"/>
  <c r="U179" i="25"/>
  <c r="U178" i="25"/>
  <c r="U175" i="25"/>
  <c r="U183" i="25"/>
  <c r="U177" i="25"/>
  <c r="U192" i="25"/>
  <c r="U173" i="25"/>
  <c r="U190" i="25"/>
  <c r="U189" i="25"/>
  <c r="U187" i="25"/>
  <c r="U186" i="25"/>
  <c r="U184" i="25"/>
  <c r="U194" i="25"/>
  <c r="U200" i="25"/>
  <c r="U198" i="25"/>
  <c r="U176" i="25"/>
  <c r="U197" i="25"/>
  <c r="U181" i="25"/>
  <c r="U188" i="25"/>
  <c r="U193" i="25"/>
  <c r="U196" i="25"/>
  <c r="U204" i="25"/>
  <c r="U199" i="25"/>
  <c r="U210" i="25"/>
  <c r="U185" i="25"/>
  <c r="U191" i="25"/>
  <c r="U195" i="25"/>
  <c r="U209" i="25"/>
  <c r="U208" i="25"/>
  <c r="U206" i="25"/>
  <c r="U213" i="25"/>
  <c r="U221" i="25"/>
  <c r="U201" i="25"/>
  <c r="U203" i="25"/>
  <c r="U205" i="25"/>
  <c r="U219" i="25"/>
  <c r="U211" i="25"/>
  <c r="U218" i="25"/>
  <c r="U212" i="25"/>
  <c r="U217" i="25"/>
  <c r="U215" i="25"/>
  <c r="U224" i="25"/>
  <c r="U233" i="25"/>
  <c r="U207" i="25"/>
  <c r="U222" i="25"/>
  <c r="U230" i="25"/>
  <c r="U239" i="25"/>
  <c r="U229" i="25"/>
  <c r="U238" i="25"/>
  <c r="U214" i="25"/>
  <c r="U228" i="25"/>
  <c r="U237" i="25"/>
  <c r="U245" i="25"/>
  <c r="U220" i="25"/>
  <c r="U226" i="25"/>
  <c r="U235" i="25"/>
  <c r="U243" i="25"/>
  <c r="U240" i="25"/>
  <c r="U247" i="25"/>
  <c r="U263" i="25"/>
  <c r="U253" i="25"/>
  <c r="U261" i="25"/>
  <c r="U232" i="25"/>
  <c r="U242" i="25"/>
  <c r="U252" i="25"/>
  <c r="U260" i="25"/>
  <c r="U227" i="25"/>
  <c r="U251" i="25"/>
  <c r="U259" i="25"/>
  <c r="U223" i="25"/>
  <c r="U234" i="25"/>
  <c r="U244" i="25"/>
  <c r="U249" i="25"/>
  <c r="U257" i="25"/>
  <c r="U216" i="25"/>
  <c r="U225" i="25"/>
  <c r="U266" i="25"/>
  <c r="U274" i="25"/>
  <c r="U282" i="25"/>
  <c r="U236" i="25"/>
  <c r="U248" i="25"/>
  <c r="U258" i="25"/>
  <c r="U264" i="25"/>
  <c r="U272" i="25"/>
  <c r="U280" i="25"/>
  <c r="U288" i="25"/>
  <c r="U271" i="25"/>
  <c r="U279" i="25"/>
  <c r="U254" i="25"/>
  <c r="U270" i="25"/>
  <c r="U278" i="25"/>
  <c r="U286" i="25"/>
  <c r="U268" i="25"/>
  <c r="U276" i="25"/>
  <c r="U281" i="25"/>
  <c r="U285" i="25"/>
  <c r="U267" i="25"/>
  <c r="U277" i="25"/>
  <c r="U246" i="25"/>
  <c r="U273" i="25"/>
  <c r="U284" i="25"/>
  <c r="U265" i="25"/>
  <c r="U275" i="25"/>
  <c r="U283" i="25"/>
  <c r="U262" i="25"/>
  <c r="U296" i="25"/>
  <c r="U304" i="25"/>
  <c r="U312" i="25"/>
  <c r="U250" i="25"/>
  <c r="U294" i="25"/>
  <c r="U302" i="25"/>
  <c r="U310" i="25"/>
  <c r="U293" i="25"/>
  <c r="U301" i="25"/>
  <c r="U309" i="25"/>
  <c r="U292" i="25"/>
  <c r="U300" i="25"/>
  <c r="U308" i="25"/>
  <c r="U269" i="25"/>
  <c r="U287" i="25"/>
  <c r="U290" i="25"/>
  <c r="U298" i="25"/>
  <c r="U306" i="25"/>
  <c r="U311" i="25"/>
  <c r="U321" i="25"/>
  <c r="U297" i="25"/>
  <c r="U307" i="25"/>
  <c r="U313" i="25"/>
  <c r="U320" i="25"/>
  <c r="U319" i="25"/>
  <c r="U303" i="25"/>
  <c r="U299" i="25"/>
  <c r="U318" i="25"/>
  <c r="U295" i="25"/>
  <c r="U305" i="25"/>
  <c r="U289" i="25"/>
  <c r="U291" i="25"/>
  <c r="H177" i="25"/>
  <c r="H185" i="25"/>
  <c r="H175" i="25"/>
  <c r="H183" i="25"/>
  <c r="H174" i="25"/>
  <c r="H182" i="25"/>
  <c r="H173" i="25"/>
  <c r="H181" i="25"/>
  <c r="H178" i="25"/>
  <c r="H180" i="25"/>
  <c r="H187" i="25"/>
  <c r="H170" i="25"/>
  <c r="H176" i="25"/>
  <c r="H193" i="25"/>
  <c r="H172" i="25"/>
  <c r="H192" i="25"/>
  <c r="H190" i="25"/>
  <c r="H189" i="25"/>
  <c r="H194" i="25"/>
  <c r="H195" i="25"/>
  <c r="H201" i="25"/>
  <c r="H200" i="25"/>
  <c r="H186" i="25"/>
  <c r="H191" i="25"/>
  <c r="H199" i="25"/>
  <c r="H184" i="25"/>
  <c r="H197" i="25"/>
  <c r="H196" i="25"/>
  <c r="H207" i="25"/>
  <c r="H205" i="25"/>
  <c r="H179" i="25"/>
  <c r="H198" i="25"/>
  <c r="H203" i="25"/>
  <c r="H204" i="25"/>
  <c r="H211" i="25"/>
  <c r="H209" i="25"/>
  <c r="H212" i="25"/>
  <c r="H216" i="25"/>
  <c r="H208" i="25"/>
  <c r="H214" i="25"/>
  <c r="H222" i="25"/>
  <c r="H188" i="25"/>
  <c r="H213" i="25"/>
  <c r="H220" i="25"/>
  <c r="H218" i="25"/>
  <c r="H227" i="25"/>
  <c r="H236" i="25"/>
  <c r="H244" i="25"/>
  <c r="H206" i="25"/>
  <c r="H225" i="25"/>
  <c r="H234" i="25"/>
  <c r="H242" i="25"/>
  <c r="H224" i="25"/>
  <c r="H233" i="25"/>
  <c r="H210" i="25"/>
  <c r="H217" i="25"/>
  <c r="H221" i="25"/>
  <c r="H223" i="25"/>
  <c r="H232" i="25"/>
  <c r="H240" i="25"/>
  <c r="H229" i="25"/>
  <c r="H238" i="25"/>
  <c r="H246" i="25"/>
  <c r="H243" i="25"/>
  <c r="H250" i="25"/>
  <c r="H258" i="25"/>
  <c r="H248" i="25"/>
  <c r="H264" i="25"/>
  <c r="H219" i="25"/>
  <c r="H235" i="25"/>
  <c r="H245" i="25"/>
  <c r="H247" i="25"/>
  <c r="H263" i="25"/>
  <c r="H230" i="25"/>
  <c r="H254" i="25"/>
  <c r="H262" i="25"/>
  <c r="H226" i="25"/>
  <c r="H237" i="25"/>
  <c r="H252" i="25"/>
  <c r="H260" i="25"/>
  <c r="H269" i="25"/>
  <c r="H277" i="25"/>
  <c r="H285" i="25"/>
  <c r="H228" i="25"/>
  <c r="H251" i="25"/>
  <c r="H261" i="25"/>
  <c r="H267" i="25"/>
  <c r="H275" i="25"/>
  <c r="H283" i="25"/>
  <c r="H266" i="25"/>
  <c r="H274" i="25"/>
  <c r="H282" i="25"/>
  <c r="H239" i="25"/>
  <c r="H257" i="25"/>
  <c r="H265" i="25"/>
  <c r="H273" i="25"/>
  <c r="H281" i="25"/>
  <c r="H215" i="25"/>
  <c r="H271" i="25"/>
  <c r="H279" i="25"/>
  <c r="H288" i="25"/>
  <c r="H270" i="25"/>
  <c r="H280" i="25"/>
  <c r="H276" i="25"/>
  <c r="H284" i="25"/>
  <c r="H268" i="25"/>
  <c r="H278" i="25"/>
  <c r="H286" i="25"/>
  <c r="H259" i="25"/>
  <c r="H272" i="25"/>
  <c r="H287" i="25"/>
  <c r="H291" i="25"/>
  <c r="H299" i="25"/>
  <c r="H307" i="25"/>
  <c r="H253" i="25"/>
  <c r="H290" i="25"/>
  <c r="H289" i="25"/>
  <c r="H297" i="25"/>
  <c r="H305" i="25"/>
  <c r="H313" i="25"/>
  <c r="H296" i="25"/>
  <c r="H304" i="25"/>
  <c r="H295" i="25"/>
  <c r="H303" i="25"/>
  <c r="H311" i="25"/>
  <c r="H293" i="25"/>
  <c r="H301" i="25"/>
  <c r="H309" i="25"/>
  <c r="H312" i="25"/>
  <c r="H300" i="25"/>
  <c r="H310" i="25"/>
  <c r="H249" i="25"/>
  <c r="H306" i="25"/>
  <c r="H318" i="25"/>
  <c r="H321" i="25"/>
  <c r="H292" i="25"/>
  <c r="H302" i="25"/>
  <c r="H320" i="25"/>
  <c r="H319" i="25"/>
  <c r="H298" i="25"/>
  <c r="H308" i="25"/>
  <c r="H294" i="25"/>
  <c r="A210" i="25"/>
  <c r="I178" i="25"/>
  <c r="I176" i="25"/>
  <c r="I184" i="25"/>
  <c r="I175" i="25"/>
  <c r="I183" i="25"/>
  <c r="I174" i="25"/>
  <c r="I182" i="25"/>
  <c r="I170" i="25"/>
  <c r="I179" i="25"/>
  <c r="I188" i="25"/>
  <c r="I181" i="25"/>
  <c r="I186" i="25"/>
  <c r="I194" i="25"/>
  <c r="I193" i="25"/>
  <c r="I173" i="25"/>
  <c r="I191" i="25"/>
  <c r="I190" i="25"/>
  <c r="I177" i="25"/>
  <c r="I196" i="25"/>
  <c r="I203" i="25"/>
  <c r="I201" i="25"/>
  <c r="I180" i="25"/>
  <c r="I200" i="25"/>
  <c r="I187" i="25"/>
  <c r="I192" i="25"/>
  <c r="I198" i="25"/>
  <c r="I208" i="25"/>
  <c r="I172" i="25"/>
  <c r="I185" i="25"/>
  <c r="I197" i="25"/>
  <c r="I206" i="25"/>
  <c r="I205" i="25"/>
  <c r="I189" i="25"/>
  <c r="I211" i="25"/>
  <c r="I217" i="25"/>
  <c r="I215" i="25"/>
  <c r="I199" i="25"/>
  <c r="I214" i="25"/>
  <c r="I204" i="25"/>
  <c r="I209" i="25"/>
  <c r="I213" i="25"/>
  <c r="I221" i="25"/>
  <c r="I210" i="25"/>
  <c r="I219" i="25"/>
  <c r="I228" i="25"/>
  <c r="I237" i="25"/>
  <c r="I245" i="25"/>
  <c r="I222" i="25"/>
  <c r="I226" i="25"/>
  <c r="I235" i="25"/>
  <c r="I243" i="25"/>
  <c r="I216" i="25"/>
  <c r="I225" i="25"/>
  <c r="I234" i="25"/>
  <c r="I242" i="25"/>
  <c r="I224" i="25"/>
  <c r="I233" i="25"/>
  <c r="I212" i="25"/>
  <c r="I218" i="25"/>
  <c r="I230" i="25"/>
  <c r="I239" i="25"/>
  <c r="I227" i="25"/>
  <c r="I238" i="25"/>
  <c r="I251" i="25"/>
  <c r="I259" i="25"/>
  <c r="I220" i="25"/>
  <c r="I244" i="25"/>
  <c r="I249" i="25"/>
  <c r="I257" i="25"/>
  <c r="I229" i="25"/>
  <c r="I240" i="25"/>
  <c r="I248" i="25"/>
  <c r="I264" i="25"/>
  <c r="I247" i="25"/>
  <c r="I263" i="25"/>
  <c r="I195" i="25"/>
  <c r="I207" i="25"/>
  <c r="I232" i="25"/>
  <c r="I253" i="25"/>
  <c r="I261" i="25"/>
  <c r="I236" i="25"/>
  <c r="I270" i="25"/>
  <c r="I278" i="25"/>
  <c r="I286" i="25"/>
  <c r="I223" i="25"/>
  <c r="I246" i="25"/>
  <c r="I268" i="25"/>
  <c r="I276" i="25"/>
  <c r="I284" i="25"/>
  <c r="I267" i="25"/>
  <c r="I275" i="25"/>
  <c r="I252" i="25"/>
  <c r="I262" i="25"/>
  <c r="I266" i="25"/>
  <c r="I274" i="25"/>
  <c r="I282" i="25"/>
  <c r="I258" i="25"/>
  <c r="I272" i="25"/>
  <c r="I280" i="25"/>
  <c r="I269" i="25"/>
  <c r="I279" i="25"/>
  <c r="I265" i="25"/>
  <c r="I285" i="25"/>
  <c r="I288" i="25"/>
  <c r="I271" i="25"/>
  <c r="I281" i="25"/>
  <c r="I254" i="25"/>
  <c r="I260" i="25"/>
  <c r="I273" i="25"/>
  <c r="I283" i="25"/>
  <c r="I292" i="25"/>
  <c r="I300" i="25"/>
  <c r="I308" i="25"/>
  <c r="I250" i="25"/>
  <c r="I287" i="25"/>
  <c r="I277" i="25"/>
  <c r="I290" i="25"/>
  <c r="I298" i="25"/>
  <c r="I306" i="25"/>
  <c r="I318" i="25"/>
  <c r="I289" i="25"/>
  <c r="I297" i="25"/>
  <c r="I305" i="25"/>
  <c r="I296" i="25"/>
  <c r="I304" i="25"/>
  <c r="I294" i="25"/>
  <c r="I302" i="25"/>
  <c r="I310" i="25"/>
  <c r="I299" i="25"/>
  <c r="I309" i="25"/>
  <c r="I313" i="25"/>
  <c r="I295" i="25"/>
  <c r="I312" i="25"/>
  <c r="I291" i="25"/>
  <c r="I301" i="25"/>
  <c r="I311" i="25"/>
  <c r="I321" i="25"/>
  <c r="I307" i="25"/>
  <c r="I320" i="25"/>
  <c r="I293" i="25"/>
  <c r="I303" i="25"/>
  <c r="I319" i="25"/>
  <c r="B213" i="25"/>
  <c r="AW177" i="25"/>
  <c r="AW175" i="25"/>
  <c r="AW183" i="25"/>
  <c r="AW174" i="25"/>
  <c r="AW182" i="25"/>
  <c r="AW173" i="25"/>
  <c r="AW181" i="25"/>
  <c r="AW178" i="25"/>
  <c r="AW187" i="25"/>
  <c r="AW172" i="25"/>
  <c r="AW185" i="25"/>
  <c r="AW193" i="25"/>
  <c r="AW192" i="25"/>
  <c r="AW190" i="25"/>
  <c r="AW179" i="25"/>
  <c r="AW184" i="25"/>
  <c r="AW189" i="25"/>
  <c r="AW195" i="25"/>
  <c r="AW201" i="25"/>
  <c r="AW186" i="25"/>
  <c r="AW191" i="25"/>
  <c r="AW200" i="25"/>
  <c r="AW199" i="25"/>
  <c r="AW170" i="25"/>
  <c r="AW188" i="25"/>
  <c r="AW197" i="25"/>
  <c r="AW180" i="25"/>
  <c r="AW207" i="25"/>
  <c r="AW198" i="25"/>
  <c r="AW205" i="25"/>
  <c r="AW204" i="25"/>
  <c r="AW194" i="25"/>
  <c r="AW176" i="25"/>
  <c r="AW203" i="25"/>
  <c r="AW209" i="25"/>
  <c r="AW216" i="25"/>
  <c r="AW210" i="25"/>
  <c r="AW211" i="25"/>
  <c r="AW214" i="25"/>
  <c r="AW213" i="25"/>
  <c r="AW212" i="25"/>
  <c r="AW220" i="25"/>
  <c r="AW206" i="25"/>
  <c r="AW218" i="25"/>
  <c r="AW215" i="25"/>
  <c r="AW227" i="25"/>
  <c r="AW236" i="25"/>
  <c r="AW244" i="25"/>
  <c r="AW225" i="25"/>
  <c r="AW234" i="25"/>
  <c r="AW242" i="25"/>
  <c r="AW196" i="25"/>
  <c r="AW217" i="25"/>
  <c r="AW224" i="25"/>
  <c r="AW233" i="25"/>
  <c r="AW223" i="25"/>
  <c r="AW232" i="25"/>
  <c r="AW240" i="25"/>
  <c r="AW219" i="25"/>
  <c r="AW229" i="25"/>
  <c r="AW238" i="25"/>
  <c r="AW228" i="25"/>
  <c r="AW239" i="25"/>
  <c r="AW250" i="25"/>
  <c r="AW258" i="25"/>
  <c r="AW221" i="25"/>
  <c r="AW235" i="25"/>
  <c r="AW245" i="25"/>
  <c r="AW248" i="25"/>
  <c r="AW230" i="25"/>
  <c r="AW247" i="25"/>
  <c r="AW263" i="25"/>
  <c r="AW246" i="25"/>
  <c r="AW254" i="25"/>
  <c r="AW262" i="25"/>
  <c r="AW222" i="25"/>
  <c r="AW252" i="25"/>
  <c r="AW260" i="25"/>
  <c r="AW269" i="25"/>
  <c r="AW277" i="25"/>
  <c r="AW285" i="25"/>
  <c r="AW226" i="25"/>
  <c r="AW267" i="25"/>
  <c r="AW275" i="25"/>
  <c r="AW283" i="25"/>
  <c r="AW257" i="25"/>
  <c r="AW266" i="25"/>
  <c r="AW274" i="25"/>
  <c r="AW237" i="25"/>
  <c r="AW243" i="25"/>
  <c r="AW253" i="25"/>
  <c r="AW265" i="25"/>
  <c r="AW273" i="25"/>
  <c r="AW281" i="25"/>
  <c r="AW208" i="25"/>
  <c r="AW249" i="25"/>
  <c r="AW259" i="25"/>
  <c r="AW271" i="25"/>
  <c r="AW279" i="25"/>
  <c r="AW251" i="25"/>
  <c r="AW270" i="25"/>
  <c r="AW280" i="25"/>
  <c r="AW282" i="25"/>
  <c r="AW261" i="25"/>
  <c r="AW276" i="25"/>
  <c r="AW272" i="25"/>
  <c r="AW264" i="25"/>
  <c r="AW291" i="25"/>
  <c r="AW299" i="25"/>
  <c r="AW307" i="25"/>
  <c r="AW290" i="25"/>
  <c r="AW289" i="25"/>
  <c r="AW297" i="25"/>
  <c r="AW305" i="25"/>
  <c r="AW313" i="25"/>
  <c r="AW287" i="25"/>
  <c r="AW288" i="25"/>
  <c r="AW296" i="25"/>
  <c r="AW304" i="25"/>
  <c r="AW268" i="25"/>
  <c r="AW284" i="25"/>
  <c r="AW295" i="25"/>
  <c r="AW303" i="25"/>
  <c r="AW278" i="25"/>
  <c r="AW286" i="25"/>
  <c r="AW293" i="25"/>
  <c r="AW301" i="25"/>
  <c r="AW309" i="25"/>
  <c r="AW300" i="25"/>
  <c r="AW310" i="25"/>
  <c r="AW306" i="25"/>
  <c r="AW312" i="25"/>
  <c r="AW292" i="25"/>
  <c r="AW302" i="25"/>
  <c r="AW321" i="25"/>
  <c r="AW311" i="25"/>
  <c r="AW320" i="25"/>
  <c r="AW298" i="25"/>
  <c r="AW308" i="25"/>
  <c r="AW319" i="25"/>
  <c r="AW294" i="25"/>
  <c r="AW318" i="25"/>
  <c r="N175" i="25"/>
  <c r="N183" i="25"/>
  <c r="N173" i="25"/>
  <c r="N181" i="25"/>
  <c r="N172" i="25"/>
  <c r="N180" i="25"/>
  <c r="N170" i="25"/>
  <c r="N179" i="25"/>
  <c r="N176" i="25"/>
  <c r="N184" i="25"/>
  <c r="N193" i="25"/>
  <c r="N191" i="25"/>
  <c r="N185" i="25"/>
  <c r="N190" i="25"/>
  <c r="N188" i="25"/>
  <c r="N177" i="25"/>
  <c r="N182" i="25"/>
  <c r="N187" i="25"/>
  <c r="N192" i="25"/>
  <c r="N201" i="25"/>
  <c r="N199" i="25"/>
  <c r="N189" i="25"/>
  <c r="N198" i="25"/>
  <c r="N194" i="25"/>
  <c r="N197" i="25"/>
  <c r="N186" i="25"/>
  <c r="N195" i="25"/>
  <c r="N205" i="25"/>
  <c r="N196" i="25"/>
  <c r="N211" i="25"/>
  <c r="N210" i="25"/>
  <c r="N209" i="25"/>
  <c r="N207" i="25"/>
  <c r="N203" i="25"/>
  <c r="N214" i="25"/>
  <c r="N222" i="25"/>
  <c r="N174" i="25"/>
  <c r="N220" i="25"/>
  <c r="N200" i="25"/>
  <c r="N219" i="25"/>
  <c r="N208" i="25"/>
  <c r="N218" i="25"/>
  <c r="N178" i="25"/>
  <c r="N204" i="25"/>
  <c r="N212" i="25"/>
  <c r="N216" i="25"/>
  <c r="N213" i="25"/>
  <c r="N221" i="25"/>
  <c r="N225" i="25"/>
  <c r="N234" i="25"/>
  <c r="N242" i="25"/>
  <c r="N223" i="25"/>
  <c r="N232" i="25"/>
  <c r="N240" i="25"/>
  <c r="N206" i="25"/>
  <c r="N215" i="25"/>
  <c r="N230" i="25"/>
  <c r="N239" i="25"/>
  <c r="N229" i="25"/>
  <c r="N238" i="25"/>
  <c r="N217" i="25"/>
  <c r="N227" i="25"/>
  <c r="N236" i="25"/>
  <c r="N244" i="25"/>
  <c r="N226" i="25"/>
  <c r="N237" i="25"/>
  <c r="N248" i="25"/>
  <c r="N233" i="25"/>
  <c r="N243" i="25"/>
  <c r="N246" i="25"/>
  <c r="N254" i="25"/>
  <c r="N262" i="25"/>
  <c r="N228" i="25"/>
  <c r="N253" i="25"/>
  <c r="N261" i="25"/>
  <c r="N252" i="25"/>
  <c r="N260" i="25"/>
  <c r="N250" i="25"/>
  <c r="N258" i="25"/>
  <c r="N224" i="25"/>
  <c r="N263" i="25"/>
  <c r="N267" i="25"/>
  <c r="N275" i="25"/>
  <c r="N283" i="25"/>
  <c r="N235" i="25"/>
  <c r="N265" i="25"/>
  <c r="N273" i="25"/>
  <c r="N281" i="25"/>
  <c r="N264" i="25"/>
  <c r="N272" i="25"/>
  <c r="N280" i="25"/>
  <c r="N245" i="25"/>
  <c r="N251" i="25"/>
  <c r="N271" i="25"/>
  <c r="N279" i="25"/>
  <c r="N287" i="25"/>
  <c r="N247" i="25"/>
  <c r="N257" i="25"/>
  <c r="N269" i="25"/>
  <c r="N277" i="25"/>
  <c r="N259" i="25"/>
  <c r="N268" i="25"/>
  <c r="N278" i="25"/>
  <c r="N286" i="25"/>
  <c r="N274" i="25"/>
  <c r="N270" i="25"/>
  <c r="N249" i="25"/>
  <c r="N285" i="25"/>
  <c r="N289" i="25"/>
  <c r="N297" i="25"/>
  <c r="N305" i="25"/>
  <c r="N288" i="25"/>
  <c r="N266" i="25"/>
  <c r="N284" i="25"/>
  <c r="N295" i="25"/>
  <c r="N303" i="25"/>
  <c r="N311" i="25"/>
  <c r="N294" i="25"/>
  <c r="N302" i="25"/>
  <c r="N310" i="25"/>
  <c r="N276" i="25"/>
  <c r="N282" i="25"/>
  <c r="N293" i="25"/>
  <c r="N301" i="25"/>
  <c r="N309" i="25"/>
  <c r="N291" i="25"/>
  <c r="N299" i="25"/>
  <c r="N307" i="25"/>
  <c r="N298" i="25"/>
  <c r="N308" i="25"/>
  <c r="N321" i="25"/>
  <c r="N304" i="25"/>
  <c r="N320" i="25"/>
  <c r="N300" i="25"/>
  <c r="N319" i="25"/>
  <c r="N290" i="25"/>
  <c r="N312" i="25"/>
  <c r="N313" i="25"/>
  <c r="N296" i="25"/>
  <c r="N306" i="25"/>
  <c r="N292" i="25"/>
  <c r="N318" i="25"/>
  <c r="A248" i="25"/>
  <c r="B223" i="25"/>
  <c r="B268" i="25"/>
  <c r="B180" i="25"/>
  <c r="B189" i="25"/>
  <c r="B297" i="25"/>
  <c r="A258" i="25"/>
  <c r="B174" i="25"/>
  <c r="B203" i="25"/>
  <c r="A274" i="25"/>
  <c r="A172" i="25"/>
  <c r="A198" i="25"/>
  <c r="B302" i="25"/>
  <c r="B253" i="25"/>
  <c r="A288" i="25"/>
  <c r="A176" i="25"/>
  <c r="A306" i="25"/>
  <c r="AR172" i="25"/>
  <c r="AR180" i="25"/>
  <c r="AR178" i="25"/>
  <c r="AR177" i="25"/>
  <c r="AR176" i="25"/>
  <c r="AR184" i="25"/>
  <c r="AR173" i="25"/>
  <c r="AR181" i="25"/>
  <c r="AR190" i="25"/>
  <c r="AR183" i="25"/>
  <c r="AR188" i="25"/>
  <c r="AR187" i="25"/>
  <c r="AR175" i="25"/>
  <c r="AR185" i="25"/>
  <c r="AR192" i="25"/>
  <c r="AR193" i="25"/>
  <c r="AR198" i="25"/>
  <c r="AR179" i="25"/>
  <c r="AR196" i="25"/>
  <c r="AR195" i="25"/>
  <c r="AR194" i="25"/>
  <c r="AR203" i="25"/>
  <c r="AR182" i="25"/>
  <c r="AR189" i="25"/>
  <c r="AR200" i="25"/>
  <c r="AR210" i="25"/>
  <c r="AR199" i="25"/>
  <c r="AR208" i="25"/>
  <c r="AR207" i="25"/>
  <c r="AR206" i="25"/>
  <c r="AR191" i="25"/>
  <c r="AR204" i="25"/>
  <c r="AR170" i="25"/>
  <c r="AR186" i="25"/>
  <c r="AR219" i="25"/>
  <c r="AR205" i="25"/>
  <c r="AR217" i="25"/>
  <c r="AR174" i="25"/>
  <c r="AR197" i="25"/>
  <c r="AR216" i="25"/>
  <c r="AR215" i="25"/>
  <c r="AR211" i="25"/>
  <c r="AR213" i="25"/>
  <c r="AR222" i="25"/>
  <c r="AR230" i="25"/>
  <c r="AR239" i="25"/>
  <c r="AR221" i="25"/>
  <c r="AR228" i="25"/>
  <c r="AR237" i="25"/>
  <c r="AR245" i="25"/>
  <c r="AR209" i="25"/>
  <c r="AR218" i="25"/>
  <c r="AR227" i="25"/>
  <c r="AR236" i="25"/>
  <c r="AR244" i="25"/>
  <c r="AR214" i="25"/>
  <c r="AR226" i="25"/>
  <c r="AR235" i="25"/>
  <c r="AR243" i="25"/>
  <c r="AR220" i="25"/>
  <c r="AR224" i="25"/>
  <c r="AR233" i="25"/>
  <c r="AR229" i="25"/>
  <c r="AR240" i="25"/>
  <c r="AR253" i="25"/>
  <c r="AR261" i="25"/>
  <c r="AR212" i="25"/>
  <c r="AR251" i="25"/>
  <c r="AR259" i="25"/>
  <c r="AR201" i="25"/>
  <c r="AR232" i="25"/>
  <c r="AR242" i="25"/>
  <c r="AR250" i="25"/>
  <c r="AR258" i="25"/>
  <c r="AR249" i="25"/>
  <c r="AR257" i="25"/>
  <c r="AR223" i="25"/>
  <c r="AR234" i="25"/>
  <c r="AR247" i="25"/>
  <c r="AR263" i="25"/>
  <c r="AR264" i="25"/>
  <c r="AR272" i="25"/>
  <c r="AR280" i="25"/>
  <c r="AR238" i="25"/>
  <c r="AR248" i="25"/>
  <c r="AR270" i="25"/>
  <c r="AR278" i="25"/>
  <c r="AR286" i="25"/>
  <c r="AR225" i="25"/>
  <c r="AR269" i="25"/>
  <c r="AR277" i="25"/>
  <c r="AR254" i="25"/>
  <c r="AR268" i="25"/>
  <c r="AR276" i="25"/>
  <c r="AR284" i="25"/>
  <c r="AR260" i="25"/>
  <c r="AR266" i="25"/>
  <c r="AR274" i="25"/>
  <c r="AR262" i="25"/>
  <c r="AR271" i="25"/>
  <c r="AR281" i="25"/>
  <c r="AR267" i="25"/>
  <c r="AR287" i="25"/>
  <c r="AR273" i="25"/>
  <c r="AR283" i="25"/>
  <c r="AR246" i="25"/>
  <c r="AR252" i="25"/>
  <c r="AR265" i="25"/>
  <c r="AR275" i="25"/>
  <c r="AR282" i="25"/>
  <c r="AR285" i="25"/>
  <c r="AR288" i="25"/>
  <c r="AR294" i="25"/>
  <c r="AR302" i="25"/>
  <c r="AR310" i="25"/>
  <c r="AR292" i="25"/>
  <c r="AR300" i="25"/>
  <c r="AR308" i="25"/>
  <c r="AR291" i="25"/>
  <c r="AR299" i="25"/>
  <c r="AR307" i="25"/>
  <c r="AR279" i="25"/>
  <c r="AR290" i="25"/>
  <c r="AR298" i="25"/>
  <c r="AR306" i="25"/>
  <c r="AR289" i="25"/>
  <c r="AR296" i="25"/>
  <c r="AR304" i="25"/>
  <c r="AR312" i="25"/>
  <c r="AR301" i="25"/>
  <c r="AR319" i="25"/>
  <c r="AR297" i="25"/>
  <c r="AR311" i="25"/>
  <c r="AR318" i="25"/>
  <c r="AR313" i="25"/>
  <c r="AR293" i="25"/>
  <c r="AR303" i="25"/>
  <c r="AR309" i="25"/>
  <c r="AR295" i="25"/>
  <c r="AR305" i="25"/>
  <c r="AR321" i="25"/>
  <c r="AR320" i="25"/>
  <c r="B239" i="25"/>
  <c r="A242" i="25"/>
  <c r="B173" i="25"/>
  <c r="A307" i="25"/>
  <c r="AS173" i="25"/>
  <c r="AS181" i="25"/>
  <c r="AS170" i="25"/>
  <c r="AS179" i="25"/>
  <c r="AS178" i="25"/>
  <c r="AS177" i="25"/>
  <c r="AS174" i="25"/>
  <c r="AS182" i="25"/>
  <c r="AS191" i="25"/>
  <c r="AS189" i="25"/>
  <c r="AS183" i="25"/>
  <c r="AS188" i="25"/>
  <c r="AS186" i="25"/>
  <c r="AS175" i="25"/>
  <c r="AS180" i="25"/>
  <c r="AS185" i="25"/>
  <c r="AS190" i="25"/>
  <c r="AS199" i="25"/>
  <c r="AS197" i="25"/>
  <c r="AS184" i="25"/>
  <c r="AS187" i="25"/>
  <c r="AS192" i="25"/>
  <c r="AS196" i="25"/>
  <c r="AS172" i="25"/>
  <c r="AS195" i="25"/>
  <c r="AS176" i="25"/>
  <c r="AS201" i="25"/>
  <c r="AS194" i="25"/>
  <c r="AS203" i="25"/>
  <c r="AS209" i="25"/>
  <c r="AS208" i="25"/>
  <c r="AS200" i="25"/>
  <c r="AS207" i="25"/>
  <c r="AS205" i="25"/>
  <c r="AS210" i="25"/>
  <c r="AS212" i="25"/>
  <c r="AS220" i="25"/>
  <c r="AS193" i="25"/>
  <c r="AS198" i="25"/>
  <c r="AS218" i="25"/>
  <c r="AS217" i="25"/>
  <c r="AS206" i="25"/>
  <c r="AS216" i="25"/>
  <c r="AS214" i="25"/>
  <c r="AS223" i="25"/>
  <c r="AS232" i="25"/>
  <c r="AS240" i="25"/>
  <c r="AS204" i="25"/>
  <c r="AS211" i="25"/>
  <c r="AS229" i="25"/>
  <c r="AS238" i="25"/>
  <c r="AS213" i="25"/>
  <c r="AS221" i="25"/>
  <c r="AS228" i="25"/>
  <c r="AS237" i="25"/>
  <c r="AS245" i="25"/>
  <c r="AS227" i="25"/>
  <c r="AS236" i="25"/>
  <c r="AS244" i="25"/>
  <c r="AS215" i="25"/>
  <c r="AS225" i="25"/>
  <c r="AS234" i="25"/>
  <c r="AS242" i="25"/>
  <c r="AS219" i="25"/>
  <c r="AS224" i="25"/>
  <c r="AS235" i="25"/>
  <c r="AS246" i="25"/>
  <c r="AS254" i="25"/>
  <c r="AS262" i="25"/>
  <c r="AS230" i="25"/>
  <c r="AS252" i="25"/>
  <c r="AS260" i="25"/>
  <c r="AS226" i="25"/>
  <c r="AS251" i="25"/>
  <c r="AS259" i="25"/>
  <c r="AS250" i="25"/>
  <c r="AS258" i="25"/>
  <c r="AS248" i="25"/>
  <c r="AS261" i="25"/>
  <c r="AS265" i="25"/>
  <c r="AS273" i="25"/>
  <c r="AS281" i="25"/>
  <c r="AS271" i="25"/>
  <c r="AS279" i="25"/>
  <c r="AS287" i="25"/>
  <c r="AS243" i="25"/>
  <c r="AS253" i="25"/>
  <c r="AS263" i="25"/>
  <c r="AS270" i="25"/>
  <c r="AS278" i="25"/>
  <c r="AS249" i="25"/>
  <c r="AS269" i="25"/>
  <c r="AS277" i="25"/>
  <c r="AS285" i="25"/>
  <c r="AS267" i="25"/>
  <c r="AS275" i="25"/>
  <c r="AS266" i="25"/>
  <c r="AS276" i="25"/>
  <c r="AS288" i="25"/>
  <c r="AS284" i="25"/>
  <c r="AS222" i="25"/>
  <c r="AS239" i="25"/>
  <c r="AS272" i="25"/>
  <c r="AS233" i="25"/>
  <c r="AS268" i="25"/>
  <c r="AS295" i="25"/>
  <c r="AS303" i="25"/>
  <c r="AS311" i="25"/>
  <c r="AS264" i="25"/>
  <c r="AS282" i="25"/>
  <c r="AS293" i="25"/>
  <c r="AS301" i="25"/>
  <c r="AS309" i="25"/>
  <c r="AS274" i="25"/>
  <c r="AS280" i="25"/>
  <c r="AS286" i="25"/>
  <c r="AS292" i="25"/>
  <c r="AS300" i="25"/>
  <c r="AS308" i="25"/>
  <c r="AS247" i="25"/>
  <c r="AS283" i="25"/>
  <c r="AS291" i="25"/>
  <c r="AS299" i="25"/>
  <c r="AS307" i="25"/>
  <c r="AS257" i="25"/>
  <c r="AS290" i="25"/>
  <c r="AS289" i="25"/>
  <c r="AS297" i="25"/>
  <c r="AS305" i="25"/>
  <c r="AS313" i="25"/>
  <c r="AS296" i="25"/>
  <c r="AS306" i="25"/>
  <c r="AS320" i="25"/>
  <c r="AS319" i="25"/>
  <c r="AS302" i="25"/>
  <c r="AS318" i="25"/>
  <c r="AS298" i="25"/>
  <c r="AS294" i="25"/>
  <c r="AS304" i="25"/>
  <c r="AS312" i="25"/>
  <c r="AS310" i="25"/>
  <c r="AS321" i="25"/>
  <c r="Y177" i="25"/>
  <c r="Y175" i="25"/>
  <c r="Y183" i="25"/>
  <c r="Y174" i="25"/>
  <c r="Y182" i="25"/>
  <c r="Y173" i="25"/>
  <c r="Y181" i="25"/>
  <c r="Y178" i="25"/>
  <c r="Y170" i="25"/>
  <c r="Y176" i="25"/>
  <c r="Y187" i="25"/>
  <c r="Y185" i="25"/>
  <c r="Y193" i="25"/>
  <c r="Y192" i="25"/>
  <c r="Y179" i="25"/>
  <c r="Y184" i="25"/>
  <c r="Y190" i="25"/>
  <c r="Y180" i="25"/>
  <c r="Y189" i="25"/>
  <c r="Y195" i="25"/>
  <c r="Y186" i="25"/>
  <c r="Y191" i="25"/>
  <c r="Y194" i="25"/>
  <c r="Y201" i="25"/>
  <c r="Y200" i="25"/>
  <c r="Y199" i="25"/>
  <c r="Y197" i="25"/>
  <c r="Y207" i="25"/>
  <c r="Y205" i="25"/>
  <c r="Y172" i="25"/>
  <c r="Y204" i="25"/>
  <c r="Y203" i="25"/>
  <c r="Y196" i="25"/>
  <c r="Y209" i="25"/>
  <c r="Y208" i="25"/>
  <c r="Y216" i="25"/>
  <c r="Y214" i="25"/>
  <c r="Y222" i="25"/>
  <c r="Y213" i="25"/>
  <c r="Y188" i="25"/>
  <c r="Y220" i="25"/>
  <c r="Y212" i="25"/>
  <c r="Y218" i="25"/>
  <c r="Y227" i="25"/>
  <c r="Y236" i="25"/>
  <c r="Y244" i="25"/>
  <c r="Y217" i="25"/>
  <c r="Y225" i="25"/>
  <c r="Y234" i="25"/>
  <c r="Y242" i="25"/>
  <c r="Y211" i="25"/>
  <c r="Y224" i="25"/>
  <c r="Y233" i="25"/>
  <c r="Y206" i="25"/>
  <c r="Y223" i="25"/>
  <c r="Y232" i="25"/>
  <c r="Y240" i="25"/>
  <c r="Y221" i="25"/>
  <c r="Y229" i="25"/>
  <c r="Y238" i="25"/>
  <c r="Y198" i="25"/>
  <c r="Y250" i="25"/>
  <c r="Y258" i="25"/>
  <c r="Y230" i="25"/>
  <c r="Y248" i="25"/>
  <c r="Y215" i="25"/>
  <c r="Y247" i="25"/>
  <c r="Y263" i="25"/>
  <c r="Y226" i="25"/>
  <c r="Y237" i="25"/>
  <c r="Y246" i="25"/>
  <c r="Y254" i="25"/>
  <c r="Y262" i="25"/>
  <c r="Y210" i="25"/>
  <c r="Y219" i="25"/>
  <c r="Y243" i="25"/>
  <c r="Y252" i="25"/>
  <c r="Y260" i="25"/>
  <c r="Y251" i="25"/>
  <c r="Y261" i="25"/>
  <c r="Y269" i="25"/>
  <c r="Y277" i="25"/>
  <c r="Y285" i="25"/>
  <c r="Y257" i="25"/>
  <c r="Y267" i="25"/>
  <c r="Y275" i="25"/>
  <c r="Y283" i="25"/>
  <c r="Y253" i="25"/>
  <c r="Y266" i="25"/>
  <c r="Y274" i="25"/>
  <c r="Y228" i="25"/>
  <c r="Y235" i="25"/>
  <c r="Y265" i="25"/>
  <c r="Y273" i="25"/>
  <c r="Y281" i="25"/>
  <c r="Y239" i="25"/>
  <c r="Y245" i="25"/>
  <c r="Y271" i="25"/>
  <c r="Y279" i="25"/>
  <c r="Y286" i="25"/>
  <c r="Y259" i="25"/>
  <c r="Y276" i="25"/>
  <c r="Y272" i="25"/>
  <c r="Y282" i="25"/>
  <c r="Y249" i="25"/>
  <c r="Y268" i="25"/>
  <c r="Y280" i="25"/>
  <c r="Y287" i="25"/>
  <c r="Y291" i="25"/>
  <c r="Y299" i="25"/>
  <c r="Y307" i="25"/>
  <c r="Y290" i="25"/>
  <c r="Y278" i="25"/>
  <c r="Y289" i="25"/>
  <c r="Y297" i="25"/>
  <c r="Y305" i="25"/>
  <c r="Y313" i="25"/>
  <c r="Y296" i="25"/>
  <c r="Y304" i="25"/>
  <c r="Y295" i="25"/>
  <c r="Y303" i="25"/>
  <c r="Y311" i="25"/>
  <c r="Y284" i="25"/>
  <c r="Y288" i="25"/>
  <c r="Y264" i="25"/>
  <c r="Y270" i="25"/>
  <c r="Y293" i="25"/>
  <c r="Y301" i="25"/>
  <c r="Y309" i="25"/>
  <c r="Y318" i="25"/>
  <c r="Y306" i="25"/>
  <c r="Y292" i="25"/>
  <c r="Y302" i="25"/>
  <c r="Y312" i="25"/>
  <c r="Y321" i="25"/>
  <c r="Y298" i="25"/>
  <c r="Y308" i="25"/>
  <c r="Y320" i="25"/>
  <c r="Y294" i="25"/>
  <c r="Y319" i="25"/>
  <c r="Y169" i="25"/>
  <c r="Y310" i="25"/>
  <c r="Y300" i="25"/>
  <c r="A292" i="25"/>
  <c r="B194" i="25"/>
  <c r="A277" i="25"/>
  <c r="B242" i="25"/>
  <c r="B264" i="25"/>
  <c r="B235" i="25"/>
  <c r="B222" i="25"/>
  <c r="A295" i="25"/>
  <c r="A194" i="25"/>
  <c r="B279" i="25"/>
  <c r="B201" i="25"/>
  <c r="B319" i="25"/>
  <c r="A181" i="25"/>
  <c r="B273" i="25"/>
  <c r="B281" i="25"/>
  <c r="B300" i="25"/>
  <c r="T173" i="25"/>
  <c r="T181" i="25"/>
  <c r="T170" i="25"/>
  <c r="T179" i="25"/>
  <c r="T178" i="25"/>
  <c r="T177" i="25"/>
  <c r="T185" i="25"/>
  <c r="T174" i="25"/>
  <c r="T182" i="25"/>
  <c r="T172" i="25"/>
  <c r="T191" i="25"/>
  <c r="T183" i="25"/>
  <c r="T189" i="25"/>
  <c r="T184" i="25"/>
  <c r="T188" i="25"/>
  <c r="T175" i="25"/>
  <c r="T180" i="25"/>
  <c r="T186" i="25"/>
  <c r="T176" i="25"/>
  <c r="T193" i="25"/>
  <c r="T199" i="25"/>
  <c r="T187" i="25"/>
  <c r="T192" i="25"/>
  <c r="T197" i="25"/>
  <c r="T196" i="25"/>
  <c r="T195" i="25"/>
  <c r="T201" i="25"/>
  <c r="T198" i="25"/>
  <c r="T203" i="25"/>
  <c r="T194" i="25"/>
  <c r="T209" i="25"/>
  <c r="T200" i="25"/>
  <c r="T208" i="25"/>
  <c r="T190" i="25"/>
  <c r="T207" i="25"/>
  <c r="T205" i="25"/>
  <c r="T204" i="25"/>
  <c r="T220" i="25"/>
  <c r="T211" i="25"/>
  <c r="T218" i="25"/>
  <c r="T206" i="25"/>
  <c r="T212" i="25"/>
  <c r="T217" i="25"/>
  <c r="T210" i="25"/>
  <c r="T216" i="25"/>
  <c r="T214" i="25"/>
  <c r="T223" i="25"/>
  <c r="T232" i="25"/>
  <c r="T240" i="25"/>
  <c r="T213" i="25"/>
  <c r="T229" i="25"/>
  <c r="T238" i="25"/>
  <c r="T228" i="25"/>
  <c r="T237" i="25"/>
  <c r="T245" i="25"/>
  <c r="T219" i="25"/>
  <c r="T221" i="25"/>
  <c r="T227" i="25"/>
  <c r="T236" i="25"/>
  <c r="T244" i="25"/>
  <c r="T225" i="25"/>
  <c r="T234" i="25"/>
  <c r="T242" i="25"/>
  <c r="T246" i="25"/>
  <c r="T254" i="25"/>
  <c r="T262" i="25"/>
  <c r="T215" i="25"/>
  <c r="T226" i="25"/>
  <c r="T252" i="25"/>
  <c r="T260" i="25"/>
  <c r="T251" i="25"/>
  <c r="T259" i="25"/>
  <c r="T233" i="25"/>
  <c r="T243" i="25"/>
  <c r="T250" i="25"/>
  <c r="T258" i="25"/>
  <c r="T239" i="25"/>
  <c r="T248" i="25"/>
  <c r="T247" i="25"/>
  <c r="T257" i="25"/>
  <c r="T265" i="25"/>
  <c r="T273" i="25"/>
  <c r="T281" i="25"/>
  <c r="T224" i="25"/>
  <c r="T230" i="25"/>
  <c r="T253" i="25"/>
  <c r="T263" i="25"/>
  <c r="T271" i="25"/>
  <c r="T279" i="25"/>
  <c r="T287" i="25"/>
  <c r="T235" i="25"/>
  <c r="T249" i="25"/>
  <c r="T270" i="25"/>
  <c r="T278" i="25"/>
  <c r="T269" i="25"/>
  <c r="T277" i="25"/>
  <c r="T285" i="25"/>
  <c r="T222" i="25"/>
  <c r="T267" i="25"/>
  <c r="T275" i="25"/>
  <c r="T288" i="25"/>
  <c r="T272" i="25"/>
  <c r="T282" i="25"/>
  <c r="T268" i="25"/>
  <c r="T261" i="25"/>
  <c r="T280" i="25"/>
  <c r="T295" i="25"/>
  <c r="T303" i="25"/>
  <c r="T311" i="25"/>
  <c r="T286" i="25"/>
  <c r="T293" i="25"/>
  <c r="T301" i="25"/>
  <c r="T309" i="25"/>
  <c r="T266" i="25"/>
  <c r="T284" i="25"/>
  <c r="T292" i="25"/>
  <c r="T300" i="25"/>
  <c r="T308" i="25"/>
  <c r="T291" i="25"/>
  <c r="T299" i="25"/>
  <c r="T307" i="25"/>
  <c r="T264" i="25"/>
  <c r="T276" i="25"/>
  <c r="T290" i="25"/>
  <c r="T289" i="25"/>
  <c r="T297" i="25"/>
  <c r="T305" i="25"/>
  <c r="T313" i="25"/>
  <c r="T312" i="25"/>
  <c r="T320" i="25"/>
  <c r="T302" i="25"/>
  <c r="T319" i="25"/>
  <c r="T298" i="25"/>
  <c r="T294" i="25"/>
  <c r="T304" i="25"/>
  <c r="T318" i="25"/>
  <c r="T310" i="25"/>
  <c r="T306" i="25"/>
  <c r="T321" i="25"/>
  <c r="T274" i="25"/>
  <c r="T283" i="25"/>
  <c r="T296" i="25"/>
  <c r="L173" i="25"/>
  <c r="L181" i="25"/>
  <c r="L170" i="25"/>
  <c r="L179" i="25"/>
  <c r="L178" i="25"/>
  <c r="L177" i="25"/>
  <c r="L185" i="25"/>
  <c r="L174" i="25"/>
  <c r="L182" i="25"/>
  <c r="L184" i="25"/>
  <c r="L191" i="25"/>
  <c r="L175" i="25"/>
  <c r="L180" i="25"/>
  <c r="L189" i="25"/>
  <c r="L176" i="25"/>
  <c r="L188" i="25"/>
  <c r="L172" i="25"/>
  <c r="L186" i="25"/>
  <c r="L193" i="25"/>
  <c r="L183" i="25"/>
  <c r="L199" i="25"/>
  <c r="L194" i="25"/>
  <c r="L197" i="25"/>
  <c r="L196" i="25"/>
  <c r="L190" i="25"/>
  <c r="L195" i="25"/>
  <c r="L204" i="25"/>
  <c r="L201" i="25"/>
  <c r="L192" i="25"/>
  <c r="L200" i="25"/>
  <c r="L209" i="25"/>
  <c r="L208" i="25"/>
  <c r="L203" i="25"/>
  <c r="L207" i="25"/>
  <c r="L205" i="25"/>
  <c r="L206" i="25"/>
  <c r="L210" i="25"/>
  <c r="L220" i="25"/>
  <c r="L218" i="25"/>
  <c r="L211" i="25"/>
  <c r="L217" i="25"/>
  <c r="L212" i="25"/>
  <c r="L216" i="25"/>
  <c r="L214" i="25"/>
  <c r="L223" i="25"/>
  <c r="L232" i="25"/>
  <c r="L240" i="25"/>
  <c r="L215" i="25"/>
  <c r="L229" i="25"/>
  <c r="L238" i="25"/>
  <c r="L228" i="25"/>
  <c r="L237" i="25"/>
  <c r="L245" i="25"/>
  <c r="L222" i="25"/>
  <c r="L227" i="25"/>
  <c r="L236" i="25"/>
  <c r="L244" i="25"/>
  <c r="L187" i="25"/>
  <c r="L198" i="25"/>
  <c r="L225" i="25"/>
  <c r="L234" i="25"/>
  <c r="L242" i="25"/>
  <c r="L246" i="25"/>
  <c r="L254" i="25"/>
  <c r="L262" i="25"/>
  <c r="L221" i="25"/>
  <c r="L252" i="25"/>
  <c r="L260" i="25"/>
  <c r="L239" i="25"/>
  <c r="L251" i="25"/>
  <c r="L259" i="25"/>
  <c r="L213" i="25"/>
  <c r="L219" i="25"/>
  <c r="L224" i="25"/>
  <c r="L235" i="25"/>
  <c r="L250" i="25"/>
  <c r="L258" i="25"/>
  <c r="L230" i="25"/>
  <c r="L248" i="25"/>
  <c r="L264" i="25"/>
  <c r="L249" i="25"/>
  <c r="L265" i="25"/>
  <c r="L273" i="25"/>
  <c r="L281" i="25"/>
  <c r="L271" i="25"/>
  <c r="L279" i="25"/>
  <c r="L287" i="25"/>
  <c r="L270" i="25"/>
  <c r="L278" i="25"/>
  <c r="L261" i="25"/>
  <c r="L269" i="25"/>
  <c r="L277" i="25"/>
  <c r="L285" i="25"/>
  <c r="L226" i="25"/>
  <c r="L233" i="25"/>
  <c r="L267" i="25"/>
  <c r="L275" i="25"/>
  <c r="L247" i="25"/>
  <c r="L253" i="25"/>
  <c r="L283" i="25"/>
  <c r="L286" i="25"/>
  <c r="L274" i="25"/>
  <c r="L243" i="25"/>
  <c r="L257" i="25"/>
  <c r="L263" i="25"/>
  <c r="L280" i="25"/>
  <c r="L272" i="25"/>
  <c r="L282" i="25"/>
  <c r="L288" i="25"/>
  <c r="L295" i="25"/>
  <c r="L303" i="25"/>
  <c r="L311" i="25"/>
  <c r="L266" i="25"/>
  <c r="L284" i="25"/>
  <c r="L293" i="25"/>
  <c r="L301" i="25"/>
  <c r="L309" i="25"/>
  <c r="L276" i="25"/>
  <c r="L292" i="25"/>
  <c r="L300" i="25"/>
  <c r="L308" i="25"/>
  <c r="L291" i="25"/>
  <c r="L299" i="25"/>
  <c r="L307" i="25"/>
  <c r="L290" i="25"/>
  <c r="L289" i="25"/>
  <c r="L297" i="25"/>
  <c r="L305" i="25"/>
  <c r="L313" i="25"/>
  <c r="L320" i="25"/>
  <c r="L294" i="25"/>
  <c r="L304" i="25"/>
  <c r="L319" i="25"/>
  <c r="L268" i="25"/>
  <c r="L310" i="25"/>
  <c r="L312" i="25"/>
  <c r="L296" i="25"/>
  <c r="L306" i="25"/>
  <c r="L302" i="25"/>
  <c r="L318" i="25"/>
  <c r="L298" i="25"/>
  <c r="L321" i="25"/>
  <c r="B291" i="25"/>
  <c r="A239" i="25"/>
  <c r="R170" i="25"/>
  <c r="R179" i="25"/>
  <c r="R177" i="25"/>
  <c r="R176" i="25"/>
  <c r="R184" i="25"/>
  <c r="R175" i="25"/>
  <c r="R183" i="25"/>
  <c r="R172" i="25"/>
  <c r="R180" i="25"/>
  <c r="R189" i="25"/>
  <c r="R174" i="25"/>
  <c r="R187" i="25"/>
  <c r="R186" i="25"/>
  <c r="R194" i="25"/>
  <c r="R185" i="25"/>
  <c r="R192" i="25"/>
  <c r="R181" i="25"/>
  <c r="R191" i="25"/>
  <c r="R178" i="25"/>
  <c r="R197" i="25"/>
  <c r="R182" i="25"/>
  <c r="R195" i="25"/>
  <c r="R188" i="25"/>
  <c r="R193" i="25"/>
  <c r="R203" i="25"/>
  <c r="R201" i="25"/>
  <c r="R190" i="25"/>
  <c r="R199" i="25"/>
  <c r="R209" i="25"/>
  <c r="R200" i="25"/>
  <c r="R207" i="25"/>
  <c r="R206" i="25"/>
  <c r="R196" i="25"/>
  <c r="R205" i="25"/>
  <c r="R211" i="25"/>
  <c r="R218" i="25"/>
  <c r="R216" i="25"/>
  <c r="R210" i="25"/>
  <c r="R215" i="25"/>
  <c r="R214" i="25"/>
  <c r="R222" i="25"/>
  <c r="R198" i="25"/>
  <c r="R208" i="25"/>
  <c r="R220" i="25"/>
  <c r="R173" i="25"/>
  <c r="R217" i="25"/>
  <c r="R229" i="25"/>
  <c r="R238" i="25"/>
  <c r="R221" i="25"/>
  <c r="R227" i="25"/>
  <c r="R236" i="25"/>
  <c r="R244" i="25"/>
  <c r="R219" i="25"/>
  <c r="R226" i="25"/>
  <c r="R235" i="25"/>
  <c r="R243" i="25"/>
  <c r="R225" i="25"/>
  <c r="R234" i="25"/>
  <c r="R242" i="25"/>
  <c r="R204" i="25"/>
  <c r="R223" i="25"/>
  <c r="R232" i="25"/>
  <c r="R240" i="25"/>
  <c r="R230" i="25"/>
  <c r="R252" i="25"/>
  <c r="R260" i="25"/>
  <c r="R237" i="25"/>
  <c r="R250" i="25"/>
  <c r="R258" i="25"/>
  <c r="R233" i="25"/>
  <c r="R249" i="25"/>
  <c r="R257" i="25"/>
  <c r="R248" i="25"/>
  <c r="R213" i="25"/>
  <c r="R224" i="25"/>
  <c r="R246" i="25"/>
  <c r="R254" i="25"/>
  <c r="R262" i="25"/>
  <c r="R271" i="25"/>
  <c r="R279" i="25"/>
  <c r="R287" i="25"/>
  <c r="R212" i="25"/>
  <c r="R269" i="25"/>
  <c r="R277" i="25"/>
  <c r="R285" i="25"/>
  <c r="R228" i="25"/>
  <c r="R259" i="25"/>
  <c r="R268" i="25"/>
  <c r="R276" i="25"/>
  <c r="R267" i="25"/>
  <c r="R275" i="25"/>
  <c r="R283" i="25"/>
  <c r="R251" i="25"/>
  <c r="R261" i="25"/>
  <c r="R265" i="25"/>
  <c r="R273" i="25"/>
  <c r="R281" i="25"/>
  <c r="R239" i="25"/>
  <c r="R272" i="25"/>
  <c r="R282" i="25"/>
  <c r="R247" i="25"/>
  <c r="R253" i="25"/>
  <c r="R284" i="25"/>
  <c r="R278" i="25"/>
  <c r="R263" i="25"/>
  <c r="R264" i="25"/>
  <c r="R274" i="25"/>
  <c r="R266" i="25"/>
  <c r="R286" i="25"/>
  <c r="R293" i="25"/>
  <c r="R301" i="25"/>
  <c r="R309" i="25"/>
  <c r="R291" i="25"/>
  <c r="R299" i="25"/>
  <c r="R307" i="25"/>
  <c r="R290" i="25"/>
  <c r="R298" i="25"/>
  <c r="R306" i="25"/>
  <c r="R288" i="25"/>
  <c r="R289" i="25"/>
  <c r="R297" i="25"/>
  <c r="R305" i="25"/>
  <c r="R270" i="25"/>
  <c r="R295" i="25"/>
  <c r="R303" i="25"/>
  <c r="R311" i="25"/>
  <c r="R292" i="25"/>
  <c r="R302" i="25"/>
  <c r="R245" i="25"/>
  <c r="R308" i="25"/>
  <c r="R318" i="25"/>
  <c r="R294" i="25"/>
  <c r="R304" i="25"/>
  <c r="R280" i="25"/>
  <c r="R300" i="25"/>
  <c r="R310" i="25"/>
  <c r="R321" i="25"/>
  <c r="R296" i="25"/>
  <c r="R320" i="25"/>
  <c r="R313" i="25"/>
  <c r="R319" i="25"/>
  <c r="R312" i="25"/>
  <c r="A238" i="25"/>
  <c r="S172" i="25"/>
  <c r="S180" i="25"/>
  <c r="S178" i="25"/>
  <c r="S177" i="25"/>
  <c r="S176" i="25"/>
  <c r="S184" i="25"/>
  <c r="S173" i="25"/>
  <c r="S181" i="25"/>
  <c r="S182" i="25"/>
  <c r="S190" i="25"/>
  <c r="S188" i="25"/>
  <c r="S174" i="25"/>
  <c r="S179" i="25"/>
  <c r="S187" i="25"/>
  <c r="S193" i="25"/>
  <c r="S170" i="25"/>
  <c r="S185" i="25"/>
  <c r="S192" i="25"/>
  <c r="S186" i="25"/>
  <c r="S191" i="25"/>
  <c r="S198" i="25"/>
  <c r="S196" i="25"/>
  <c r="S195" i="25"/>
  <c r="S175" i="25"/>
  <c r="S203" i="25"/>
  <c r="S194" i="25"/>
  <c r="S200" i="25"/>
  <c r="S210" i="25"/>
  <c r="S208" i="25"/>
  <c r="S207" i="25"/>
  <c r="S201" i="25"/>
  <c r="S206" i="25"/>
  <c r="S183" i="25"/>
  <c r="S197" i="25"/>
  <c r="S204" i="25"/>
  <c r="S209" i="25"/>
  <c r="S219" i="25"/>
  <c r="S212" i="25"/>
  <c r="S217" i="25"/>
  <c r="S216" i="25"/>
  <c r="S215" i="25"/>
  <c r="S189" i="25"/>
  <c r="S213" i="25"/>
  <c r="S222" i="25"/>
  <c r="S230" i="25"/>
  <c r="S239" i="25"/>
  <c r="S211" i="25"/>
  <c r="S218" i="25"/>
  <c r="S228" i="25"/>
  <c r="S237" i="25"/>
  <c r="S245" i="25"/>
  <c r="S214" i="25"/>
  <c r="S221" i="25"/>
  <c r="S227" i="25"/>
  <c r="S236" i="25"/>
  <c r="S244" i="25"/>
  <c r="S226" i="25"/>
  <c r="S235" i="25"/>
  <c r="S243" i="25"/>
  <c r="S224" i="25"/>
  <c r="S233" i="25"/>
  <c r="S205" i="25"/>
  <c r="S225" i="25"/>
  <c r="S253" i="25"/>
  <c r="S261" i="25"/>
  <c r="S232" i="25"/>
  <c r="S242" i="25"/>
  <c r="S251" i="25"/>
  <c r="S259" i="25"/>
  <c r="S220" i="25"/>
  <c r="S250" i="25"/>
  <c r="S258" i="25"/>
  <c r="S238" i="25"/>
  <c r="S249" i="25"/>
  <c r="S257" i="25"/>
  <c r="S247" i="25"/>
  <c r="S263" i="25"/>
  <c r="S252" i="25"/>
  <c r="S262" i="25"/>
  <c r="S264" i="25"/>
  <c r="S272" i="25"/>
  <c r="S280" i="25"/>
  <c r="S288" i="25"/>
  <c r="S199" i="25"/>
  <c r="S223" i="25"/>
  <c r="S229" i="25"/>
  <c r="S270" i="25"/>
  <c r="S278" i="25"/>
  <c r="S286" i="25"/>
  <c r="S254" i="25"/>
  <c r="S269" i="25"/>
  <c r="S277" i="25"/>
  <c r="S234" i="25"/>
  <c r="S240" i="25"/>
  <c r="S268" i="25"/>
  <c r="S276" i="25"/>
  <c r="S284" i="25"/>
  <c r="S246" i="25"/>
  <c r="S266" i="25"/>
  <c r="S274" i="25"/>
  <c r="S282" i="25"/>
  <c r="S248" i="25"/>
  <c r="S267" i="25"/>
  <c r="S273" i="25"/>
  <c r="S279" i="25"/>
  <c r="S294" i="25"/>
  <c r="S302" i="25"/>
  <c r="S310" i="25"/>
  <c r="S285" i="25"/>
  <c r="S292" i="25"/>
  <c r="S300" i="25"/>
  <c r="S308" i="25"/>
  <c r="S260" i="25"/>
  <c r="S291" i="25"/>
  <c r="S299" i="25"/>
  <c r="S307" i="25"/>
  <c r="S265" i="25"/>
  <c r="S271" i="25"/>
  <c r="S290" i="25"/>
  <c r="S298" i="25"/>
  <c r="S306" i="25"/>
  <c r="S287" i="25"/>
  <c r="S289" i="25"/>
  <c r="S275" i="25"/>
  <c r="S281" i="25"/>
  <c r="S283" i="25"/>
  <c r="S296" i="25"/>
  <c r="S304" i="25"/>
  <c r="S312" i="25"/>
  <c r="S297" i="25"/>
  <c r="S313" i="25"/>
  <c r="S319" i="25"/>
  <c r="S293" i="25"/>
  <c r="S303" i="25"/>
  <c r="S318" i="25"/>
  <c r="S309" i="25"/>
  <c r="S295" i="25"/>
  <c r="S305" i="25"/>
  <c r="S321" i="25"/>
  <c r="S320" i="25"/>
  <c r="S311" i="25"/>
  <c r="S301" i="25"/>
  <c r="B306" i="25"/>
  <c r="B197" i="25"/>
  <c r="B195" i="25"/>
  <c r="B186" i="25"/>
  <c r="B299" i="25"/>
  <c r="A227" i="25"/>
  <c r="A312" i="25"/>
  <c r="B206" i="25"/>
  <c r="A214" i="25"/>
  <c r="B312" i="25"/>
  <c r="B184" i="25"/>
  <c r="B311" i="25"/>
  <c r="B204" i="25"/>
  <c r="A304" i="25"/>
  <c r="A208" i="25"/>
  <c r="B198" i="25"/>
  <c r="AK173" i="25"/>
  <c r="AK181" i="25"/>
  <c r="AK170" i="25"/>
  <c r="AK179" i="25"/>
  <c r="AK178" i="25"/>
  <c r="AK177" i="25"/>
  <c r="AK174" i="25"/>
  <c r="AK182" i="25"/>
  <c r="AK183" i="25"/>
  <c r="AK191" i="25"/>
  <c r="AK189" i="25"/>
  <c r="AK175" i="25"/>
  <c r="AK180" i="25"/>
  <c r="AK188" i="25"/>
  <c r="AK186" i="25"/>
  <c r="AK172" i="25"/>
  <c r="AK185" i="25"/>
  <c r="AK187" i="25"/>
  <c r="AK192" i="25"/>
  <c r="AK199" i="25"/>
  <c r="AK184" i="25"/>
  <c r="AK197" i="25"/>
  <c r="AK196" i="25"/>
  <c r="AK193" i="25"/>
  <c r="AK195" i="25"/>
  <c r="AK201" i="25"/>
  <c r="AK209" i="25"/>
  <c r="AK208" i="25"/>
  <c r="AK203" i="25"/>
  <c r="AK207" i="25"/>
  <c r="AK190" i="25"/>
  <c r="AK198" i="25"/>
  <c r="AK205" i="25"/>
  <c r="AK211" i="25"/>
  <c r="AK220" i="25"/>
  <c r="AK218" i="25"/>
  <c r="AK217" i="25"/>
  <c r="AK176" i="25"/>
  <c r="AK210" i="25"/>
  <c r="AK216" i="25"/>
  <c r="AK194" i="25"/>
  <c r="AK200" i="25"/>
  <c r="AK204" i="25"/>
  <c r="AK214" i="25"/>
  <c r="AK213" i="25"/>
  <c r="AK223" i="25"/>
  <c r="AK232" i="25"/>
  <c r="AK240" i="25"/>
  <c r="AK219" i="25"/>
  <c r="AK229" i="25"/>
  <c r="AK238" i="25"/>
  <c r="AK215" i="25"/>
  <c r="AK222" i="25"/>
  <c r="AK228" i="25"/>
  <c r="AK237" i="25"/>
  <c r="AK245" i="25"/>
  <c r="AK227" i="25"/>
  <c r="AK236" i="25"/>
  <c r="AK244" i="25"/>
  <c r="AK206" i="25"/>
  <c r="AK221" i="25"/>
  <c r="AK225" i="25"/>
  <c r="AK234" i="25"/>
  <c r="AK242" i="25"/>
  <c r="AK226" i="25"/>
  <c r="AK246" i="25"/>
  <c r="AK254" i="25"/>
  <c r="AK262" i="25"/>
  <c r="AK233" i="25"/>
  <c r="AK243" i="25"/>
  <c r="AK252" i="25"/>
  <c r="AK260" i="25"/>
  <c r="AK251" i="25"/>
  <c r="AK259" i="25"/>
  <c r="AK239" i="25"/>
  <c r="AK250" i="25"/>
  <c r="AK258" i="25"/>
  <c r="AK248" i="25"/>
  <c r="AK253" i="25"/>
  <c r="AK263" i="25"/>
  <c r="AK265" i="25"/>
  <c r="AK273" i="25"/>
  <c r="AK281" i="25"/>
  <c r="AK212" i="25"/>
  <c r="AK271" i="25"/>
  <c r="AK279" i="25"/>
  <c r="AK287" i="25"/>
  <c r="AK224" i="25"/>
  <c r="AK230" i="25"/>
  <c r="AK270" i="25"/>
  <c r="AK278" i="25"/>
  <c r="AK269" i="25"/>
  <c r="AK277" i="25"/>
  <c r="AK285" i="25"/>
  <c r="AK247" i="25"/>
  <c r="AK257" i="25"/>
  <c r="AK267" i="25"/>
  <c r="AK275" i="25"/>
  <c r="AK261" i="25"/>
  <c r="AK268" i="25"/>
  <c r="AK249" i="25"/>
  <c r="AK264" i="25"/>
  <c r="AK274" i="25"/>
  <c r="AK282" i="25"/>
  <c r="AK284" i="25"/>
  <c r="AK286" i="25"/>
  <c r="AK295" i="25"/>
  <c r="AK303" i="25"/>
  <c r="AK311" i="25"/>
  <c r="AK280" i="25"/>
  <c r="AK293" i="25"/>
  <c r="AK301" i="25"/>
  <c r="AK309" i="25"/>
  <c r="AK283" i="25"/>
  <c r="AK288" i="25"/>
  <c r="AK292" i="25"/>
  <c r="AK300" i="25"/>
  <c r="AK308" i="25"/>
  <c r="AK291" i="25"/>
  <c r="AK299" i="25"/>
  <c r="AK307" i="25"/>
  <c r="AK266" i="25"/>
  <c r="AK272" i="25"/>
  <c r="AK290" i="25"/>
  <c r="AK235" i="25"/>
  <c r="AK289" i="25"/>
  <c r="AK297" i="25"/>
  <c r="AK305" i="25"/>
  <c r="AK313" i="25"/>
  <c r="AK298" i="25"/>
  <c r="AK320" i="25"/>
  <c r="AK276" i="25"/>
  <c r="AK319" i="25"/>
  <c r="AK294" i="25"/>
  <c r="AK304" i="25"/>
  <c r="AK312" i="25"/>
  <c r="AK318" i="25"/>
  <c r="AK310" i="25"/>
  <c r="AK296" i="25"/>
  <c r="AK306" i="25"/>
  <c r="AK302" i="25"/>
  <c r="AK321" i="25"/>
  <c r="P177" i="25"/>
  <c r="P185" i="25"/>
  <c r="P175" i="25"/>
  <c r="P183" i="25"/>
  <c r="P174" i="25"/>
  <c r="P182" i="25"/>
  <c r="P173" i="25"/>
  <c r="P181" i="25"/>
  <c r="P178" i="25"/>
  <c r="P187" i="25"/>
  <c r="P179" i="25"/>
  <c r="P184" i="25"/>
  <c r="P193" i="25"/>
  <c r="P180" i="25"/>
  <c r="P192" i="25"/>
  <c r="P170" i="25"/>
  <c r="P176" i="25"/>
  <c r="P190" i="25"/>
  <c r="P172" i="25"/>
  <c r="P189" i="25"/>
  <c r="P195" i="25"/>
  <c r="P188" i="25"/>
  <c r="P201" i="25"/>
  <c r="P200" i="25"/>
  <c r="P199" i="25"/>
  <c r="P197" i="25"/>
  <c r="P207" i="25"/>
  <c r="P191" i="25"/>
  <c r="P205" i="25"/>
  <c r="P196" i="25"/>
  <c r="P204" i="25"/>
  <c r="P198" i="25"/>
  <c r="P209" i="25"/>
  <c r="P216" i="25"/>
  <c r="P206" i="25"/>
  <c r="P214" i="25"/>
  <c r="P222" i="25"/>
  <c r="P213" i="25"/>
  <c r="P194" i="25"/>
  <c r="P220" i="25"/>
  <c r="P211" i="25"/>
  <c r="P218" i="25"/>
  <c r="P208" i="25"/>
  <c r="P212" i="25"/>
  <c r="P227" i="25"/>
  <c r="P236" i="25"/>
  <c r="P244" i="25"/>
  <c r="P219" i="25"/>
  <c r="P225" i="25"/>
  <c r="P234" i="25"/>
  <c r="P242" i="25"/>
  <c r="P224" i="25"/>
  <c r="P233" i="25"/>
  <c r="P215" i="25"/>
  <c r="P223" i="25"/>
  <c r="P232" i="25"/>
  <c r="P240" i="25"/>
  <c r="P210" i="25"/>
  <c r="P229" i="25"/>
  <c r="P238" i="25"/>
  <c r="P250" i="25"/>
  <c r="P258" i="25"/>
  <c r="P248" i="25"/>
  <c r="P221" i="25"/>
  <c r="P243" i="25"/>
  <c r="P247" i="25"/>
  <c r="P263" i="25"/>
  <c r="P203" i="25"/>
  <c r="P228" i="25"/>
  <c r="P239" i="25"/>
  <c r="P246" i="25"/>
  <c r="P254" i="25"/>
  <c r="P262" i="25"/>
  <c r="P235" i="25"/>
  <c r="P245" i="25"/>
  <c r="P252" i="25"/>
  <c r="P260" i="25"/>
  <c r="P186" i="25"/>
  <c r="P230" i="25"/>
  <c r="P237" i="25"/>
  <c r="P253" i="25"/>
  <c r="P269" i="25"/>
  <c r="P277" i="25"/>
  <c r="P285" i="25"/>
  <c r="P217" i="25"/>
  <c r="P249" i="25"/>
  <c r="P259" i="25"/>
  <c r="P267" i="25"/>
  <c r="P275" i="25"/>
  <c r="P283" i="25"/>
  <c r="P266" i="25"/>
  <c r="P274" i="25"/>
  <c r="P282" i="25"/>
  <c r="P265" i="25"/>
  <c r="P273" i="25"/>
  <c r="P281" i="25"/>
  <c r="P226" i="25"/>
  <c r="P271" i="25"/>
  <c r="P279" i="25"/>
  <c r="P284" i="25"/>
  <c r="P287" i="25"/>
  <c r="P268" i="25"/>
  <c r="P278" i="25"/>
  <c r="P264" i="25"/>
  <c r="P251" i="25"/>
  <c r="P257" i="25"/>
  <c r="P286" i="25"/>
  <c r="P276" i="25"/>
  <c r="P299" i="25"/>
  <c r="P307" i="25"/>
  <c r="P290" i="25"/>
  <c r="P272" i="25"/>
  <c r="P288" i="25"/>
  <c r="P289" i="25"/>
  <c r="P297" i="25"/>
  <c r="P305" i="25"/>
  <c r="P313" i="25"/>
  <c r="P296" i="25"/>
  <c r="P304" i="25"/>
  <c r="P270" i="25"/>
  <c r="P295" i="25"/>
  <c r="P303" i="25"/>
  <c r="P311" i="25"/>
  <c r="P261" i="25"/>
  <c r="P280" i="25"/>
  <c r="P293" i="25"/>
  <c r="P301" i="25"/>
  <c r="P309" i="25"/>
  <c r="P298" i="25"/>
  <c r="P308" i="25"/>
  <c r="P318" i="25"/>
  <c r="P294" i="25"/>
  <c r="P321" i="25"/>
  <c r="P300" i="25"/>
  <c r="P310" i="25"/>
  <c r="P320" i="25"/>
  <c r="P312" i="25"/>
  <c r="P319" i="25"/>
  <c r="P306" i="25"/>
  <c r="P292" i="25"/>
  <c r="P302" i="25"/>
  <c r="B293" i="25"/>
  <c r="A174" i="25"/>
  <c r="E174" i="25"/>
  <c r="E182" i="25"/>
  <c r="E172" i="25"/>
  <c r="E180" i="25"/>
  <c r="E170" i="25"/>
  <c r="E179" i="25"/>
  <c r="E178" i="25"/>
  <c r="E175" i="25"/>
  <c r="E183" i="25"/>
  <c r="E192" i="25"/>
  <c r="E177" i="25"/>
  <c r="E190" i="25"/>
  <c r="E189" i="25"/>
  <c r="E187" i="25"/>
  <c r="E184" i="25"/>
  <c r="E186" i="25"/>
  <c r="E200" i="25"/>
  <c r="E181" i="25"/>
  <c r="E198" i="25"/>
  <c r="E191" i="25"/>
  <c r="E197" i="25"/>
  <c r="E185" i="25"/>
  <c r="E196" i="25"/>
  <c r="E188" i="25"/>
  <c r="E193" i="25"/>
  <c r="E194" i="25"/>
  <c r="E203" i="25"/>
  <c r="E210" i="25"/>
  <c r="E209" i="25"/>
  <c r="E173" i="25"/>
  <c r="E176" i="25"/>
  <c r="E199" i="25"/>
  <c r="E208" i="25"/>
  <c r="E206" i="25"/>
  <c r="E195" i="25"/>
  <c r="E201" i="25"/>
  <c r="E213" i="25"/>
  <c r="E221" i="25"/>
  <c r="E219" i="25"/>
  <c r="E204" i="25"/>
  <c r="E218" i="25"/>
  <c r="E205" i="25"/>
  <c r="E217" i="25"/>
  <c r="E211" i="25"/>
  <c r="E212" i="25"/>
  <c r="E215" i="25"/>
  <c r="E207" i="25"/>
  <c r="E220" i="25"/>
  <c r="E222" i="25"/>
  <c r="E224" i="25"/>
  <c r="E233" i="25"/>
  <c r="E230" i="25"/>
  <c r="E239" i="25"/>
  <c r="E229" i="25"/>
  <c r="E238" i="25"/>
  <c r="E246" i="25"/>
  <c r="E228" i="25"/>
  <c r="E237" i="25"/>
  <c r="E245" i="25"/>
  <c r="E214" i="25"/>
  <c r="E226" i="25"/>
  <c r="E235" i="25"/>
  <c r="E243" i="25"/>
  <c r="E223" i="25"/>
  <c r="E234" i="25"/>
  <c r="E244" i="25"/>
  <c r="E247" i="25"/>
  <c r="E263" i="25"/>
  <c r="E240" i="25"/>
  <c r="E253" i="25"/>
  <c r="E261" i="25"/>
  <c r="E225" i="25"/>
  <c r="E236" i="25"/>
  <c r="E252" i="25"/>
  <c r="E260" i="25"/>
  <c r="E251" i="25"/>
  <c r="E259" i="25"/>
  <c r="E227" i="25"/>
  <c r="E249" i="25"/>
  <c r="E257" i="25"/>
  <c r="E266" i="25"/>
  <c r="E274" i="25"/>
  <c r="E282" i="25"/>
  <c r="E272" i="25"/>
  <c r="E280" i="25"/>
  <c r="E288" i="25"/>
  <c r="E262" i="25"/>
  <c r="E271" i="25"/>
  <c r="E279" i="25"/>
  <c r="E248" i="25"/>
  <c r="E258" i="25"/>
  <c r="E270" i="25"/>
  <c r="E278" i="25"/>
  <c r="E286" i="25"/>
  <c r="E232" i="25"/>
  <c r="E254" i="25"/>
  <c r="E264" i="25"/>
  <c r="E268" i="25"/>
  <c r="E276" i="25"/>
  <c r="E216" i="25"/>
  <c r="E265" i="25"/>
  <c r="E275" i="25"/>
  <c r="E284" i="25"/>
  <c r="E287" i="25"/>
  <c r="E281" i="25"/>
  <c r="E250" i="25"/>
  <c r="E267" i="25"/>
  <c r="E277" i="25"/>
  <c r="E269" i="25"/>
  <c r="E285" i="25"/>
  <c r="E296" i="25"/>
  <c r="E304" i="25"/>
  <c r="E312" i="25"/>
  <c r="E294" i="25"/>
  <c r="E302" i="25"/>
  <c r="E310" i="25"/>
  <c r="E283" i="25"/>
  <c r="E293" i="25"/>
  <c r="E301" i="25"/>
  <c r="E309" i="25"/>
  <c r="E242" i="25"/>
  <c r="E292" i="25"/>
  <c r="E300" i="25"/>
  <c r="E308" i="25"/>
  <c r="E290" i="25"/>
  <c r="E298" i="25"/>
  <c r="E306" i="25"/>
  <c r="E318" i="25"/>
  <c r="E295" i="25"/>
  <c r="E305" i="25"/>
  <c r="E321" i="25"/>
  <c r="E291" i="25"/>
  <c r="E320" i="25"/>
  <c r="E311" i="25"/>
  <c r="E319" i="25"/>
  <c r="E297" i="25"/>
  <c r="E307" i="25"/>
  <c r="E289" i="25"/>
  <c r="E303" i="25"/>
  <c r="E313" i="25"/>
  <c r="E273" i="25"/>
  <c r="E299" i="25"/>
  <c r="Q178" i="25"/>
  <c r="Q176" i="25"/>
  <c r="Q184" i="25"/>
  <c r="Q175" i="25"/>
  <c r="Q183" i="25"/>
  <c r="Q174" i="25"/>
  <c r="Q182" i="25"/>
  <c r="Q170" i="25"/>
  <c r="Q179" i="25"/>
  <c r="Q173" i="25"/>
  <c r="Q188" i="25"/>
  <c r="Q186" i="25"/>
  <c r="Q194" i="25"/>
  <c r="Q193" i="25"/>
  <c r="Q181" i="25"/>
  <c r="Q191" i="25"/>
  <c r="Q190" i="25"/>
  <c r="Q172" i="25"/>
  <c r="Q196" i="25"/>
  <c r="Q203" i="25"/>
  <c r="Q201" i="25"/>
  <c r="Q189" i="25"/>
  <c r="Q200" i="25"/>
  <c r="Q185" i="25"/>
  <c r="Q198" i="25"/>
  <c r="Q187" i="25"/>
  <c r="Q199" i="25"/>
  <c r="Q208" i="25"/>
  <c r="Q195" i="25"/>
  <c r="Q206" i="25"/>
  <c r="Q205" i="25"/>
  <c r="Q204" i="25"/>
  <c r="Q180" i="25"/>
  <c r="Q212" i="25"/>
  <c r="Q217" i="25"/>
  <c r="Q210" i="25"/>
  <c r="Q215" i="25"/>
  <c r="Q214" i="25"/>
  <c r="Q207" i="25"/>
  <c r="Q213" i="25"/>
  <c r="Q221" i="25"/>
  <c r="Q192" i="25"/>
  <c r="Q219" i="25"/>
  <c r="Q228" i="25"/>
  <c r="Q237" i="25"/>
  <c r="Q245" i="25"/>
  <c r="Q226" i="25"/>
  <c r="Q235" i="25"/>
  <c r="Q243" i="25"/>
  <c r="Q225" i="25"/>
  <c r="Q234" i="25"/>
  <c r="Q242" i="25"/>
  <c r="Q197" i="25"/>
  <c r="Q220" i="25"/>
  <c r="Q224" i="25"/>
  <c r="Q233" i="25"/>
  <c r="Q216" i="25"/>
  <c r="Q230" i="25"/>
  <c r="Q239" i="25"/>
  <c r="Q177" i="25"/>
  <c r="Q236" i="25"/>
  <c r="Q251" i="25"/>
  <c r="Q259" i="25"/>
  <c r="Q209" i="25"/>
  <c r="Q249" i="25"/>
  <c r="Q257" i="25"/>
  <c r="Q227" i="25"/>
  <c r="Q238" i="25"/>
  <c r="Q248" i="25"/>
  <c r="Q223" i="25"/>
  <c r="Q247" i="25"/>
  <c r="Q263" i="25"/>
  <c r="Q218" i="25"/>
  <c r="Q222" i="25"/>
  <c r="Q229" i="25"/>
  <c r="Q240" i="25"/>
  <c r="Q253" i="25"/>
  <c r="Q261" i="25"/>
  <c r="Q211" i="25"/>
  <c r="Q270" i="25"/>
  <c r="Q278" i="25"/>
  <c r="Q286" i="25"/>
  <c r="Q254" i="25"/>
  <c r="Q268" i="25"/>
  <c r="Q276" i="25"/>
  <c r="Q284" i="25"/>
  <c r="Q267" i="25"/>
  <c r="Q275" i="25"/>
  <c r="Q250" i="25"/>
  <c r="Q260" i="25"/>
  <c r="Q266" i="25"/>
  <c r="Q274" i="25"/>
  <c r="Q282" i="25"/>
  <c r="Q244" i="25"/>
  <c r="Q264" i="25"/>
  <c r="Q272" i="25"/>
  <c r="Q280" i="25"/>
  <c r="Q277" i="25"/>
  <c r="Q232" i="25"/>
  <c r="Q273" i="25"/>
  <c r="Q287" i="25"/>
  <c r="Q246" i="25"/>
  <c r="Q252" i="25"/>
  <c r="Q258" i="25"/>
  <c r="Q269" i="25"/>
  <c r="Q279" i="25"/>
  <c r="Q283" i="25"/>
  <c r="Q271" i="25"/>
  <c r="Q281" i="25"/>
  <c r="Q285" i="25"/>
  <c r="Q292" i="25"/>
  <c r="Q300" i="25"/>
  <c r="Q308" i="25"/>
  <c r="Q290" i="25"/>
  <c r="Q298" i="25"/>
  <c r="Q306" i="25"/>
  <c r="Q318" i="25"/>
  <c r="Q265" i="25"/>
  <c r="Q288" i="25"/>
  <c r="Q289" i="25"/>
  <c r="Q297" i="25"/>
  <c r="Q305" i="25"/>
  <c r="Q296" i="25"/>
  <c r="Q304" i="25"/>
  <c r="Q294" i="25"/>
  <c r="Q302" i="25"/>
  <c r="Q310" i="25"/>
  <c r="Q307" i="25"/>
  <c r="Q293" i="25"/>
  <c r="Q303" i="25"/>
  <c r="Q299" i="25"/>
  <c r="Q309" i="25"/>
  <c r="Q295" i="25"/>
  <c r="Q321" i="25"/>
  <c r="Q320" i="25"/>
  <c r="Q262" i="25"/>
  <c r="Q291" i="25"/>
  <c r="Q301" i="25"/>
  <c r="Q311" i="25"/>
  <c r="Q312" i="25"/>
  <c r="Q313" i="25"/>
  <c r="Q319" i="25"/>
  <c r="B262" i="25"/>
  <c r="B179" i="25"/>
  <c r="B176" i="25"/>
  <c r="A185" i="25"/>
  <c r="AA170" i="25"/>
  <c r="AA179" i="25"/>
  <c r="AA177" i="25"/>
  <c r="AA176" i="25"/>
  <c r="AA184" i="25"/>
  <c r="AA175" i="25"/>
  <c r="AA183" i="25"/>
  <c r="AA172" i="25"/>
  <c r="AA180" i="25"/>
  <c r="AA189" i="25"/>
  <c r="AA182" i="25"/>
  <c r="AA187" i="25"/>
  <c r="AA186" i="25"/>
  <c r="AA174" i="25"/>
  <c r="AA192" i="25"/>
  <c r="AA191" i="25"/>
  <c r="AA173" i="25"/>
  <c r="AA197" i="25"/>
  <c r="AA195" i="25"/>
  <c r="AA194" i="25"/>
  <c r="AA201" i="25"/>
  <c r="AA188" i="25"/>
  <c r="AA193" i="25"/>
  <c r="AA199" i="25"/>
  <c r="AA209" i="25"/>
  <c r="AA178" i="25"/>
  <c r="AA198" i="25"/>
  <c r="AA207" i="25"/>
  <c r="AA206" i="25"/>
  <c r="AA185" i="25"/>
  <c r="AA205" i="25"/>
  <c r="AA212" i="25"/>
  <c r="AA218" i="25"/>
  <c r="AA196" i="25"/>
  <c r="AA204" i="25"/>
  <c r="AA216" i="25"/>
  <c r="AA203" i="25"/>
  <c r="AA215" i="25"/>
  <c r="AA200" i="25"/>
  <c r="AA214" i="25"/>
  <c r="AA222" i="25"/>
  <c r="AA220" i="25"/>
  <c r="AA210" i="25"/>
  <c r="AA229" i="25"/>
  <c r="AA238" i="25"/>
  <c r="AA208" i="25"/>
  <c r="AA227" i="25"/>
  <c r="AA236" i="25"/>
  <c r="AA244" i="25"/>
  <c r="AA181" i="25"/>
  <c r="AA217" i="25"/>
  <c r="AA226" i="25"/>
  <c r="AA235" i="25"/>
  <c r="AA243" i="25"/>
  <c r="AA211" i="25"/>
  <c r="AA213" i="25"/>
  <c r="AA225" i="25"/>
  <c r="AA234" i="25"/>
  <c r="AA242" i="25"/>
  <c r="AA219" i="25"/>
  <c r="AA223" i="25"/>
  <c r="AA232" i="25"/>
  <c r="AA240" i="25"/>
  <c r="AA228" i="25"/>
  <c r="AA239" i="25"/>
  <c r="AA252" i="25"/>
  <c r="AA260" i="25"/>
  <c r="AA245" i="25"/>
  <c r="AA250" i="25"/>
  <c r="AA258" i="25"/>
  <c r="AA190" i="25"/>
  <c r="AA230" i="25"/>
  <c r="AA249" i="25"/>
  <c r="AA257" i="25"/>
  <c r="AA248" i="25"/>
  <c r="AA233" i="25"/>
  <c r="AA246" i="25"/>
  <c r="AA254" i="25"/>
  <c r="AA262" i="25"/>
  <c r="AA271" i="25"/>
  <c r="AA279" i="25"/>
  <c r="AA287" i="25"/>
  <c r="AA221" i="25"/>
  <c r="AA224" i="25"/>
  <c r="AA247" i="25"/>
  <c r="AA269" i="25"/>
  <c r="AA277" i="25"/>
  <c r="AA285" i="25"/>
  <c r="AA268" i="25"/>
  <c r="AA276" i="25"/>
  <c r="AA253" i="25"/>
  <c r="AA263" i="25"/>
  <c r="AA267" i="25"/>
  <c r="AA275" i="25"/>
  <c r="AA283" i="25"/>
  <c r="AA259" i="25"/>
  <c r="AA265" i="25"/>
  <c r="AA273" i="25"/>
  <c r="AA281" i="25"/>
  <c r="AA270" i="25"/>
  <c r="AA280" i="25"/>
  <c r="AA266" i="25"/>
  <c r="AA286" i="25"/>
  <c r="AA272" i="25"/>
  <c r="AA264" i="25"/>
  <c r="AA274" i="25"/>
  <c r="AA284" i="25"/>
  <c r="AA293" i="25"/>
  <c r="AA301" i="25"/>
  <c r="AA309" i="25"/>
  <c r="AA291" i="25"/>
  <c r="AA299" i="25"/>
  <c r="AA307" i="25"/>
  <c r="AA278" i="25"/>
  <c r="AA290" i="25"/>
  <c r="AA298" i="25"/>
  <c r="AA306" i="25"/>
  <c r="AA289" i="25"/>
  <c r="AA297" i="25"/>
  <c r="AA305" i="25"/>
  <c r="AA251" i="25"/>
  <c r="AA282" i="25"/>
  <c r="AA261" i="25"/>
  <c r="AA295" i="25"/>
  <c r="AA303" i="25"/>
  <c r="AA311" i="25"/>
  <c r="AA237" i="25"/>
  <c r="AA300" i="25"/>
  <c r="AA310" i="25"/>
  <c r="AA296" i="25"/>
  <c r="AA318" i="25"/>
  <c r="AA288" i="25"/>
  <c r="AA292" i="25"/>
  <c r="AA302" i="25"/>
  <c r="AA312" i="25"/>
  <c r="AA308" i="25"/>
  <c r="AA313" i="25"/>
  <c r="AA321" i="25"/>
  <c r="AA294" i="25"/>
  <c r="AA304" i="25"/>
  <c r="AA320" i="25"/>
  <c r="AA319" i="25"/>
  <c r="B205" i="25"/>
  <c r="AG177" i="25"/>
  <c r="AG175" i="25"/>
  <c r="AG183" i="25"/>
  <c r="AG174" i="25"/>
  <c r="AG182" i="25"/>
  <c r="AG173" i="25"/>
  <c r="AG181" i="25"/>
  <c r="AG178" i="25"/>
  <c r="AG179" i="25"/>
  <c r="AG184" i="25"/>
  <c r="AG187" i="25"/>
  <c r="AG185" i="25"/>
  <c r="AG193" i="25"/>
  <c r="AG170" i="25"/>
  <c r="AG176" i="25"/>
  <c r="AG192" i="25"/>
  <c r="AG190" i="25"/>
  <c r="AG189" i="25"/>
  <c r="AG188" i="25"/>
  <c r="AG195" i="25"/>
  <c r="AG172" i="25"/>
  <c r="AG201" i="25"/>
  <c r="AG200" i="25"/>
  <c r="AG199" i="25"/>
  <c r="AG197" i="25"/>
  <c r="AG207" i="25"/>
  <c r="AG203" i="25"/>
  <c r="AG205" i="25"/>
  <c r="AG186" i="25"/>
  <c r="AG204" i="25"/>
  <c r="AG191" i="25"/>
  <c r="AG198" i="25"/>
  <c r="AG194" i="25"/>
  <c r="AG209" i="25"/>
  <c r="AG180" i="25"/>
  <c r="AG206" i="25"/>
  <c r="AG216" i="25"/>
  <c r="AG214" i="25"/>
  <c r="AG222" i="25"/>
  <c r="AG196" i="25"/>
  <c r="AG208" i="25"/>
  <c r="AG213" i="25"/>
  <c r="AG211" i="25"/>
  <c r="AG220" i="25"/>
  <c r="AG218" i="25"/>
  <c r="AG219" i="25"/>
  <c r="AG227" i="25"/>
  <c r="AG236" i="25"/>
  <c r="AG244" i="25"/>
  <c r="AG215" i="25"/>
  <c r="AG225" i="25"/>
  <c r="AG234" i="25"/>
  <c r="AG242" i="25"/>
  <c r="AG221" i="25"/>
  <c r="AG224" i="25"/>
  <c r="AG233" i="25"/>
  <c r="AG223" i="25"/>
  <c r="AG232" i="25"/>
  <c r="AG240" i="25"/>
  <c r="AG229" i="25"/>
  <c r="AG238" i="25"/>
  <c r="AG212" i="25"/>
  <c r="AG250" i="25"/>
  <c r="AG258" i="25"/>
  <c r="AG228" i="25"/>
  <c r="AG239" i="25"/>
  <c r="AG248" i="25"/>
  <c r="AG247" i="25"/>
  <c r="AG263" i="25"/>
  <c r="AG235" i="25"/>
  <c r="AG245" i="25"/>
  <c r="AG246" i="25"/>
  <c r="AG254" i="25"/>
  <c r="AG262" i="25"/>
  <c r="AG210" i="25"/>
  <c r="AG252" i="25"/>
  <c r="AG260" i="25"/>
  <c r="AG226" i="25"/>
  <c r="AG249" i="25"/>
  <c r="AG259" i="25"/>
  <c r="AG269" i="25"/>
  <c r="AG277" i="25"/>
  <c r="AG285" i="25"/>
  <c r="AG217" i="25"/>
  <c r="AG230" i="25"/>
  <c r="AG237" i="25"/>
  <c r="AG243" i="25"/>
  <c r="AG267" i="25"/>
  <c r="AG275" i="25"/>
  <c r="AG283" i="25"/>
  <c r="AG251" i="25"/>
  <c r="AG261" i="25"/>
  <c r="AG266" i="25"/>
  <c r="AG274" i="25"/>
  <c r="AG265" i="25"/>
  <c r="AG273" i="25"/>
  <c r="AG281" i="25"/>
  <c r="AG253" i="25"/>
  <c r="AG271" i="25"/>
  <c r="AG279" i="25"/>
  <c r="AG264" i="25"/>
  <c r="AG270" i="25"/>
  <c r="AG280" i="25"/>
  <c r="AG291" i="25"/>
  <c r="AG299" i="25"/>
  <c r="AG307" i="25"/>
  <c r="AG290" i="25"/>
  <c r="AG268" i="25"/>
  <c r="AG288" i="25"/>
  <c r="AG289" i="25"/>
  <c r="AG297" i="25"/>
  <c r="AG305" i="25"/>
  <c r="AG313" i="25"/>
  <c r="AG287" i="25"/>
  <c r="AG296" i="25"/>
  <c r="AG304" i="25"/>
  <c r="AG257" i="25"/>
  <c r="AG272" i="25"/>
  <c r="AG278" i="25"/>
  <c r="AG295" i="25"/>
  <c r="AG303" i="25"/>
  <c r="AG311" i="25"/>
  <c r="AG276" i="25"/>
  <c r="AG286" i="25"/>
  <c r="AG293" i="25"/>
  <c r="AG301" i="25"/>
  <c r="AG309" i="25"/>
  <c r="AG294" i="25"/>
  <c r="AG284" i="25"/>
  <c r="AG300" i="25"/>
  <c r="AG310" i="25"/>
  <c r="AG321" i="25"/>
  <c r="AG306" i="25"/>
  <c r="AG320" i="25"/>
  <c r="AG292" i="25"/>
  <c r="AG302" i="25"/>
  <c r="AG319" i="25"/>
  <c r="AG282" i="25"/>
  <c r="AG318" i="25"/>
  <c r="AG308" i="25"/>
  <c r="AG298" i="25"/>
  <c r="AG312" i="25"/>
  <c r="B261" i="25"/>
  <c r="A221" i="25"/>
  <c r="B185" i="25"/>
  <c r="B193" i="25"/>
  <c r="B216" i="25"/>
  <c r="B245" i="25"/>
  <c r="B282" i="25"/>
  <c r="A293" i="25"/>
  <c r="B266" i="25"/>
  <c r="B277" i="25"/>
  <c r="B227" i="25"/>
  <c r="A197" i="25"/>
  <c r="AD174" i="25"/>
  <c r="AD182" i="25"/>
  <c r="AD172" i="25"/>
  <c r="AD180" i="25"/>
  <c r="AD170" i="25"/>
  <c r="AD179" i="25"/>
  <c r="AD178" i="25"/>
  <c r="AD175" i="25"/>
  <c r="AD183" i="25"/>
  <c r="AD192" i="25"/>
  <c r="AD176" i="25"/>
  <c r="AD181" i="25"/>
  <c r="AD190" i="25"/>
  <c r="AD177" i="25"/>
  <c r="AD189" i="25"/>
  <c r="AD173" i="25"/>
  <c r="AD187" i="25"/>
  <c r="AD186" i="25"/>
  <c r="AD193" i="25"/>
  <c r="AD200" i="25"/>
  <c r="AD185" i="25"/>
  <c r="AD198" i="25"/>
  <c r="AD197" i="25"/>
  <c r="AD191" i="25"/>
  <c r="AD196" i="25"/>
  <c r="AD188" i="25"/>
  <c r="AD201" i="25"/>
  <c r="AD204" i="25"/>
  <c r="AD210" i="25"/>
  <c r="AD209" i="25"/>
  <c r="AD208" i="25"/>
  <c r="AD195" i="25"/>
  <c r="AD206" i="25"/>
  <c r="AD207" i="25"/>
  <c r="AD213" i="25"/>
  <c r="AD221" i="25"/>
  <c r="AD211" i="25"/>
  <c r="AD219" i="25"/>
  <c r="AD212" i="25"/>
  <c r="AD218" i="25"/>
  <c r="AD184" i="25"/>
  <c r="AD203" i="25"/>
  <c r="AD217" i="25"/>
  <c r="AD199" i="25"/>
  <c r="AD215" i="25"/>
  <c r="AD224" i="25"/>
  <c r="AD233" i="25"/>
  <c r="AD216" i="25"/>
  <c r="AD230" i="25"/>
  <c r="AD239" i="25"/>
  <c r="AD229" i="25"/>
  <c r="AD238" i="25"/>
  <c r="AD228" i="25"/>
  <c r="AD237" i="25"/>
  <c r="AD245" i="25"/>
  <c r="AD205" i="25"/>
  <c r="AD226" i="25"/>
  <c r="AD235" i="25"/>
  <c r="AD243" i="25"/>
  <c r="AD247" i="25"/>
  <c r="AD263" i="25"/>
  <c r="AD253" i="25"/>
  <c r="AD261" i="25"/>
  <c r="AD240" i="25"/>
  <c r="AD252" i="25"/>
  <c r="AD260" i="25"/>
  <c r="AD194" i="25"/>
  <c r="AD225" i="25"/>
  <c r="AD236" i="25"/>
  <c r="AD251" i="25"/>
  <c r="AD259" i="25"/>
  <c r="AD214" i="25"/>
  <c r="AD220" i="25"/>
  <c r="AD232" i="25"/>
  <c r="AD242" i="25"/>
  <c r="AD249" i="25"/>
  <c r="AD257" i="25"/>
  <c r="AD244" i="25"/>
  <c r="AD250" i="25"/>
  <c r="AD266" i="25"/>
  <c r="AD274" i="25"/>
  <c r="AD282" i="25"/>
  <c r="AD246" i="25"/>
  <c r="AD264" i="25"/>
  <c r="AD272" i="25"/>
  <c r="AD280" i="25"/>
  <c r="AD288" i="25"/>
  <c r="AD271" i="25"/>
  <c r="AD279" i="25"/>
  <c r="AD223" i="25"/>
  <c r="AD262" i="25"/>
  <c r="AD270" i="25"/>
  <c r="AD278" i="25"/>
  <c r="AD286" i="25"/>
  <c r="AD222" i="25"/>
  <c r="AD227" i="25"/>
  <c r="AD234" i="25"/>
  <c r="AD268" i="25"/>
  <c r="AD276" i="25"/>
  <c r="AD284" i="25"/>
  <c r="AD287" i="25"/>
  <c r="AD248" i="25"/>
  <c r="AD254" i="25"/>
  <c r="AD265" i="25"/>
  <c r="AD275" i="25"/>
  <c r="AD258" i="25"/>
  <c r="AD281" i="25"/>
  <c r="AD283" i="25"/>
  <c r="AD273" i="25"/>
  <c r="AD269" i="25"/>
  <c r="AD296" i="25"/>
  <c r="AD304" i="25"/>
  <c r="AD312" i="25"/>
  <c r="AD267" i="25"/>
  <c r="AD294" i="25"/>
  <c r="AD302" i="25"/>
  <c r="AD310" i="25"/>
  <c r="AD293" i="25"/>
  <c r="AD301" i="25"/>
  <c r="AD309" i="25"/>
  <c r="AD277" i="25"/>
  <c r="AD292" i="25"/>
  <c r="AD300" i="25"/>
  <c r="AD308" i="25"/>
  <c r="AD285" i="25"/>
  <c r="AD290" i="25"/>
  <c r="AD298" i="25"/>
  <c r="AD306" i="25"/>
  <c r="AD289" i="25"/>
  <c r="AD321" i="25"/>
  <c r="AD295" i="25"/>
  <c r="AD305" i="25"/>
  <c r="AD320" i="25"/>
  <c r="AD291" i="25"/>
  <c r="AD319" i="25"/>
  <c r="AD311" i="25"/>
  <c r="AD297" i="25"/>
  <c r="AD307" i="25"/>
  <c r="AD318" i="25"/>
  <c r="AD303" i="25"/>
  <c r="AD299" i="25"/>
  <c r="AD313" i="25"/>
  <c r="AE175" i="25"/>
  <c r="AE183" i="25"/>
  <c r="AE173" i="25"/>
  <c r="AE181" i="25"/>
  <c r="AE172" i="25"/>
  <c r="AE180" i="25"/>
  <c r="AE170" i="25"/>
  <c r="AE179" i="25"/>
  <c r="AE176" i="25"/>
  <c r="AE184" i="25"/>
  <c r="AE185" i="25"/>
  <c r="AE193" i="25"/>
  <c r="AE191" i="25"/>
  <c r="AE190" i="25"/>
  <c r="AE178" i="25"/>
  <c r="AE188" i="25"/>
  <c r="AE187" i="25"/>
  <c r="AE194" i="25"/>
  <c r="AE201" i="25"/>
  <c r="AE199" i="25"/>
  <c r="AE177" i="25"/>
  <c r="AE198" i="25"/>
  <c r="AE182" i="25"/>
  <c r="AE186" i="25"/>
  <c r="AE197" i="25"/>
  <c r="AE192" i="25"/>
  <c r="AE195" i="25"/>
  <c r="AE174" i="25"/>
  <c r="AE196" i="25"/>
  <c r="AE203" i="25"/>
  <c r="AE205" i="25"/>
  <c r="AE211" i="25"/>
  <c r="AE210" i="25"/>
  <c r="AE209" i="25"/>
  <c r="AE207" i="25"/>
  <c r="AE214" i="25"/>
  <c r="AE222" i="25"/>
  <c r="AE208" i="25"/>
  <c r="AE220" i="25"/>
  <c r="AE219" i="25"/>
  <c r="AE204" i="25"/>
  <c r="AE212" i="25"/>
  <c r="AE218" i="25"/>
  <c r="AE216" i="25"/>
  <c r="AE189" i="25"/>
  <c r="AE225" i="25"/>
  <c r="AE234" i="25"/>
  <c r="AE242" i="25"/>
  <c r="AE221" i="25"/>
  <c r="AE223" i="25"/>
  <c r="AE232" i="25"/>
  <c r="AE240" i="25"/>
  <c r="AE230" i="25"/>
  <c r="AE239" i="25"/>
  <c r="AE200" i="25"/>
  <c r="AE217" i="25"/>
  <c r="AE229" i="25"/>
  <c r="AE238" i="25"/>
  <c r="AE213" i="25"/>
  <c r="AE227" i="25"/>
  <c r="AE236" i="25"/>
  <c r="AE244" i="25"/>
  <c r="AE233" i="25"/>
  <c r="AE243" i="25"/>
  <c r="AE248" i="25"/>
  <c r="AE246" i="25"/>
  <c r="AE254" i="25"/>
  <c r="AE262" i="25"/>
  <c r="AE206" i="25"/>
  <c r="AE224" i="25"/>
  <c r="AE235" i="25"/>
  <c r="AE245" i="25"/>
  <c r="AE253" i="25"/>
  <c r="AE261" i="25"/>
  <c r="AE215" i="25"/>
  <c r="AE252" i="25"/>
  <c r="AE260" i="25"/>
  <c r="AE226" i="25"/>
  <c r="AE237" i="25"/>
  <c r="AE250" i="25"/>
  <c r="AE258" i="25"/>
  <c r="AE267" i="25"/>
  <c r="AE275" i="25"/>
  <c r="AE283" i="25"/>
  <c r="AE251" i="25"/>
  <c r="AE265" i="25"/>
  <c r="AE273" i="25"/>
  <c r="AE281" i="25"/>
  <c r="AE264" i="25"/>
  <c r="AE272" i="25"/>
  <c r="AE280" i="25"/>
  <c r="AE247" i="25"/>
  <c r="AE257" i="25"/>
  <c r="AE271" i="25"/>
  <c r="AE279" i="25"/>
  <c r="AE287" i="25"/>
  <c r="AE228" i="25"/>
  <c r="AE263" i="25"/>
  <c r="AE269" i="25"/>
  <c r="AE277" i="25"/>
  <c r="AE249" i="25"/>
  <c r="AE274" i="25"/>
  <c r="AE270" i="25"/>
  <c r="AE284" i="25"/>
  <c r="AE259" i="25"/>
  <c r="AE266" i="25"/>
  <c r="AE276" i="25"/>
  <c r="AE268" i="25"/>
  <c r="AE278" i="25"/>
  <c r="AE282" i="25"/>
  <c r="AE285" i="25"/>
  <c r="AE289" i="25"/>
  <c r="AE297" i="25"/>
  <c r="AE305" i="25"/>
  <c r="AE288" i="25"/>
  <c r="AE295" i="25"/>
  <c r="AE303" i="25"/>
  <c r="AE311" i="25"/>
  <c r="AE294" i="25"/>
  <c r="AE302" i="25"/>
  <c r="AE310" i="25"/>
  <c r="AE286" i="25"/>
  <c r="AE293" i="25"/>
  <c r="AE301" i="25"/>
  <c r="AE309" i="25"/>
  <c r="AE291" i="25"/>
  <c r="AE299" i="25"/>
  <c r="AE307" i="25"/>
  <c r="AE304" i="25"/>
  <c r="AE313" i="25"/>
  <c r="AE300" i="25"/>
  <c r="AE321" i="25"/>
  <c r="AE320" i="25"/>
  <c r="AE296" i="25"/>
  <c r="AE306" i="25"/>
  <c r="AE319" i="25"/>
  <c r="AE292" i="25"/>
  <c r="AE318" i="25"/>
  <c r="AE290" i="25"/>
  <c r="AE298" i="25"/>
  <c r="AE308" i="25"/>
  <c r="AE312" i="25"/>
  <c r="O176" i="25"/>
  <c r="O184" i="25"/>
  <c r="O174" i="25"/>
  <c r="O182" i="25"/>
  <c r="O173" i="25"/>
  <c r="O181" i="25"/>
  <c r="O172" i="25"/>
  <c r="O180" i="25"/>
  <c r="O177" i="25"/>
  <c r="O185" i="25"/>
  <c r="O178" i="25"/>
  <c r="O183" i="25"/>
  <c r="O186" i="25"/>
  <c r="O194" i="25"/>
  <c r="O192" i="25"/>
  <c r="O175" i="25"/>
  <c r="O191" i="25"/>
  <c r="O189" i="25"/>
  <c r="O188" i="25"/>
  <c r="O187" i="25"/>
  <c r="O193" i="25"/>
  <c r="O200" i="25"/>
  <c r="O199" i="25"/>
  <c r="O198" i="25"/>
  <c r="O179" i="25"/>
  <c r="O196" i="25"/>
  <c r="O170" i="25"/>
  <c r="O206" i="25"/>
  <c r="O204" i="25"/>
  <c r="O212" i="25"/>
  <c r="O190" i="25"/>
  <c r="O201" i="25"/>
  <c r="O197" i="25"/>
  <c r="O210" i="25"/>
  <c r="O203" i="25"/>
  <c r="O208" i="25"/>
  <c r="O205" i="25"/>
  <c r="O215" i="25"/>
  <c r="O195" i="25"/>
  <c r="O213" i="25"/>
  <c r="O221" i="25"/>
  <c r="O207" i="25"/>
  <c r="O220" i="25"/>
  <c r="O219" i="25"/>
  <c r="O209" i="25"/>
  <c r="O217" i="25"/>
  <c r="O211" i="25"/>
  <c r="O218" i="25"/>
  <c r="O226" i="25"/>
  <c r="O235" i="25"/>
  <c r="O243" i="25"/>
  <c r="O214" i="25"/>
  <c r="O224" i="25"/>
  <c r="O233" i="25"/>
  <c r="O223" i="25"/>
  <c r="O232" i="25"/>
  <c r="O240" i="25"/>
  <c r="O230" i="25"/>
  <c r="O239" i="25"/>
  <c r="O222" i="25"/>
  <c r="O228" i="25"/>
  <c r="O237" i="25"/>
  <c r="O245" i="25"/>
  <c r="O216" i="25"/>
  <c r="O249" i="25"/>
  <c r="O257" i="25"/>
  <c r="O227" i="25"/>
  <c r="O238" i="25"/>
  <c r="O247" i="25"/>
  <c r="O263" i="25"/>
  <c r="O246" i="25"/>
  <c r="O254" i="25"/>
  <c r="O262" i="25"/>
  <c r="O234" i="25"/>
  <c r="O244" i="25"/>
  <c r="O253" i="25"/>
  <c r="O261" i="25"/>
  <c r="O251" i="25"/>
  <c r="O259" i="25"/>
  <c r="O248" i="25"/>
  <c r="O258" i="25"/>
  <c r="O268" i="25"/>
  <c r="O276" i="25"/>
  <c r="O284" i="25"/>
  <c r="O229" i="25"/>
  <c r="O266" i="25"/>
  <c r="O274" i="25"/>
  <c r="O282" i="25"/>
  <c r="O250" i="25"/>
  <c r="O260" i="25"/>
  <c r="O265" i="25"/>
  <c r="O273" i="25"/>
  <c r="O281" i="25"/>
  <c r="O264" i="25"/>
  <c r="O272" i="25"/>
  <c r="O280" i="25"/>
  <c r="O288" i="25"/>
  <c r="O252" i="25"/>
  <c r="O270" i="25"/>
  <c r="O278" i="25"/>
  <c r="O242" i="25"/>
  <c r="O236" i="25"/>
  <c r="O269" i="25"/>
  <c r="O279" i="25"/>
  <c r="O283" i="25"/>
  <c r="O290" i="25"/>
  <c r="O298" i="25"/>
  <c r="O306" i="25"/>
  <c r="O225" i="25"/>
  <c r="O267" i="25"/>
  <c r="O285" i="25"/>
  <c r="O289" i="25"/>
  <c r="O296" i="25"/>
  <c r="O304" i="25"/>
  <c r="O312" i="25"/>
  <c r="O271" i="25"/>
  <c r="O277" i="25"/>
  <c r="O295" i="25"/>
  <c r="O303" i="25"/>
  <c r="O311" i="25"/>
  <c r="O287" i="25"/>
  <c r="O294" i="25"/>
  <c r="O302" i="25"/>
  <c r="O310" i="25"/>
  <c r="O275" i="25"/>
  <c r="O292" i="25"/>
  <c r="O300" i="25"/>
  <c r="O308" i="25"/>
  <c r="O293" i="25"/>
  <c r="O318" i="25"/>
  <c r="O299" i="25"/>
  <c r="O309" i="25"/>
  <c r="O321" i="25"/>
  <c r="O320" i="25"/>
  <c r="O286" i="25"/>
  <c r="O305" i="25"/>
  <c r="O319" i="25"/>
  <c r="O291" i="25"/>
  <c r="O301" i="25"/>
  <c r="O313" i="25"/>
  <c r="O307" i="25"/>
  <c r="O297" i="25"/>
  <c r="AU175" i="25"/>
  <c r="AU183" i="25"/>
  <c r="AU173" i="25"/>
  <c r="AU181" i="25"/>
  <c r="AU172" i="25"/>
  <c r="AU180" i="25"/>
  <c r="AU170" i="25"/>
  <c r="AU179" i="25"/>
  <c r="AU176" i="25"/>
  <c r="AU184" i="25"/>
  <c r="AU185" i="25"/>
  <c r="AU193" i="25"/>
  <c r="AU177" i="25"/>
  <c r="AU182" i="25"/>
  <c r="AU191" i="25"/>
  <c r="AU178" i="25"/>
  <c r="AU190" i="25"/>
  <c r="AU174" i="25"/>
  <c r="AU188" i="25"/>
  <c r="AU187" i="25"/>
  <c r="AU201" i="25"/>
  <c r="AU186" i="25"/>
  <c r="AU199" i="25"/>
  <c r="AU198" i="25"/>
  <c r="AU192" i="25"/>
  <c r="AU197" i="25"/>
  <c r="AU195" i="25"/>
  <c r="AU205" i="25"/>
  <c r="AU211" i="25"/>
  <c r="AU194" i="25"/>
  <c r="AU203" i="25"/>
  <c r="AU209" i="25"/>
  <c r="AU196" i="25"/>
  <c r="AU207" i="25"/>
  <c r="AU189" i="25"/>
  <c r="AU208" i="25"/>
  <c r="AU214" i="25"/>
  <c r="AU204" i="25"/>
  <c r="AU212" i="25"/>
  <c r="AU220" i="25"/>
  <c r="AU219" i="25"/>
  <c r="AU218" i="25"/>
  <c r="AU216" i="25"/>
  <c r="AU225" i="25"/>
  <c r="AU234" i="25"/>
  <c r="AU242" i="25"/>
  <c r="AU217" i="25"/>
  <c r="AU223" i="25"/>
  <c r="AU232" i="25"/>
  <c r="AU240" i="25"/>
  <c r="AU222" i="25"/>
  <c r="AU230" i="25"/>
  <c r="AU239" i="25"/>
  <c r="AU210" i="25"/>
  <c r="AU213" i="25"/>
  <c r="AU221" i="25"/>
  <c r="AU229" i="25"/>
  <c r="AU238" i="25"/>
  <c r="AU227" i="25"/>
  <c r="AU236" i="25"/>
  <c r="AU244" i="25"/>
  <c r="AU248" i="25"/>
  <c r="AU200" i="25"/>
  <c r="AU246" i="25"/>
  <c r="AU254" i="25"/>
  <c r="AU262" i="25"/>
  <c r="AU253" i="25"/>
  <c r="AU261" i="25"/>
  <c r="AU206" i="25"/>
  <c r="AU226" i="25"/>
  <c r="AU237" i="25"/>
  <c r="AU252" i="25"/>
  <c r="AU260" i="25"/>
  <c r="AU215" i="25"/>
  <c r="AU233" i="25"/>
  <c r="AU243" i="25"/>
  <c r="AU250" i="25"/>
  <c r="AU258" i="25"/>
  <c r="AU251" i="25"/>
  <c r="AU267" i="25"/>
  <c r="AU275" i="25"/>
  <c r="AU283" i="25"/>
  <c r="AU247" i="25"/>
  <c r="AU257" i="25"/>
  <c r="AU265" i="25"/>
  <c r="AU273" i="25"/>
  <c r="AU281" i="25"/>
  <c r="AU264" i="25"/>
  <c r="AU272" i="25"/>
  <c r="AU280" i="25"/>
  <c r="AU263" i="25"/>
  <c r="AU271" i="25"/>
  <c r="AU279" i="25"/>
  <c r="AU287" i="25"/>
  <c r="AU224" i="25"/>
  <c r="AU269" i="25"/>
  <c r="AU277" i="25"/>
  <c r="AU235" i="25"/>
  <c r="AU282" i="25"/>
  <c r="AU285" i="25"/>
  <c r="AU245" i="25"/>
  <c r="AU266" i="25"/>
  <c r="AU276" i="25"/>
  <c r="AU249" i="25"/>
  <c r="AU284" i="25"/>
  <c r="AU274" i="25"/>
  <c r="AU289" i="25"/>
  <c r="AU297" i="25"/>
  <c r="AU305" i="25"/>
  <c r="AU259" i="25"/>
  <c r="AU270" i="25"/>
  <c r="AU288" i="25"/>
  <c r="AU295" i="25"/>
  <c r="AU303" i="25"/>
  <c r="AU311" i="25"/>
  <c r="AU228" i="25"/>
  <c r="AU268" i="25"/>
  <c r="AU294" i="25"/>
  <c r="AU302" i="25"/>
  <c r="AU310" i="25"/>
  <c r="AU286" i="25"/>
  <c r="AU293" i="25"/>
  <c r="AU301" i="25"/>
  <c r="AU309" i="25"/>
  <c r="AU278" i="25"/>
  <c r="AU291" i="25"/>
  <c r="AU299" i="25"/>
  <c r="AU307" i="25"/>
  <c r="AU290" i="25"/>
  <c r="AU296" i="25"/>
  <c r="AU306" i="25"/>
  <c r="AU312" i="25"/>
  <c r="AU321" i="25"/>
  <c r="AU292" i="25"/>
  <c r="AU320" i="25"/>
  <c r="AU319" i="25"/>
  <c r="AU298" i="25"/>
  <c r="AU308" i="25"/>
  <c r="AU313" i="25"/>
  <c r="AU318" i="25"/>
  <c r="AU304" i="25"/>
  <c r="AU300" i="25"/>
  <c r="A264" i="25"/>
  <c r="A261" i="25"/>
  <c r="B303" i="25"/>
  <c r="B244" i="25"/>
  <c r="A224" i="25"/>
  <c r="B212" i="25"/>
  <c r="A196" i="25"/>
  <c r="F175" i="25"/>
  <c r="F183" i="25"/>
  <c r="F173" i="25"/>
  <c r="F181" i="25"/>
  <c r="F172" i="25"/>
  <c r="F180" i="25"/>
  <c r="F170" i="25"/>
  <c r="F179" i="25"/>
  <c r="F176" i="25"/>
  <c r="F184" i="25"/>
  <c r="F185" i="25"/>
  <c r="F193" i="25"/>
  <c r="F191" i="25"/>
  <c r="F177" i="25"/>
  <c r="F182" i="25"/>
  <c r="F190" i="25"/>
  <c r="F188" i="25"/>
  <c r="F174" i="25"/>
  <c r="F187" i="25"/>
  <c r="F189" i="25"/>
  <c r="F201" i="25"/>
  <c r="F199" i="25"/>
  <c r="F186" i="25"/>
  <c r="F198" i="25"/>
  <c r="F197" i="25"/>
  <c r="F178" i="25"/>
  <c r="F195" i="25"/>
  <c r="F205" i="25"/>
  <c r="F204" i="25"/>
  <c r="F211" i="25"/>
  <c r="F210" i="25"/>
  <c r="F209" i="25"/>
  <c r="F200" i="25"/>
  <c r="F207" i="25"/>
  <c r="F214" i="25"/>
  <c r="F222" i="25"/>
  <c r="F220" i="25"/>
  <c r="F194" i="25"/>
  <c r="F219" i="25"/>
  <c r="F218" i="25"/>
  <c r="F206" i="25"/>
  <c r="F216" i="25"/>
  <c r="F203" i="25"/>
  <c r="F215" i="25"/>
  <c r="F225" i="25"/>
  <c r="F234" i="25"/>
  <c r="F242" i="25"/>
  <c r="F192" i="25"/>
  <c r="F223" i="25"/>
  <c r="F232" i="25"/>
  <c r="F240" i="25"/>
  <c r="F217" i="25"/>
  <c r="F221" i="25"/>
  <c r="F230" i="25"/>
  <c r="F239" i="25"/>
  <c r="F229" i="25"/>
  <c r="F238" i="25"/>
  <c r="F246" i="25"/>
  <c r="F227" i="25"/>
  <c r="F236" i="25"/>
  <c r="F244" i="25"/>
  <c r="F228" i="25"/>
  <c r="F248" i="25"/>
  <c r="F264" i="25"/>
  <c r="F224" i="25"/>
  <c r="F235" i="25"/>
  <c r="F245" i="25"/>
  <c r="F254" i="25"/>
  <c r="F262" i="25"/>
  <c r="F213" i="25"/>
  <c r="F253" i="25"/>
  <c r="F261" i="25"/>
  <c r="F252" i="25"/>
  <c r="F260" i="25"/>
  <c r="F212" i="25"/>
  <c r="F196" i="25"/>
  <c r="F250" i="25"/>
  <c r="F258" i="25"/>
  <c r="F267" i="25"/>
  <c r="F275" i="25"/>
  <c r="F283" i="25"/>
  <c r="F265" i="25"/>
  <c r="F273" i="25"/>
  <c r="F281" i="25"/>
  <c r="F247" i="25"/>
  <c r="F257" i="25"/>
  <c r="F272" i="25"/>
  <c r="F280" i="25"/>
  <c r="F226" i="25"/>
  <c r="F233" i="25"/>
  <c r="F271" i="25"/>
  <c r="F279" i="25"/>
  <c r="F287" i="25"/>
  <c r="F208" i="25"/>
  <c r="F237" i="25"/>
  <c r="F243" i="25"/>
  <c r="F249" i="25"/>
  <c r="F259" i="25"/>
  <c r="F269" i="25"/>
  <c r="F277" i="25"/>
  <c r="F270" i="25"/>
  <c r="F263" i="25"/>
  <c r="F251" i="25"/>
  <c r="F266" i="25"/>
  <c r="F276" i="25"/>
  <c r="F278" i="25"/>
  <c r="F289" i="25"/>
  <c r="F297" i="25"/>
  <c r="F305" i="25"/>
  <c r="F282" i="25"/>
  <c r="F295" i="25"/>
  <c r="F303" i="25"/>
  <c r="F311" i="25"/>
  <c r="F294" i="25"/>
  <c r="F302" i="25"/>
  <c r="F310" i="25"/>
  <c r="F286" i="25"/>
  <c r="F293" i="25"/>
  <c r="F301" i="25"/>
  <c r="F309" i="25"/>
  <c r="F268" i="25"/>
  <c r="F274" i="25"/>
  <c r="F285" i="25"/>
  <c r="F288" i="25"/>
  <c r="F291" i="25"/>
  <c r="F299" i="25"/>
  <c r="F307" i="25"/>
  <c r="F284" i="25"/>
  <c r="F300" i="25"/>
  <c r="F318" i="25"/>
  <c r="F321" i="25"/>
  <c r="F296" i="25"/>
  <c r="F306" i="25"/>
  <c r="F320" i="25"/>
  <c r="F290" i="25"/>
  <c r="F292" i="25"/>
  <c r="F319" i="25"/>
  <c r="F298" i="25"/>
  <c r="F308" i="25"/>
  <c r="F313" i="25"/>
  <c r="F304" i="25"/>
  <c r="F312" i="25"/>
  <c r="AF176" i="25"/>
  <c r="AF184" i="25"/>
  <c r="AF174" i="25"/>
  <c r="AF182" i="25"/>
  <c r="AF173" i="25"/>
  <c r="AF181" i="25"/>
  <c r="AF172" i="25"/>
  <c r="AF180" i="25"/>
  <c r="AF177" i="25"/>
  <c r="AF186" i="25"/>
  <c r="AF194" i="25"/>
  <c r="AF170" i="25"/>
  <c r="AF192" i="25"/>
  <c r="AF191" i="25"/>
  <c r="AF189" i="25"/>
  <c r="AF178" i="25"/>
  <c r="AF183" i="25"/>
  <c r="AF188" i="25"/>
  <c r="AF179" i="25"/>
  <c r="AF200" i="25"/>
  <c r="AF185" i="25"/>
  <c r="AF190" i="25"/>
  <c r="AF199" i="25"/>
  <c r="AF198" i="25"/>
  <c r="AF175" i="25"/>
  <c r="AF187" i="25"/>
  <c r="AF196" i="25"/>
  <c r="AF206" i="25"/>
  <c r="AF193" i="25"/>
  <c r="AF197" i="25"/>
  <c r="AF204" i="25"/>
  <c r="AF212" i="25"/>
  <c r="AF210" i="25"/>
  <c r="AF208" i="25"/>
  <c r="AF215" i="25"/>
  <c r="AF213" i="25"/>
  <c r="AF221" i="25"/>
  <c r="AF211" i="25"/>
  <c r="AF220" i="25"/>
  <c r="AF195" i="25"/>
  <c r="AF201" i="25"/>
  <c r="AF209" i="25"/>
  <c r="AF219" i="25"/>
  <c r="AF205" i="25"/>
  <c r="AF217" i="25"/>
  <c r="AF214" i="25"/>
  <c r="AF222" i="25"/>
  <c r="AF226" i="25"/>
  <c r="AF235" i="25"/>
  <c r="AF243" i="25"/>
  <c r="AF203" i="25"/>
  <c r="AF224" i="25"/>
  <c r="AF233" i="25"/>
  <c r="AF216" i="25"/>
  <c r="AF223" i="25"/>
  <c r="AF232" i="25"/>
  <c r="AF240" i="25"/>
  <c r="AF207" i="25"/>
  <c r="AF230" i="25"/>
  <c r="AF239" i="25"/>
  <c r="AF218" i="25"/>
  <c r="AF228" i="25"/>
  <c r="AF237" i="25"/>
  <c r="AF245" i="25"/>
  <c r="AF227" i="25"/>
  <c r="AF238" i="25"/>
  <c r="AF249" i="25"/>
  <c r="AF257" i="25"/>
  <c r="AF234" i="25"/>
  <c r="AF244" i="25"/>
  <c r="AF247" i="25"/>
  <c r="AF263" i="25"/>
  <c r="AF229" i="25"/>
  <c r="AF246" i="25"/>
  <c r="AF254" i="25"/>
  <c r="AF262" i="25"/>
  <c r="AF253" i="25"/>
  <c r="AF261" i="25"/>
  <c r="AF251" i="25"/>
  <c r="AF259" i="25"/>
  <c r="AF268" i="25"/>
  <c r="AF276" i="25"/>
  <c r="AF284" i="25"/>
  <c r="AF225" i="25"/>
  <c r="AF266" i="25"/>
  <c r="AF274" i="25"/>
  <c r="AF282" i="25"/>
  <c r="AF236" i="25"/>
  <c r="AF242" i="25"/>
  <c r="AF265" i="25"/>
  <c r="AF273" i="25"/>
  <c r="AF281" i="25"/>
  <c r="AF252" i="25"/>
  <c r="AF264" i="25"/>
  <c r="AF272" i="25"/>
  <c r="AF280" i="25"/>
  <c r="AF288" i="25"/>
  <c r="AF248" i="25"/>
  <c r="AF258" i="25"/>
  <c r="AF270" i="25"/>
  <c r="AF278" i="25"/>
  <c r="AF269" i="25"/>
  <c r="AF279" i="25"/>
  <c r="AF260" i="25"/>
  <c r="AF287" i="25"/>
  <c r="AF275" i="25"/>
  <c r="AF271" i="25"/>
  <c r="AF290" i="25"/>
  <c r="AF298" i="25"/>
  <c r="AF306" i="25"/>
  <c r="AF283" i="25"/>
  <c r="AF289" i="25"/>
  <c r="AF296" i="25"/>
  <c r="AF304" i="25"/>
  <c r="AF312" i="25"/>
  <c r="AF250" i="25"/>
  <c r="AF267" i="25"/>
  <c r="AF295" i="25"/>
  <c r="AF303" i="25"/>
  <c r="AF311" i="25"/>
  <c r="AF294" i="25"/>
  <c r="AF302" i="25"/>
  <c r="AF310" i="25"/>
  <c r="AF277" i="25"/>
  <c r="AF286" i="25"/>
  <c r="AF285" i="25"/>
  <c r="AF292" i="25"/>
  <c r="AF300" i="25"/>
  <c r="AF308" i="25"/>
  <c r="AF299" i="25"/>
  <c r="AF309" i="25"/>
  <c r="AF313" i="25"/>
  <c r="AF305" i="25"/>
  <c r="AF321" i="25"/>
  <c r="AF291" i="25"/>
  <c r="AF301" i="25"/>
  <c r="AF320" i="25"/>
  <c r="AF319" i="25"/>
  <c r="AF297" i="25"/>
  <c r="AF307" i="25"/>
  <c r="AF293" i="25"/>
  <c r="AF318" i="25"/>
  <c r="B283" i="25"/>
  <c r="A278" i="25"/>
  <c r="A309" i="25"/>
  <c r="A226" i="25"/>
  <c r="B230" i="25"/>
  <c r="Z178" i="25"/>
  <c r="Z176" i="25"/>
  <c r="Z184" i="25"/>
  <c r="Z175" i="25"/>
  <c r="Z183" i="25"/>
  <c r="Z174" i="25"/>
  <c r="Z182" i="25"/>
  <c r="Z170" i="25"/>
  <c r="Z179" i="25"/>
  <c r="Z181" i="25"/>
  <c r="Z188" i="25"/>
  <c r="Z172" i="25"/>
  <c r="Z177" i="25"/>
  <c r="Z186" i="25"/>
  <c r="Z173" i="25"/>
  <c r="Z185" i="25"/>
  <c r="Z193" i="25"/>
  <c r="Z191" i="25"/>
  <c r="Z190" i="25"/>
  <c r="Z196" i="25"/>
  <c r="Z203" i="25"/>
  <c r="Z194" i="25"/>
  <c r="Z201" i="25"/>
  <c r="Z187" i="25"/>
  <c r="Z192" i="25"/>
  <c r="Z200" i="25"/>
  <c r="Z180" i="25"/>
  <c r="Z198" i="25"/>
  <c r="Z197" i="25"/>
  <c r="Z208" i="25"/>
  <c r="Z206" i="25"/>
  <c r="Z199" i="25"/>
  <c r="Z205" i="25"/>
  <c r="Z204" i="25"/>
  <c r="Z189" i="25"/>
  <c r="Z217" i="25"/>
  <c r="Z209" i="25"/>
  <c r="Z215" i="25"/>
  <c r="Z195" i="25"/>
  <c r="Z214" i="25"/>
  <c r="Z213" i="25"/>
  <c r="Z221" i="25"/>
  <c r="Z210" i="25"/>
  <c r="Z211" i="25"/>
  <c r="Z219" i="25"/>
  <c r="Z228" i="25"/>
  <c r="Z237" i="25"/>
  <c r="Z245" i="25"/>
  <c r="Z226" i="25"/>
  <c r="Z235" i="25"/>
  <c r="Z243" i="25"/>
  <c r="Z207" i="25"/>
  <c r="Z212" i="25"/>
  <c r="Z225" i="25"/>
  <c r="Z234" i="25"/>
  <c r="Z242" i="25"/>
  <c r="Z218" i="25"/>
  <c r="Z222" i="25"/>
  <c r="Z224" i="25"/>
  <c r="Z233" i="25"/>
  <c r="Z230" i="25"/>
  <c r="Z239" i="25"/>
  <c r="Z244" i="25"/>
  <c r="Z251" i="25"/>
  <c r="Z259" i="25"/>
  <c r="Z216" i="25"/>
  <c r="Z249" i="25"/>
  <c r="Z257" i="25"/>
  <c r="Z236" i="25"/>
  <c r="Z248" i="25"/>
  <c r="Z220" i="25"/>
  <c r="Z232" i="25"/>
  <c r="Z247" i="25"/>
  <c r="Z263" i="25"/>
  <c r="Z227" i="25"/>
  <c r="Z238" i="25"/>
  <c r="Z253" i="25"/>
  <c r="Z261" i="25"/>
  <c r="Z246" i="25"/>
  <c r="Z270" i="25"/>
  <c r="Z278" i="25"/>
  <c r="Z286" i="25"/>
  <c r="Z252" i="25"/>
  <c r="Z262" i="25"/>
  <c r="Z268" i="25"/>
  <c r="Z276" i="25"/>
  <c r="Z284" i="25"/>
  <c r="Z223" i="25"/>
  <c r="Z229" i="25"/>
  <c r="Z267" i="25"/>
  <c r="Z275" i="25"/>
  <c r="Z258" i="25"/>
  <c r="Z266" i="25"/>
  <c r="Z274" i="25"/>
  <c r="Z282" i="25"/>
  <c r="Z264" i="25"/>
  <c r="Z272" i="25"/>
  <c r="Z280" i="25"/>
  <c r="Z254" i="25"/>
  <c r="Z260" i="25"/>
  <c r="Z283" i="25"/>
  <c r="Z271" i="25"/>
  <c r="Z281" i="25"/>
  <c r="Z240" i="25"/>
  <c r="Z277" i="25"/>
  <c r="Z285" i="25"/>
  <c r="Z250" i="25"/>
  <c r="Z269" i="25"/>
  <c r="Z279" i="25"/>
  <c r="Z292" i="25"/>
  <c r="Z300" i="25"/>
  <c r="Z308" i="25"/>
  <c r="Z273" i="25"/>
  <c r="Z287" i="25"/>
  <c r="Z290" i="25"/>
  <c r="Z298" i="25"/>
  <c r="Z306" i="25"/>
  <c r="Z318" i="25"/>
  <c r="Z289" i="25"/>
  <c r="Z297" i="25"/>
  <c r="Z305" i="25"/>
  <c r="Z296" i="25"/>
  <c r="Z304" i="25"/>
  <c r="Z265" i="25"/>
  <c r="Z288" i="25"/>
  <c r="Z294" i="25"/>
  <c r="Z302" i="25"/>
  <c r="Z310" i="25"/>
  <c r="Z291" i="25"/>
  <c r="Z301" i="25"/>
  <c r="Z311" i="25"/>
  <c r="Z307" i="25"/>
  <c r="Z312" i="25"/>
  <c r="Z293" i="25"/>
  <c r="Z303" i="25"/>
  <c r="Z313" i="25"/>
  <c r="Z321" i="25"/>
  <c r="Z320" i="25"/>
  <c r="Z299" i="25"/>
  <c r="Z309" i="25"/>
  <c r="Z319" i="25"/>
  <c r="Z295" i="25"/>
  <c r="A268" i="25"/>
  <c r="A275" i="25"/>
  <c r="B267" i="25"/>
  <c r="B247" i="25"/>
  <c r="AJ172" i="25"/>
  <c r="AJ180" i="25"/>
  <c r="AJ178" i="25"/>
  <c r="AJ177" i="25"/>
  <c r="AJ176" i="25"/>
  <c r="AJ184" i="25"/>
  <c r="AJ173" i="25"/>
  <c r="AJ181" i="25"/>
  <c r="AJ190" i="25"/>
  <c r="AJ175" i="25"/>
  <c r="AJ188" i="25"/>
  <c r="AJ187" i="25"/>
  <c r="AJ185" i="25"/>
  <c r="AJ182" i="25"/>
  <c r="AJ192" i="25"/>
  <c r="AJ174" i="25"/>
  <c r="AJ198" i="25"/>
  <c r="AJ196" i="25"/>
  <c r="AJ183" i="25"/>
  <c r="AJ189" i="25"/>
  <c r="AJ193" i="25"/>
  <c r="AJ195" i="25"/>
  <c r="AJ170" i="25"/>
  <c r="AJ194" i="25"/>
  <c r="AJ203" i="25"/>
  <c r="AJ186" i="25"/>
  <c r="AJ191" i="25"/>
  <c r="AJ200" i="25"/>
  <c r="AJ210" i="25"/>
  <c r="AJ201" i="25"/>
  <c r="AJ208" i="25"/>
  <c r="AJ207" i="25"/>
  <c r="AJ197" i="25"/>
  <c r="AJ206" i="25"/>
  <c r="AJ204" i="25"/>
  <c r="AJ212" i="25"/>
  <c r="AJ219" i="25"/>
  <c r="AJ217" i="25"/>
  <c r="AJ216" i="25"/>
  <c r="AJ215" i="25"/>
  <c r="AJ209" i="25"/>
  <c r="AJ213" i="25"/>
  <c r="AJ218" i="25"/>
  <c r="AJ230" i="25"/>
  <c r="AJ239" i="25"/>
  <c r="AJ179" i="25"/>
  <c r="AJ199" i="25"/>
  <c r="AJ222" i="25"/>
  <c r="AJ228" i="25"/>
  <c r="AJ237" i="25"/>
  <c r="AJ245" i="25"/>
  <c r="AJ220" i="25"/>
  <c r="AJ227" i="25"/>
  <c r="AJ236" i="25"/>
  <c r="AJ244" i="25"/>
  <c r="AJ226" i="25"/>
  <c r="AJ235" i="25"/>
  <c r="AJ243" i="25"/>
  <c r="AJ224" i="25"/>
  <c r="AJ233" i="25"/>
  <c r="AJ232" i="25"/>
  <c r="AJ242" i="25"/>
  <c r="AJ253" i="25"/>
  <c r="AJ261" i="25"/>
  <c r="AJ238" i="25"/>
  <c r="AJ251" i="25"/>
  <c r="AJ259" i="25"/>
  <c r="AJ211" i="25"/>
  <c r="AJ223" i="25"/>
  <c r="AJ234" i="25"/>
  <c r="AJ250" i="25"/>
  <c r="AJ258" i="25"/>
  <c r="AJ249" i="25"/>
  <c r="AJ257" i="25"/>
  <c r="AJ214" i="25"/>
  <c r="AJ225" i="25"/>
  <c r="AJ247" i="25"/>
  <c r="AJ263" i="25"/>
  <c r="AJ264" i="25"/>
  <c r="AJ272" i="25"/>
  <c r="AJ280" i="25"/>
  <c r="AJ288" i="25"/>
  <c r="AJ221" i="25"/>
  <c r="AJ270" i="25"/>
  <c r="AJ278" i="25"/>
  <c r="AJ286" i="25"/>
  <c r="AJ260" i="25"/>
  <c r="AJ269" i="25"/>
  <c r="AJ277" i="25"/>
  <c r="AJ205" i="25"/>
  <c r="AJ229" i="25"/>
  <c r="AJ246" i="25"/>
  <c r="AJ268" i="25"/>
  <c r="AJ276" i="25"/>
  <c r="AJ284" i="25"/>
  <c r="AJ240" i="25"/>
  <c r="AJ252" i="25"/>
  <c r="AJ262" i="25"/>
  <c r="AJ266" i="25"/>
  <c r="AJ274" i="25"/>
  <c r="AJ273" i="25"/>
  <c r="AJ282" i="25"/>
  <c r="AJ285" i="25"/>
  <c r="AJ248" i="25"/>
  <c r="AJ254" i="25"/>
  <c r="AJ279" i="25"/>
  <c r="AJ265" i="25"/>
  <c r="AJ275" i="25"/>
  <c r="AJ267" i="25"/>
  <c r="AJ283" i="25"/>
  <c r="AJ281" i="25"/>
  <c r="AJ294" i="25"/>
  <c r="AJ302" i="25"/>
  <c r="AJ310" i="25"/>
  <c r="AJ292" i="25"/>
  <c r="AJ300" i="25"/>
  <c r="AJ308" i="25"/>
  <c r="AJ291" i="25"/>
  <c r="AJ299" i="25"/>
  <c r="AJ307" i="25"/>
  <c r="AJ290" i="25"/>
  <c r="AJ298" i="25"/>
  <c r="AJ306" i="25"/>
  <c r="AJ287" i="25"/>
  <c r="AJ289" i="25"/>
  <c r="AJ271" i="25"/>
  <c r="AJ296" i="25"/>
  <c r="AJ304" i="25"/>
  <c r="AJ312" i="25"/>
  <c r="AJ293" i="25"/>
  <c r="AJ303" i="25"/>
  <c r="AJ319" i="25"/>
  <c r="AJ318" i="25"/>
  <c r="AJ309" i="25"/>
  <c r="AJ295" i="25"/>
  <c r="AJ305" i="25"/>
  <c r="AJ313" i="25"/>
  <c r="AJ301" i="25"/>
  <c r="AJ311" i="25"/>
  <c r="AJ297" i="25"/>
  <c r="AJ321" i="25"/>
  <c r="AJ320" i="25"/>
  <c r="AI170" i="25"/>
  <c r="AI179" i="25"/>
  <c r="AI177" i="25"/>
  <c r="AI176" i="25"/>
  <c r="AI184" i="25"/>
  <c r="AI175" i="25"/>
  <c r="AI183" i="25"/>
  <c r="AI172" i="25"/>
  <c r="AI180" i="25"/>
  <c r="AI174" i="25"/>
  <c r="AI189" i="25"/>
  <c r="AI187" i="25"/>
  <c r="AI186" i="25"/>
  <c r="AI182" i="25"/>
  <c r="AI192" i="25"/>
  <c r="AI191" i="25"/>
  <c r="AI197" i="25"/>
  <c r="AI178" i="25"/>
  <c r="AI193" i="25"/>
  <c r="AI195" i="25"/>
  <c r="AI194" i="25"/>
  <c r="AI185" i="25"/>
  <c r="AI190" i="25"/>
  <c r="AI201" i="25"/>
  <c r="AI181" i="25"/>
  <c r="AI199" i="25"/>
  <c r="AI200" i="25"/>
  <c r="AI209" i="25"/>
  <c r="AI196" i="25"/>
  <c r="AI207" i="25"/>
  <c r="AI203" i="25"/>
  <c r="AI206" i="25"/>
  <c r="AI205" i="25"/>
  <c r="AI173" i="25"/>
  <c r="AI198" i="25"/>
  <c r="AI218" i="25"/>
  <c r="AI216" i="25"/>
  <c r="AI210" i="25"/>
  <c r="AI215" i="25"/>
  <c r="AI208" i="25"/>
  <c r="AI214" i="25"/>
  <c r="AI222" i="25"/>
  <c r="AI211" i="25"/>
  <c r="AI220" i="25"/>
  <c r="AI204" i="25"/>
  <c r="AI229" i="25"/>
  <c r="AI238" i="25"/>
  <c r="AI227" i="25"/>
  <c r="AI236" i="25"/>
  <c r="AI244" i="25"/>
  <c r="AI226" i="25"/>
  <c r="AI235" i="25"/>
  <c r="AI243" i="25"/>
  <c r="AI221" i="25"/>
  <c r="AI225" i="25"/>
  <c r="AI234" i="25"/>
  <c r="AI242" i="25"/>
  <c r="AI212" i="25"/>
  <c r="AI217" i="25"/>
  <c r="AI223" i="25"/>
  <c r="AI232" i="25"/>
  <c r="AI240" i="25"/>
  <c r="AI237" i="25"/>
  <c r="AI252" i="25"/>
  <c r="AI260" i="25"/>
  <c r="AI188" i="25"/>
  <c r="AI250" i="25"/>
  <c r="AI258" i="25"/>
  <c r="AI228" i="25"/>
  <c r="AI239" i="25"/>
  <c r="AI249" i="25"/>
  <c r="AI257" i="25"/>
  <c r="AI224" i="25"/>
  <c r="AI248" i="25"/>
  <c r="AI230" i="25"/>
  <c r="AI246" i="25"/>
  <c r="AI254" i="25"/>
  <c r="AI262" i="25"/>
  <c r="AI233" i="25"/>
  <c r="AI271" i="25"/>
  <c r="AI279" i="25"/>
  <c r="AI287" i="25"/>
  <c r="AI269" i="25"/>
  <c r="AI277" i="25"/>
  <c r="AI285" i="25"/>
  <c r="AI213" i="25"/>
  <c r="AI268" i="25"/>
  <c r="AI276" i="25"/>
  <c r="AI251" i="25"/>
  <c r="AI261" i="25"/>
  <c r="AI267" i="25"/>
  <c r="AI275" i="25"/>
  <c r="AI283" i="25"/>
  <c r="AI219" i="25"/>
  <c r="AI265" i="25"/>
  <c r="AI273" i="25"/>
  <c r="AI281" i="25"/>
  <c r="AI245" i="25"/>
  <c r="AI278" i="25"/>
  <c r="AI282" i="25"/>
  <c r="AI264" i="25"/>
  <c r="AI274" i="25"/>
  <c r="AI288" i="25"/>
  <c r="AI247" i="25"/>
  <c r="AI253" i="25"/>
  <c r="AI259" i="25"/>
  <c r="AI270" i="25"/>
  <c r="AI280" i="25"/>
  <c r="AI284" i="25"/>
  <c r="AI272" i="25"/>
  <c r="AI293" i="25"/>
  <c r="AI301" i="25"/>
  <c r="AI309" i="25"/>
  <c r="AI291" i="25"/>
  <c r="AI299" i="25"/>
  <c r="AI307" i="25"/>
  <c r="AI263" i="25"/>
  <c r="AI290" i="25"/>
  <c r="AI298" i="25"/>
  <c r="AI306" i="25"/>
  <c r="AI266" i="25"/>
  <c r="AI289" i="25"/>
  <c r="AI297" i="25"/>
  <c r="AI305" i="25"/>
  <c r="AI295" i="25"/>
  <c r="AI303" i="25"/>
  <c r="AI311" i="25"/>
  <c r="AI308" i="25"/>
  <c r="AI318" i="25"/>
  <c r="AI294" i="25"/>
  <c r="AI304" i="25"/>
  <c r="AI312" i="25"/>
  <c r="AI300" i="25"/>
  <c r="AI310" i="25"/>
  <c r="AI313" i="25"/>
  <c r="AI296" i="25"/>
  <c r="AI286" i="25"/>
  <c r="AI321" i="25"/>
  <c r="AI292" i="25"/>
  <c r="AI302" i="25"/>
  <c r="AI320" i="25"/>
  <c r="AI319" i="25"/>
  <c r="A294" i="25"/>
  <c r="AQ170" i="25"/>
  <c r="AQ179" i="25"/>
  <c r="AQ177" i="25"/>
  <c r="AQ176" i="25"/>
  <c r="AQ184" i="25"/>
  <c r="AQ175" i="25"/>
  <c r="AQ183" i="25"/>
  <c r="AQ172" i="25"/>
  <c r="AQ180" i="25"/>
  <c r="AQ182" i="25"/>
  <c r="AQ189" i="25"/>
  <c r="AQ173" i="25"/>
  <c r="AQ178" i="25"/>
  <c r="AQ187" i="25"/>
  <c r="AQ174" i="25"/>
  <c r="AQ186" i="25"/>
  <c r="AQ192" i="25"/>
  <c r="AQ191" i="25"/>
  <c r="AQ197" i="25"/>
  <c r="AQ195" i="25"/>
  <c r="AQ194" i="25"/>
  <c r="AQ188" i="25"/>
  <c r="AQ201" i="25"/>
  <c r="AQ199" i="25"/>
  <c r="AQ198" i="25"/>
  <c r="AQ209" i="25"/>
  <c r="AQ181" i="25"/>
  <c r="AQ207" i="25"/>
  <c r="AQ200" i="25"/>
  <c r="AQ206" i="25"/>
  <c r="AQ193" i="25"/>
  <c r="AQ205" i="25"/>
  <c r="AQ185" i="25"/>
  <c r="AQ203" i="25"/>
  <c r="AQ204" i="25"/>
  <c r="AQ218" i="25"/>
  <c r="AQ190" i="25"/>
  <c r="AQ216" i="25"/>
  <c r="AQ215" i="25"/>
  <c r="AQ196" i="25"/>
  <c r="AQ214" i="25"/>
  <c r="AQ222" i="25"/>
  <c r="AQ212" i="25"/>
  <c r="AQ220" i="25"/>
  <c r="AQ229" i="25"/>
  <c r="AQ238" i="25"/>
  <c r="AQ213" i="25"/>
  <c r="AQ227" i="25"/>
  <c r="AQ236" i="25"/>
  <c r="AQ244" i="25"/>
  <c r="AQ210" i="25"/>
  <c r="AQ226" i="25"/>
  <c r="AQ235" i="25"/>
  <c r="AQ243" i="25"/>
  <c r="AQ208" i="25"/>
  <c r="AQ219" i="25"/>
  <c r="AQ225" i="25"/>
  <c r="AQ234" i="25"/>
  <c r="AQ242" i="25"/>
  <c r="AQ223" i="25"/>
  <c r="AQ232" i="25"/>
  <c r="AQ240" i="25"/>
  <c r="AQ245" i="25"/>
  <c r="AQ252" i="25"/>
  <c r="AQ260" i="25"/>
  <c r="AQ250" i="25"/>
  <c r="AQ258" i="25"/>
  <c r="AQ217" i="25"/>
  <c r="AQ237" i="25"/>
  <c r="AQ249" i="25"/>
  <c r="AQ257" i="25"/>
  <c r="AQ211" i="25"/>
  <c r="AQ233" i="25"/>
  <c r="AQ248" i="25"/>
  <c r="AQ228" i="25"/>
  <c r="AQ239" i="25"/>
  <c r="AQ246" i="25"/>
  <c r="AQ254" i="25"/>
  <c r="AQ262" i="25"/>
  <c r="AQ247" i="25"/>
  <c r="AQ271" i="25"/>
  <c r="AQ279" i="25"/>
  <c r="AQ287" i="25"/>
  <c r="AQ253" i="25"/>
  <c r="AQ263" i="25"/>
  <c r="AQ269" i="25"/>
  <c r="AQ277" i="25"/>
  <c r="AQ285" i="25"/>
  <c r="AQ221" i="25"/>
  <c r="AQ268" i="25"/>
  <c r="AQ276" i="25"/>
  <c r="AQ224" i="25"/>
  <c r="AQ230" i="25"/>
  <c r="AQ259" i="25"/>
  <c r="AQ267" i="25"/>
  <c r="AQ275" i="25"/>
  <c r="AQ283" i="25"/>
  <c r="AQ265" i="25"/>
  <c r="AQ273" i="25"/>
  <c r="AQ281" i="25"/>
  <c r="AQ284" i="25"/>
  <c r="AQ261" i="25"/>
  <c r="AQ272" i="25"/>
  <c r="AQ278" i="25"/>
  <c r="AQ270" i="25"/>
  <c r="AQ280" i="25"/>
  <c r="AQ264" i="25"/>
  <c r="AQ293" i="25"/>
  <c r="AQ301" i="25"/>
  <c r="AQ309" i="25"/>
  <c r="AQ282" i="25"/>
  <c r="AQ274" i="25"/>
  <c r="AQ286" i="25"/>
  <c r="AQ291" i="25"/>
  <c r="AQ299" i="25"/>
  <c r="AQ307" i="25"/>
  <c r="AQ290" i="25"/>
  <c r="AQ298" i="25"/>
  <c r="AQ306" i="25"/>
  <c r="AQ289" i="25"/>
  <c r="AQ297" i="25"/>
  <c r="AQ305" i="25"/>
  <c r="AQ251" i="25"/>
  <c r="AQ266" i="25"/>
  <c r="AQ295" i="25"/>
  <c r="AQ303" i="25"/>
  <c r="AQ311" i="25"/>
  <c r="AQ318" i="25"/>
  <c r="AQ292" i="25"/>
  <c r="AQ302" i="25"/>
  <c r="AQ313" i="25"/>
  <c r="AQ288" i="25"/>
  <c r="AQ308" i="25"/>
  <c r="AQ294" i="25"/>
  <c r="AQ304" i="25"/>
  <c r="AQ321" i="25"/>
  <c r="AQ300" i="25"/>
  <c r="AQ310" i="25"/>
  <c r="AQ312" i="25"/>
  <c r="AQ320" i="25"/>
  <c r="AQ296" i="25"/>
  <c r="AQ319" i="25"/>
  <c r="B269" i="25"/>
  <c r="A195" i="25"/>
  <c r="A184" i="25"/>
  <c r="A189" i="25"/>
  <c r="A211" i="25"/>
  <c r="AO177" i="25"/>
  <c r="AO175" i="25"/>
  <c r="AO183" i="25"/>
  <c r="AO174" i="25"/>
  <c r="AO182" i="25"/>
  <c r="AO173" i="25"/>
  <c r="AO181" i="25"/>
  <c r="AO178" i="25"/>
  <c r="AO187" i="25"/>
  <c r="AO185" i="25"/>
  <c r="AO193" i="25"/>
  <c r="AO179" i="25"/>
  <c r="AO184" i="25"/>
  <c r="AO192" i="25"/>
  <c r="AO190" i="25"/>
  <c r="AO170" i="25"/>
  <c r="AO176" i="25"/>
  <c r="AO189" i="25"/>
  <c r="AO180" i="25"/>
  <c r="AO186" i="25"/>
  <c r="AO191" i="25"/>
  <c r="AO195" i="25"/>
  <c r="AO201" i="25"/>
  <c r="AO172" i="25"/>
  <c r="AO188" i="25"/>
  <c r="AO200" i="25"/>
  <c r="AO199" i="25"/>
  <c r="AO197" i="25"/>
  <c r="AO203" i="25"/>
  <c r="AO207" i="25"/>
  <c r="AO205" i="25"/>
  <c r="AO204" i="25"/>
  <c r="AO196" i="25"/>
  <c r="AO209" i="25"/>
  <c r="AO216" i="25"/>
  <c r="AO214" i="25"/>
  <c r="AO206" i="25"/>
  <c r="AO211" i="25"/>
  <c r="AO213" i="25"/>
  <c r="AO212" i="25"/>
  <c r="AO220" i="25"/>
  <c r="AO208" i="25"/>
  <c r="AO218" i="25"/>
  <c r="AO198" i="25"/>
  <c r="AO217" i="25"/>
  <c r="AO221" i="25"/>
  <c r="AO227" i="25"/>
  <c r="AO236" i="25"/>
  <c r="AO244" i="25"/>
  <c r="AO210" i="25"/>
  <c r="AO225" i="25"/>
  <c r="AO234" i="25"/>
  <c r="AO242" i="25"/>
  <c r="AO219" i="25"/>
  <c r="AO224" i="25"/>
  <c r="AO233" i="25"/>
  <c r="AO223" i="25"/>
  <c r="AO232" i="25"/>
  <c r="AO240" i="25"/>
  <c r="AO194" i="25"/>
  <c r="AO222" i="25"/>
  <c r="AO229" i="25"/>
  <c r="AO238" i="25"/>
  <c r="AO230" i="25"/>
  <c r="AO250" i="25"/>
  <c r="AO258" i="25"/>
  <c r="AO226" i="25"/>
  <c r="AO237" i="25"/>
  <c r="AO248" i="25"/>
  <c r="AO247" i="25"/>
  <c r="AO263" i="25"/>
  <c r="AO243" i="25"/>
  <c r="AO246" i="25"/>
  <c r="AO254" i="25"/>
  <c r="AO262" i="25"/>
  <c r="AO215" i="25"/>
  <c r="AO252" i="25"/>
  <c r="AO260" i="25"/>
  <c r="AO239" i="25"/>
  <c r="AO245" i="25"/>
  <c r="AO257" i="25"/>
  <c r="AO269" i="25"/>
  <c r="AO277" i="25"/>
  <c r="AO285" i="25"/>
  <c r="AO267" i="25"/>
  <c r="AO275" i="25"/>
  <c r="AO283" i="25"/>
  <c r="AO249" i="25"/>
  <c r="AO259" i="25"/>
  <c r="AO266" i="25"/>
  <c r="AO274" i="25"/>
  <c r="AO265" i="25"/>
  <c r="AO273" i="25"/>
  <c r="AO281" i="25"/>
  <c r="AO228" i="25"/>
  <c r="AO235" i="25"/>
  <c r="AO251" i="25"/>
  <c r="AO261" i="25"/>
  <c r="AO271" i="25"/>
  <c r="AO279" i="25"/>
  <c r="AO272" i="25"/>
  <c r="AO268" i="25"/>
  <c r="AO278" i="25"/>
  <c r="AO264" i="25"/>
  <c r="AO270" i="25"/>
  <c r="AO276" i="25"/>
  <c r="AO282" i="25"/>
  <c r="AO287" i="25"/>
  <c r="AO291" i="25"/>
  <c r="AO299" i="25"/>
  <c r="AO307" i="25"/>
  <c r="AO286" i="25"/>
  <c r="AO290" i="25"/>
  <c r="AO253" i="25"/>
  <c r="AO280" i="25"/>
  <c r="AO284" i="25"/>
  <c r="AO289" i="25"/>
  <c r="AO297" i="25"/>
  <c r="AO305" i="25"/>
  <c r="AO313" i="25"/>
  <c r="AO296" i="25"/>
  <c r="AO304" i="25"/>
  <c r="AO295" i="25"/>
  <c r="AO303" i="25"/>
  <c r="AO311" i="25"/>
  <c r="AO288" i="25"/>
  <c r="AO293" i="25"/>
  <c r="AO301" i="25"/>
  <c r="AO309" i="25"/>
  <c r="AO292" i="25"/>
  <c r="AO302" i="25"/>
  <c r="AO298" i="25"/>
  <c r="AO308" i="25"/>
  <c r="AO294" i="25"/>
  <c r="AO321" i="25"/>
  <c r="AO312" i="25"/>
  <c r="AO320" i="25"/>
  <c r="AO300" i="25"/>
  <c r="AO310" i="25"/>
  <c r="AO319" i="25"/>
  <c r="AO318" i="25"/>
  <c r="AO306" i="25"/>
  <c r="B276" i="25"/>
  <c r="A269" i="25"/>
  <c r="A234" i="25"/>
  <c r="A201" i="25"/>
  <c r="B284" i="25"/>
  <c r="B288" i="25"/>
  <c r="B226" i="25"/>
  <c r="A245" i="25"/>
  <c r="A209" i="25"/>
  <c r="B259" i="25"/>
  <c r="B175" i="25"/>
  <c r="B260" i="25"/>
  <c r="A206" i="25"/>
  <c r="A220" i="25"/>
  <c r="B236" i="25"/>
  <c r="A217" i="25"/>
  <c r="A273" i="25"/>
  <c r="A300" i="25"/>
  <c r="AB172" i="25"/>
  <c r="AB180" i="25"/>
  <c r="AB178" i="25"/>
  <c r="AB177" i="25"/>
  <c r="AB176" i="25"/>
  <c r="AB184" i="25"/>
  <c r="AB173" i="25"/>
  <c r="AB181" i="25"/>
  <c r="AB190" i="25"/>
  <c r="AB188" i="25"/>
  <c r="AB182" i="25"/>
  <c r="AB187" i="25"/>
  <c r="AB185" i="25"/>
  <c r="AB174" i="25"/>
  <c r="AB179" i="25"/>
  <c r="AB192" i="25"/>
  <c r="AB189" i="25"/>
  <c r="AB198" i="25"/>
  <c r="AB183" i="25"/>
  <c r="AB196" i="25"/>
  <c r="AB170" i="25"/>
  <c r="AB186" i="25"/>
  <c r="AB191" i="25"/>
  <c r="AB195" i="25"/>
  <c r="AB203" i="25"/>
  <c r="AB200" i="25"/>
  <c r="AB210" i="25"/>
  <c r="AB175" i="25"/>
  <c r="AB208" i="25"/>
  <c r="AB207" i="25"/>
  <c r="AB194" i="25"/>
  <c r="AB199" i="25"/>
  <c r="AB206" i="25"/>
  <c r="AB204" i="25"/>
  <c r="AB211" i="25"/>
  <c r="AB219" i="25"/>
  <c r="AB217" i="25"/>
  <c r="AB201" i="25"/>
  <c r="AB209" i="25"/>
  <c r="AB216" i="25"/>
  <c r="AB205" i="25"/>
  <c r="AB215" i="25"/>
  <c r="AB213" i="25"/>
  <c r="AB220" i="25"/>
  <c r="AB221" i="25"/>
  <c r="AB230" i="25"/>
  <c r="AB239" i="25"/>
  <c r="AB228" i="25"/>
  <c r="AB237" i="25"/>
  <c r="AB245" i="25"/>
  <c r="AB227" i="25"/>
  <c r="AB236" i="25"/>
  <c r="AB244" i="25"/>
  <c r="AB193" i="25"/>
  <c r="AB212" i="25"/>
  <c r="AB226" i="25"/>
  <c r="AB235" i="25"/>
  <c r="AB243" i="25"/>
  <c r="AB214" i="25"/>
  <c r="AB224" i="25"/>
  <c r="AB233" i="25"/>
  <c r="AB222" i="25"/>
  <c r="AB223" i="25"/>
  <c r="AB234" i="25"/>
  <c r="AB253" i="25"/>
  <c r="AB261" i="25"/>
  <c r="AB229" i="25"/>
  <c r="AB240" i="25"/>
  <c r="AB251" i="25"/>
  <c r="AB259" i="25"/>
  <c r="AB225" i="25"/>
  <c r="AB250" i="25"/>
  <c r="AB258" i="25"/>
  <c r="AB249" i="25"/>
  <c r="AB257" i="25"/>
  <c r="AB247" i="25"/>
  <c r="AB263" i="25"/>
  <c r="AB232" i="25"/>
  <c r="AB238" i="25"/>
  <c r="AB260" i="25"/>
  <c r="AB264" i="25"/>
  <c r="AB272" i="25"/>
  <c r="AB280" i="25"/>
  <c r="AB288" i="25"/>
  <c r="AB197" i="25"/>
  <c r="AB242" i="25"/>
  <c r="AB270" i="25"/>
  <c r="AB278" i="25"/>
  <c r="AB286" i="25"/>
  <c r="AB218" i="25"/>
  <c r="AB252" i="25"/>
  <c r="AB262" i="25"/>
  <c r="AB269" i="25"/>
  <c r="AB277" i="25"/>
  <c r="AB248" i="25"/>
  <c r="AB268" i="25"/>
  <c r="AB276" i="25"/>
  <c r="AB284" i="25"/>
  <c r="AB254" i="25"/>
  <c r="AB266" i="25"/>
  <c r="AB274" i="25"/>
  <c r="AB282" i="25"/>
  <c r="AB265" i="25"/>
  <c r="AB275" i="25"/>
  <c r="AB283" i="25"/>
  <c r="AB271" i="25"/>
  <c r="AB281" i="25"/>
  <c r="AB267" i="25"/>
  <c r="AB246" i="25"/>
  <c r="AB294" i="25"/>
  <c r="AB302" i="25"/>
  <c r="AB310" i="25"/>
  <c r="AB273" i="25"/>
  <c r="AB279" i="25"/>
  <c r="AB287" i="25"/>
  <c r="AB292" i="25"/>
  <c r="AB300" i="25"/>
  <c r="AB308" i="25"/>
  <c r="AB291" i="25"/>
  <c r="AB299" i="25"/>
  <c r="AB307" i="25"/>
  <c r="AB285" i="25"/>
  <c r="AB290" i="25"/>
  <c r="AB298" i="25"/>
  <c r="AB306" i="25"/>
  <c r="AB289" i="25"/>
  <c r="AB296" i="25"/>
  <c r="AB304" i="25"/>
  <c r="AB312" i="25"/>
  <c r="AB295" i="25"/>
  <c r="AB305" i="25"/>
  <c r="AB319" i="25"/>
  <c r="AB301" i="25"/>
  <c r="AB311" i="25"/>
  <c r="AB318" i="25"/>
  <c r="AB297" i="25"/>
  <c r="AB293" i="25"/>
  <c r="AB303" i="25"/>
  <c r="AB313" i="25"/>
  <c r="AB321" i="25"/>
  <c r="AB320" i="25"/>
  <c r="AB309" i="25"/>
  <c r="AM175" i="25"/>
  <c r="AM183" i="25"/>
  <c r="AM173" i="25"/>
  <c r="AM181" i="25"/>
  <c r="AM172" i="25"/>
  <c r="AM180" i="25"/>
  <c r="AM170" i="25"/>
  <c r="AM179" i="25"/>
  <c r="AM176" i="25"/>
  <c r="AM184" i="25"/>
  <c r="AM178" i="25"/>
  <c r="AM185" i="25"/>
  <c r="AM193" i="25"/>
  <c r="AM174" i="25"/>
  <c r="AM191" i="25"/>
  <c r="AM190" i="25"/>
  <c r="AM188" i="25"/>
  <c r="AM187" i="25"/>
  <c r="AM201" i="25"/>
  <c r="AM199" i="25"/>
  <c r="AM198" i="25"/>
  <c r="AM177" i="25"/>
  <c r="AM189" i="25"/>
  <c r="AM197" i="25"/>
  <c r="AM195" i="25"/>
  <c r="AM194" i="25"/>
  <c r="AM205" i="25"/>
  <c r="AM200" i="25"/>
  <c r="AM211" i="25"/>
  <c r="AM196" i="25"/>
  <c r="AM210" i="25"/>
  <c r="AM182" i="25"/>
  <c r="AM186" i="25"/>
  <c r="AM192" i="25"/>
  <c r="AM209" i="25"/>
  <c r="AM203" i="25"/>
  <c r="AM207" i="25"/>
  <c r="AM214" i="25"/>
  <c r="AM222" i="25"/>
  <c r="AM206" i="25"/>
  <c r="AM220" i="25"/>
  <c r="AM212" i="25"/>
  <c r="AM219" i="25"/>
  <c r="AM218" i="25"/>
  <c r="AM216" i="25"/>
  <c r="AM225" i="25"/>
  <c r="AM234" i="25"/>
  <c r="AM242" i="25"/>
  <c r="AM223" i="25"/>
  <c r="AM232" i="25"/>
  <c r="AM240" i="25"/>
  <c r="AM208" i="25"/>
  <c r="AM230" i="25"/>
  <c r="AM239" i="25"/>
  <c r="AM215" i="25"/>
  <c r="AM229" i="25"/>
  <c r="AM238" i="25"/>
  <c r="AM227" i="25"/>
  <c r="AM236" i="25"/>
  <c r="AM244" i="25"/>
  <c r="AM213" i="25"/>
  <c r="AM221" i="25"/>
  <c r="AM248" i="25"/>
  <c r="AM217" i="25"/>
  <c r="AM246" i="25"/>
  <c r="AM254" i="25"/>
  <c r="AM262" i="25"/>
  <c r="AM233" i="25"/>
  <c r="AM243" i="25"/>
  <c r="AM253" i="25"/>
  <c r="AM261" i="25"/>
  <c r="AM228" i="25"/>
  <c r="AM252" i="25"/>
  <c r="AM260" i="25"/>
  <c r="AM224" i="25"/>
  <c r="AM235" i="25"/>
  <c r="AM245" i="25"/>
  <c r="AM250" i="25"/>
  <c r="AM258" i="25"/>
  <c r="AM267" i="25"/>
  <c r="AM275" i="25"/>
  <c r="AM283" i="25"/>
  <c r="AM226" i="25"/>
  <c r="AM249" i="25"/>
  <c r="AM259" i="25"/>
  <c r="AM265" i="25"/>
  <c r="AM273" i="25"/>
  <c r="AM281" i="25"/>
  <c r="AM204" i="25"/>
  <c r="AM237" i="25"/>
  <c r="AM264" i="25"/>
  <c r="AM272" i="25"/>
  <c r="AM280" i="25"/>
  <c r="AM271" i="25"/>
  <c r="AM279" i="25"/>
  <c r="AM287" i="25"/>
  <c r="AM269" i="25"/>
  <c r="AM277" i="25"/>
  <c r="AM286" i="25"/>
  <c r="AM268" i="25"/>
  <c r="AM278" i="25"/>
  <c r="AM274" i="25"/>
  <c r="AM282" i="25"/>
  <c r="AM285" i="25"/>
  <c r="AM251" i="25"/>
  <c r="AM257" i="25"/>
  <c r="AM263" i="25"/>
  <c r="AM266" i="25"/>
  <c r="AM276" i="25"/>
  <c r="AM284" i="25"/>
  <c r="AM289" i="25"/>
  <c r="AM297" i="25"/>
  <c r="AM305" i="25"/>
  <c r="AM295" i="25"/>
  <c r="AM303" i="25"/>
  <c r="AM311" i="25"/>
  <c r="AM247" i="25"/>
  <c r="AM294" i="25"/>
  <c r="AM302" i="25"/>
  <c r="AM310" i="25"/>
  <c r="AM288" i="25"/>
  <c r="AM293" i="25"/>
  <c r="AM301" i="25"/>
  <c r="AM309" i="25"/>
  <c r="AM291" i="25"/>
  <c r="AM299" i="25"/>
  <c r="AM307" i="25"/>
  <c r="AM298" i="25"/>
  <c r="AM308" i="25"/>
  <c r="AM321" i="25"/>
  <c r="AM320" i="25"/>
  <c r="AM304" i="25"/>
  <c r="AM312" i="25"/>
  <c r="AM319" i="25"/>
  <c r="AM270" i="25"/>
  <c r="AM300" i="25"/>
  <c r="AM318" i="25"/>
  <c r="AM296" i="25"/>
  <c r="AM306" i="25"/>
  <c r="AM313" i="25"/>
  <c r="AM292" i="25"/>
  <c r="AM290" i="25"/>
  <c r="B263" i="25"/>
  <c r="A177" i="25"/>
  <c r="B181" i="25"/>
  <c r="A251" i="25"/>
  <c r="B289" i="25"/>
  <c r="A237" i="25"/>
  <c r="B221" i="25"/>
  <c r="A301" i="25"/>
  <c r="B215" i="25"/>
  <c r="A250" i="25"/>
  <c r="A199" i="25"/>
  <c r="A235" i="25"/>
  <c r="AL174" i="25"/>
  <c r="AL182" i="25"/>
  <c r="AL172" i="25"/>
  <c r="AL180" i="25"/>
  <c r="AL170" i="25"/>
  <c r="AL179" i="25"/>
  <c r="AL178" i="25"/>
  <c r="AL175" i="25"/>
  <c r="AL183" i="25"/>
  <c r="AL173" i="25"/>
  <c r="AL192" i="25"/>
  <c r="AL184" i="25"/>
  <c r="AL190" i="25"/>
  <c r="AL189" i="25"/>
  <c r="AL176" i="25"/>
  <c r="AL181" i="25"/>
  <c r="AL187" i="25"/>
  <c r="AL177" i="25"/>
  <c r="AL186" i="25"/>
  <c r="AL200" i="25"/>
  <c r="AL188" i="25"/>
  <c r="AL198" i="25"/>
  <c r="AL197" i="25"/>
  <c r="AL196" i="25"/>
  <c r="AL194" i="25"/>
  <c r="AL199" i="25"/>
  <c r="AL204" i="25"/>
  <c r="AL210" i="25"/>
  <c r="AL193" i="25"/>
  <c r="AL201" i="25"/>
  <c r="AL209" i="25"/>
  <c r="AL208" i="25"/>
  <c r="AL206" i="25"/>
  <c r="AL205" i="25"/>
  <c r="AL213" i="25"/>
  <c r="AL221" i="25"/>
  <c r="AL212" i="25"/>
  <c r="AL219" i="25"/>
  <c r="AL207" i="25"/>
  <c r="AL218" i="25"/>
  <c r="AL191" i="25"/>
  <c r="AL217" i="25"/>
  <c r="AL203" i="25"/>
  <c r="AL215" i="25"/>
  <c r="AL195" i="25"/>
  <c r="AL211" i="25"/>
  <c r="AL224" i="25"/>
  <c r="AL233" i="25"/>
  <c r="AL214" i="25"/>
  <c r="AL230" i="25"/>
  <c r="AL239" i="25"/>
  <c r="AL229" i="25"/>
  <c r="AL238" i="25"/>
  <c r="AL185" i="25"/>
  <c r="AL220" i="25"/>
  <c r="AL222" i="25"/>
  <c r="AL228" i="25"/>
  <c r="AL237" i="25"/>
  <c r="AL245" i="25"/>
  <c r="AL226" i="25"/>
  <c r="AL235" i="25"/>
  <c r="AL243" i="25"/>
  <c r="AL247" i="25"/>
  <c r="AL263" i="25"/>
  <c r="AL227" i="25"/>
  <c r="AL253" i="25"/>
  <c r="AL261" i="25"/>
  <c r="AL216" i="25"/>
  <c r="AL252" i="25"/>
  <c r="AL260" i="25"/>
  <c r="AL223" i="25"/>
  <c r="AL234" i="25"/>
  <c r="AL244" i="25"/>
  <c r="AL251" i="25"/>
  <c r="AL259" i="25"/>
  <c r="AL240" i="25"/>
  <c r="AL249" i="25"/>
  <c r="AL257" i="25"/>
  <c r="AL248" i="25"/>
  <c r="AL258" i="25"/>
  <c r="AL266" i="25"/>
  <c r="AL274" i="25"/>
  <c r="AL282" i="25"/>
  <c r="AL225" i="25"/>
  <c r="AL232" i="25"/>
  <c r="AL254" i="25"/>
  <c r="AL264" i="25"/>
  <c r="AL272" i="25"/>
  <c r="AL280" i="25"/>
  <c r="AL288" i="25"/>
  <c r="AL250" i="25"/>
  <c r="AL271" i="25"/>
  <c r="AL279" i="25"/>
  <c r="AL236" i="25"/>
  <c r="AL242" i="25"/>
  <c r="AL270" i="25"/>
  <c r="AL278" i="25"/>
  <c r="AL286" i="25"/>
  <c r="AL268" i="25"/>
  <c r="AL276" i="25"/>
  <c r="AL283" i="25"/>
  <c r="AL273" i="25"/>
  <c r="AL269" i="25"/>
  <c r="AL281" i="25"/>
  <c r="AL275" i="25"/>
  <c r="AL296" i="25"/>
  <c r="AL304" i="25"/>
  <c r="AL312" i="25"/>
  <c r="AL246" i="25"/>
  <c r="AL262" i="25"/>
  <c r="AL284" i="25"/>
  <c r="AL294" i="25"/>
  <c r="AL302" i="25"/>
  <c r="AL310" i="25"/>
  <c r="AL293" i="25"/>
  <c r="AL301" i="25"/>
  <c r="AL309" i="25"/>
  <c r="AL267" i="25"/>
  <c r="AL292" i="25"/>
  <c r="AL300" i="25"/>
  <c r="AL308" i="25"/>
  <c r="AL265" i="25"/>
  <c r="AL277" i="25"/>
  <c r="AL287" i="25"/>
  <c r="AL290" i="25"/>
  <c r="AL298" i="25"/>
  <c r="AL306" i="25"/>
  <c r="AL321" i="25"/>
  <c r="AL289" i="25"/>
  <c r="AL303" i="25"/>
  <c r="AL320" i="25"/>
  <c r="AL299" i="25"/>
  <c r="AL319" i="25"/>
  <c r="AL285" i="25"/>
  <c r="AL318" i="25"/>
  <c r="AL295" i="25"/>
  <c r="AL305" i="25"/>
  <c r="AL291" i="25"/>
  <c r="AL313" i="25"/>
  <c r="AL311" i="25"/>
  <c r="AL307" i="25"/>
  <c r="AL297" i="25"/>
  <c r="V175" i="25"/>
  <c r="V183" i="25"/>
  <c r="V173" i="25"/>
  <c r="V181" i="25"/>
  <c r="V172" i="25"/>
  <c r="V180" i="25"/>
  <c r="V170" i="25"/>
  <c r="V179" i="25"/>
  <c r="V176" i="25"/>
  <c r="V184" i="25"/>
  <c r="V185" i="25"/>
  <c r="V193" i="25"/>
  <c r="V178" i="25"/>
  <c r="V191" i="25"/>
  <c r="V190" i="25"/>
  <c r="V188" i="25"/>
  <c r="V187" i="25"/>
  <c r="V201" i="25"/>
  <c r="V177" i="25"/>
  <c r="V199" i="25"/>
  <c r="V182" i="25"/>
  <c r="V192" i="25"/>
  <c r="V198" i="25"/>
  <c r="V197" i="25"/>
  <c r="V174" i="25"/>
  <c r="V189" i="25"/>
  <c r="V195" i="25"/>
  <c r="V205" i="25"/>
  <c r="V186" i="25"/>
  <c r="V203" i="25"/>
  <c r="V211" i="25"/>
  <c r="V194" i="25"/>
  <c r="V210" i="25"/>
  <c r="V200" i="25"/>
  <c r="V209" i="25"/>
  <c r="V207" i="25"/>
  <c r="V214" i="25"/>
  <c r="V222" i="25"/>
  <c r="V220" i="25"/>
  <c r="V219" i="25"/>
  <c r="V206" i="25"/>
  <c r="V218" i="25"/>
  <c r="V216" i="25"/>
  <c r="V225" i="25"/>
  <c r="V234" i="25"/>
  <c r="V242" i="25"/>
  <c r="V196" i="25"/>
  <c r="V212" i="25"/>
  <c r="V223" i="25"/>
  <c r="V232" i="25"/>
  <c r="V240" i="25"/>
  <c r="V213" i="25"/>
  <c r="V230" i="25"/>
  <c r="V239" i="25"/>
  <c r="V229" i="25"/>
  <c r="V238" i="25"/>
  <c r="V215" i="25"/>
  <c r="V227" i="25"/>
  <c r="V236" i="25"/>
  <c r="V244" i="25"/>
  <c r="V208" i="25"/>
  <c r="V217" i="25"/>
  <c r="V224" i="25"/>
  <c r="V235" i="25"/>
  <c r="V245" i="25"/>
  <c r="V248" i="25"/>
  <c r="V246" i="25"/>
  <c r="V254" i="25"/>
  <c r="V262" i="25"/>
  <c r="V226" i="25"/>
  <c r="V237" i="25"/>
  <c r="V253" i="25"/>
  <c r="V261" i="25"/>
  <c r="V221" i="25"/>
  <c r="V252" i="25"/>
  <c r="V260" i="25"/>
  <c r="V204" i="25"/>
  <c r="V228" i="25"/>
  <c r="V250" i="25"/>
  <c r="V258" i="25"/>
  <c r="V243" i="25"/>
  <c r="V267" i="25"/>
  <c r="V275" i="25"/>
  <c r="V283" i="25"/>
  <c r="V265" i="25"/>
  <c r="V273" i="25"/>
  <c r="V281" i="25"/>
  <c r="V263" i="25"/>
  <c r="V264" i="25"/>
  <c r="V272" i="25"/>
  <c r="V280" i="25"/>
  <c r="V249" i="25"/>
  <c r="V259" i="25"/>
  <c r="V271" i="25"/>
  <c r="V279" i="25"/>
  <c r="V287" i="25"/>
  <c r="V233" i="25"/>
  <c r="V269" i="25"/>
  <c r="V277" i="25"/>
  <c r="V266" i="25"/>
  <c r="V276" i="25"/>
  <c r="V285" i="25"/>
  <c r="V288" i="25"/>
  <c r="V247" i="25"/>
  <c r="V282" i="25"/>
  <c r="V268" i="25"/>
  <c r="V278" i="25"/>
  <c r="V270" i="25"/>
  <c r="V286" i="25"/>
  <c r="V274" i="25"/>
  <c r="V289" i="25"/>
  <c r="V297" i="25"/>
  <c r="V305" i="25"/>
  <c r="V295" i="25"/>
  <c r="V303" i="25"/>
  <c r="V311" i="25"/>
  <c r="V257" i="25"/>
  <c r="V294" i="25"/>
  <c r="V302" i="25"/>
  <c r="V310" i="25"/>
  <c r="V251" i="25"/>
  <c r="V284" i="25"/>
  <c r="V293" i="25"/>
  <c r="V301" i="25"/>
  <c r="V309" i="25"/>
  <c r="V291" i="25"/>
  <c r="V299" i="25"/>
  <c r="V307" i="25"/>
  <c r="V296" i="25"/>
  <c r="V306" i="25"/>
  <c r="V292" i="25"/>
  <c r="V312" i="25"/>
  <c r="V321" i="25"/>
  <c r="V313" i="25"/>
  <c r="V320" i="25"/>
  <c r="V298" i="25"/>
  <c r="V308" i="25"/>
  <c r="V319" i="25"/>
  <c r="V290" i="25"/>
  <c r="V304" i="25"/>
  <c r="V300" i="25"/>
  <c r="V318" i="25"/>
  <c r="B209" i="25"/>
  <c r="A215" i="25"/>
  <c r="A243" i="25"/>
  <c r="A187" i="25"/>
  <c r="A266" i="25"/>
  <c r="B238" i="25"/>
  <c r="A240" i="25"/>
  <c r="B190" i="25"/>
  <c r="B217" i="25"/>
  <c r="A216" i="25"/>
  <c r="B249" i="25"/>
  <c r="B275" i="25"/>
  <c r="B274" i="25"/>
  <c r="M174" i="25"/>
  <c r="M182" i="25"/>
  <c r="M172" i="25"/>
  <c r="M180" i="25"/>
  <c r="M170" i="25"/>
  <c r="M179" i="25"/>
  <c r="M178" i="25"/>
  <c r="M175" i="25"/>
  <c r="M183" i="25"/>
  <c r="M192" i="25"/>
  <c r="M185" i="25"/>
  <c r="M190" i="25"/>
  <c r="M189" i="25"/>
  <c r="M177" i="25"/>
  <c r="M187" i="25"/>
  <c r="M186" i="25"/>
  <c r="M200" i="25"/>
  <c r="M176" i="25"/>
  <c r="M198" i="25"/>
  <c r="M181" i="25"/>
  <c r="M194" i="25"/>
  <c r="M197" i="25"/>
  <c r="M196" i="25"/>
  <c r="M173" i="25"/>
  <c r="M191" i="25"/>
  <c r="M203" i="25"/>
  <c r="M184" i="25"/>
  <c r="M195" i="25"/>
  <c r="M204" i="25"/>
  <c r="M201" i="25"/>
  <c r="M210" i="25"/>
  <c r="M209" i="25"/>
  <c r="M208" i="25"/>
  <c r="M188" i="25"/>
  <c r="M206" i="25"/>
  <c r="M193" i="25"/>
  <c r="M213" i="25"/>
  <c r="M221" i="25"/>
  <c r="M207" i="25"/>
  <c r="M219" i="25"/>
  <c r="M218" i="25"/>
  <c r="M199" i="25"/>
  <c r="M211" i="25"/>
  <c r="M217" i="25"/>
  <c r="M215" i="25"/>
  <c r="M224" i="25"/>
  <c r="M233" i="25"/>
  <c r="M230" i="25"/>
  <c r="M239" i="25"/>
  <c r="M220" i="25"/>
  <c r="M229" i="25"/>
  <c r="M238" i="25"/>
  <c r="M205" i="25"/>
  <c r="M216" i="25"/>
  <c r="M228" i="25"/>
  <c r="M237" i="25"/>
  <c r="M245" i="25"/>
  <c r="M226" i="25"/>
  <c r="M235" i="25"/>
  <c r="M243" i="25"/>
  <c r="M232" i="25"/>
  <c r="M242" i="25"/>
  <c r="M247" i="25"/>
  <c r="M263" i="25"/>
  <c r="M253" i="25"/>
  <c r="M261" i="25"/>
  <c r="M214" i="25"/>
  <c r="M223" i="25"/>
  <c r="M234" i="25"/>
  <c r="M244" i="25"/>
  <c r="M252" i="25"/>
  <c r="M260" i="25"/>
  <c r="M251" i="25"/>
  <c r="M259" i="25"/>
  <c r="M212" i="25"/>
  <c r="M225" i="25"/>
  <c r="M236" i="25"/>
  <c r="M249" i="25"/>
  <c r="M257" i="25"/>
  <c r="M266" i="25"/>
  <c r="M274" i="25"/>
  <c r="M282" i="25"/>
  <c r="M250" i="25"/>
  <c r="M264" i="25"/>
  <c r="M272" i="25"/>
  <c r="M280" i="25"/>
  <c r="M288" i="25"/>
  <c r="M240" i="25"/>
  <c r="M271" i="25"/>
  <c r="M279" i="25"/>
  <c r="M222" i="25"/>
  <c r="M227" i="25"/>
  <c r="M246" i="25"/>
  <c r="M270" i="25"/>
  <c r="M278" i="25"/>
  <c r="M286" i="25"/>
  <c r="M262" i="25"/>
  <c r="M268" i="25"/>
  <c r="M276" i="25"/>
  <c r="M273" i="25"/>
  <c r="M258" i="25"/>
  <c r="M269" i="25"/>
  <c r="M283" i="25"/>
  <c r="M265" i="25"/>
  <c r="M275" i="25"/>
  <c r="M285" i="25"/>
  <c r="M267" i="25"/>
  <c r="M277" i="25"/>
  <c r="M284" i="25"/>
  <c r="M296" i="25"/>
  <c r="M304" i="25"/>
  <c r="M312" i="25"/>
  <c r="M294" i="25"/>
  <c r="M302" i="25"/>
  <c r="M310" i="25"/>
  <c r="M287" i="25"/>
  <c r="M293" i="25"/>
  <c r="M301" i="25"/>
  <c r="M309" i="25"/>
  <c r="M254" i="25"/>
  <c r="M292" i="25"/>
  <c r="M300" i="25"/>
  <c r="M308" i="25"/>
  <c r="M248" i="25"/>
  <c r="M281" i="25"/>
  <c r="M290" i="25"/>
  <c r="M298" i="25"/>
  <c r="M306" i="25"/>
  <c r="M318" i="25"/>
  <c r="M303" i="25"/>
  <c r="M321" i="25"/>
  <c r="M299" i="25"/>
  <c r="M320" i="25"/>
  <c r="M319" i="25"/>
  <c r="M295" i="25"/>
  <c r="M305" i="25"/>
  <c r="M313" i="25"/>
  <c r="M291" i="25"/>
  <c r="M311" i="25"/>
  <c r="M289" i="25"/>
  <c r="M297" i="25"/>
  <c r="M307" i="25"/>
  <c r="AH178" i="25"/>
  <c r="AH176" i="25"/>
  <c r="AH184" i="25"/>
  <c r="AH175" i="25"/>
  <c r="AH183" i="25"/>
  <c r="AH174" i="25"/>
  <c r="AH182" i="25"/>
  <c r="AH170" i="25"/>
  <c r="AH179" i="25"/>
  <c r="AH188" i="25"/>
  <c r="AH180" i="25"/>
  <c r="AH186" i="25"/>
  <c r="AH181" i="25"/>
  <c r="AH185" i="25"/>
  <c r="AH193" i="25"/>
  <c r="AH172" i="25"/>
  <c r="AH177" i="25"/>
  <c r="AH191" i="25"/>
  <c r="AH173" i="25"/>
  <c r="AH190" i="25"/>
  <c r="AH196" i="25"/>
  <c r="AH189" i="25"/>
  <c r="AH194" i="25"/>
  <c r="AH203" i="25"/>
  <c r="AH201" i="25"/>
  <c r="AH200" i="25"/>
  <c r="AH198" i="25"/>
  <c r="AH195" i="25"/>
  <c r="AH208" i="25"/>
  <c r="AH187" i="25"/>
  <c r="AH206" i="25"/>
  <c r="AH192" i="25"/>
  <c r="AH197" i="25"/>
  <c r="AH205" i="25"/>
  <c r="AH204" i="25"/>
  <c r="AH199" i="25"/>
  <c r="AH217" i="25"/>
  <c r="AH207" i="25"/>
  <c r="AH210" i="25"/>
  <c r="AH215" i="25"/>
  <c r="AH214" i="25"/>
  <c r="AH213" i="25"/>
  <c r="AH221" i="25"/>
  <c r="AH212" i="25"/>
  <c r="AH219" i="25"/>
  <c r="AH228" i="25"/>
  <c r="AH237" i="25"/>
  <c r="AH245" i="25"/>
  <c r="AH220" i="25"/>
  <c r="AH226" i="25"/>
  <c r="AH235" i="25"/>
  <c r="AH243" i="25"/>
  <c r="AH225" i="25"/>
  <c r="AH234" i="25"/>
  <c r="AH242" i="25"/>
  <c r="AH216" i="25"/>
  <c r="AH224" i="25"/>
  <c r="AH233" i="25"/>
  <c r="AH211" i="25"/>
  <c r="AH230" i="25"/>
  <c r="AH239" i="25"/>
  <c r="AH218" i="25"/>
  <c r="AH251" i="25"/>
  <c r="AH259" i="25"/>
  <c r="AH222" i="25"/>
  <c r="AH223" i="25"/>
  <c r="AH249" i="25"/>
  <c r="AH257" i="25"/>
  <c r="AH209" i="25"/>
  <c r="AH244" i="25"/>
  <c r="AH248" i="25"/>
  <c r="AH229" i="25"/>
  <c r="AH240" i="25"/>
  <c r="AH247" i="25"/>
  <c r="AH263" i="25"/>
  <c r="AH236" i="25"/>
  <c r="AH253" i="25"/>
  <c r="AH261" i="25"/>
  <c r="AH254" i="25"/>
  <c r="AH270" i="25"/>
  <c r="AH278" i="25"/>
  <c r="AH286" i="25"/>
  <c r="AH232" i="25"/>
  <c r="AH250" i="25"/>
  <c r="AH260" i="25"/>
  <c r="AH268" i="25"/>
  <c r="AH276" i="25"/>
  <c r="AH284" i="25"/>
  <c r="AH246" i="25"/>
  <c r="AH267" i="25"/>
  <c r="AH275" i="25"/>
  <c r="AH266" i="25"/>
  <c r="AH274" i="25"/>
  <c r="AH282" i="25"/>
  <c r="AH264" i="25"/>
  <c r="AH272" i="25"/>
  <c r="AH280" i="25"/>
  <c r="AH285" i="25"/>
  <c r="AH288" i="25"/>
  <c r="AH269" i="25"/>
  <c r="AH279" i="25"/>
  <c r="AH265" i="25"/>
  <c r="AH227" i="25"/>
  <c r="AH262" i="25"/>
  <c r="AH277" i="25"/>
  <c r="AH292" i="25"/>
  <c r="AH300" i="25"/>
  <c r="AH308" i="25"/>
  <c r="AH238" i="25"/>
  <c r="AH283" i="25"/>
  <c r="AH290" i="25"/>
  <c r="AH298" i="25"/>
  <c r="AH306" i="25"/>
  <c r="AH318" i="25"/>
  <c r="AH273" i="25"/>
  <c r="AH289" i="25"/>
  <c r="AH297" i="25"/>
  <c r="AH305" i="25"/>
  <c r="AH287" i="25"/>
  <c r="AH296" i="25"/>
  <c r="AH304" i="25"/>
  <c r="AH271" i="25"/>
  <c r="AH258" i="25"/>
  <c r="AH294" i="25"/>
  <c r="AH302" i="25"/>
  <c r="AH310" i="25"/>
  <c r="AH312" i="25"/>
  <c r="AH299" i="25"/>
  <c r="AH309" i="25"/>
  <c r="AH295" i="25"/>
  <c r="AH313" i="25"/>
  <c r="AH252" i="25"/>
  <c r="AH291" i="25"/>
  <c r="AH301" i="25"/>
  <c r="AH311" i="25"/>
  <c r="AH321" i="25"/>
  <c r="AH281" i="25"/>
  <c r="AH320" i="25"/>
  <c r="AH307" i="25"/>
  <c r="AH319" i="25"/>
  <c r="AH303" i="25"/>
  <c r="AH293" i="25"/>
  <c r="T169" i="25"/>
  <c r="H9" i="26"/>
  <c r="AR169" i="25"/>
  <c r="R169" i="25"/>
  <c r="M50" i="26"/>
  <c r="AB169" i="25"/>
  <c r="AJ169" i="25"/>
  <c r="AE169" i="25"/>
  <c r="AD169" i="25"/>
  <c r="O169" i="25"/>
  <c r="AH169" i="25"/>
  <c r="AA151" i="26"/>
  <c r="AK169" i="25"/>
  <c r="AI169" i="25"/>
  <c r="I9" i="26"/>
  <c r="AW169" i="25"/>
  <c r="Z169" i="25"/>
  <c r="P169" i="25"/>
  <c r="L169" i="25"/>
  <c r="AM169" i="25"/>
  <c r="AU169" i="25"/>
  <c r="J9" i="26"/>
  <c r="AG169" i="25"/>
  <c r="AO169" i="25"/>
  <c r="F169" i="25"/>
  <c r="AF169" i="25"/>
  <c r="AN169" i="25"/>
  <c r="V169" i="25"/>
  <c r="N169" i="25"/>
  <c r="AS169" i="25"/>
  <c r="AA169" i="25"/>
  <c r="Q169" i="25"/>
  <c r="AL169" i="25"/>
  <c r="I169" i="25"/>
  <c r="H169" i="25"/>
  <c r="AQ169" i="25"/>
  <c r="S169" i="25"/>
  <c r="U169" i="25"/>
  <c r="E169" i="25"/>
  <c r="AT183" i="25" l="1"/>
  <c r="AT176" i="25"/>
  <c r="AT185" i="25"/>
  <c r="AT200" i="25"/>
  <c r="AT204" i="25"/>
  <c r="AT188" i="25"/>
  <c r="AT210" i="25"/>
  <c r="AT213" i="25"/>
  <c r="AT221" i="25"/>
  <c r="AT233" i="25"/>
  <c r="AT245" i="25"/>
  <c r="AT226" i="25"/>
  <c r="AT261" i="25"/>
  <c r="AT252" i="25"/>
  <c r="AT234" i="25"/>
  <c r="AT240" i="25"/>
  <c r="AT272" i="25"/>
  <c r="AT280" i="25"/>
  <c r="AT223" i="25"/>
  <c r="AT250" i="25"/>
  <c r="AT265" i="25"/>
  <c r="AT296" i="25"/>
  <c r="AT284" i="25"/>
  <c r="AT293" i="25"/>
  <c r="AT298" i="25"/>
  <c r="AT306" i="25"/>
  <c r="AT319" i="25"/>
  <c r="AT313" i="25"/>
  <c r="AC188" i="25"/>
  <c r="AC227" i="25"/>
  <c r="AC248" i="25"/>
  <c r="J176" i="25"/>
  <c r="J184" i="25"/>
  <c r="J194" i="25"/>
  <c r="J192" i="25"/>
  <c r="J203" i="25"/>
  <c r="J174" i="25"/>
  <c r="J204" i="25"/>
  <c r="J196" i="25"/>
  <c r="J220" i="25"/>
  <c r="J219" i="25"/>
  <c r="J225" i="25"/>
  <c r="J234" i="25"/>
  <c r="J260" i="25"/>
  <c r="J228" i="25"/>
  <c r="J248" i="25"/>
  <c r="J279" i="25"/>
  <c r="J287" i="25"/>
  <c r="K231" i="25"/>
  <c r="K171" i="25"/>
  <c r="J231" i="25"/>
  <c r="J171" i="25"/>
  <c r="AC231" i="25"/>
  <c r="AC171" i="25"/>
  <c r="AT231" i="25"/>
  <c r="AT171" i="25"/>
  <c r="AC307" i="25"/>
  <c r="AC276" i="25"/>
  <c r="AC264" i="25"/>
  <c r="J267" i="25"/>
  <c r="J275" i="25"/>
  <c r="J270" i="25"/>
  <c r="J280" i="25"/>
  <c r="J291" i="25"/>
  <c r="J299" i="25"/>
  <c r="J305" i="25"/>
  <c r="J300" i="25"/>
  <c r="J310" i="25"/>
  <c r="J308" i="25"/>
  <c r="K316" i="25"/>
  <c r="K314" i="25"/>
  <c r="K317" i="25"/>
  <c r="K315" i="25"/>
  <c r="J316" i="25"/>
  <c r="J314" i="25"/>
  <c r="J317" i="25"/>
  <c r="J315" i="25"/>
  <c r="AC316" i="25"/>
  <c r="AC314" i="25"/>
  <c r="AC317" i="25"/>
  <c r="AC315" i="25"/>
  <c r="AT317" i="25"/>
  <c r="AT315" i="25"/>
  <c r="AT316" i="25"/>
  <c r="AT314" i="25"/>
  <c r="J241" i="25"/>
  <c r="J255" i="25"/>
  <c r="J256" i="25"/>
  <c r="AC256" i="25"/>
  <c r="AC241" i="25"/>
  <c r="AC255" i="25"/>
  <c r="AT255" i="25"/>
  <c r="AT256" i="25"/>
  <c r="AT241" i="25"/>
  <c r="K241" i="25"/>
  <c r="K255" i="25"/>
  <c r="K256" i="25"/>
  <c r="K306" i="25"/>
  <c r="K202" i="25"/>
  <c r="J169" i="25"/>
  <c r="J202" i="25"/>
  <c r="AC169" i="25"/>
  <c r="AC202" i="25"/>
  <c r="AT169" i="25"/>
  <c r="AT202" i="25"/>
  <c r="AC306" i="25"/>
  <c r="AC291" i="25"/>
  <c r="AC267" i="25"/>
  <c r="AC219" i="25"/>
  <c r="AC214" i="25"/>
  <c r="AC175" i="25"/>
  <c r="AT307" i="25"/>
  <c r="AC296" i="25"/>
  <c r="AC286" i="25"/>
  <c r="AC249" i="25"/>
  <c r="AC258" i="25"/>
  <c r="AC206" i="25"/>
  <c r="AC182" i="25"/>
  <c r="AC319" i="25"/>
  <c r="AC309" i="25"/>
  <c r="AC285" i="25"/>
  <c r="AC252" i="25"/>
  <c r="AC212" i="25"/>
  <c r="AC174" i="25"/>
  <c r="AT262" i="25"/>
  <c r="AT201" i="25"/>
  <c r="AC310" i="25"/>
  <c r="AC263" i="25"/>
  <c r="AC269" i="25"/>
  <c r="AC235" i="25"/>
  <c r="AC210" i="25"/>
  <c r="AT302" i="25"/>
  <c r="AT225" i="25"/>
  <c r="AC320" i="25"/>
  <c r="AC303" i="25"/>
  <c r="AC287" i="25"/>
  <c r="AC298" i="25"/>
  <c r="AC245" i="25"/>
  <c r="AT311" i="25"/>
  <c r="AT214" i="25"/>
  <c r="AT237" i="25"/>
  <c r="AT175" i="25"/>
  <c r="AT283" i="25"/>
  <c r="AT257" i="25"/>
  <c r="AT216" i="25"/>
  <c r="AT178" i="25"/>
  <c r="AT308" i="25"/>
  <c r="AT278" i="25"/>
  <c r="AT215" i="25"/>
  <c r="AT179" i="25"/>
  <c r="AT300" i="25"/>
  <c r="AT270" i="25"/>
  <c r="AT263" i="25"/>
  <c r="AT208" i="25"/>
  <c r="AT292" i="25"/>
  <c r="AT279" i="25"/>
  <c r="AT195" i="25"/>
  <c r="AC209" i="25"/>
  <c r="AT299" i="25"/>
  <c r="AT321" i="25"/>
  <c r="AT273" i="25"/>
  <c r="AT269" i="25"/>
  <c r="AT220" i="25"/>
  <c r="AT271" i="25"/>
  <c r="AT266" i="25"/>
  <c r="AT242" i="25"/>
  <c r="AT247" i="25"/>
  <c r="AT230" i="25"/>
  <c r="AT218" i="25"/>
  <c r="AT209" i="25"/>
  <c r="AT198" i="25"/>
  <c r="AT190" i="25"/>
  <c r="AT172" i="25"/>
  <c r="AC297" i="25"/>
  <c r="AC295" i="25"/>
  <c r="AC261" i="25"/>
  <c r="AC211" i="25"/>
  <c r="AC192" i="25"/>
  <c r="AC299" i="25"/>
  <c r="AC221" i="25"/>
  <c r="AT310" i="25"/>
  <c r="AT227" i="25"/>
  <c r="AT211" i="25"/>
  <c r="AT286" i="25"/>
  <c r="AT228" i="25"/>
  <c r="AT177" i="25"/>
  <c r="AT294" i="25"/>
  <c r="AT244" i="25"/>
  <c r="AT238" i="25"/>
  <c r="AT184" i="25"/>
  <c r="AT289" i="25"/>
  <c r="AT288" i="25"/>
  <c r="AT259" i="25"/>
  <c r="AT207" i="25"/>
  <c r="AT189" i="25"/>
  <c r="AT320" i="25"/>
  <c r="AT275" i="25"/>
  <c r="AT274" i="25"/>
  <c r="AT239" i="25"/>
  <c r="AT197" i="25"/>
  <c r="AT180" i="25"/>
  <c r="AT303" i="25"/>
  <c r="AT312" i="25"/>
  <c r="AT309" i="25"/>
  <c r="AT287" i="25"/>
  <c r="AT276" i="25"/>
  <c r="AT258" i="25"/>
  <c r="AT232" i="25"/>
  <c r="AT243" i="25"/>
  <c r="AT222" i="25"/>
  <c r="AT205" i="25"/>
  <c r="AT203" i="25"/>
  <c r="AT193" i="25"/>
  <c r="AT192" i="25"/>
  <c r="AT182" i="25"/>
  <c r="AC304" i="25"/>
  <c r="AC282" i="25"/>
  <c r="AC288" i="25"/>
  <c r="AC281" i="25"/>
  <c r="AC262" i="25"/>
  <c r="AC201" i="25"/>
  <c r="AC275" i="25"/>
  <c r="AC180" i="25"/>
  <c r="AT290" i="25"/>
  <c r="AT254" i="25"/>
  <c r="AT264" i="25"/>
  <c r="AT253" i="25"/>
  <c r="AT224" i="25"/>
  <c r="AT186" i="25"/>
  <c r="AT277" i="25"/>
  <c r="AT236" i="25"/>
  <c r="AT206" i="25"/>
  <c r="AT187" i="25"/>
  <c r="AT297" i="25"/>
  <c r="AT267" i="25"/>
  <c r="AT249" i="25"/>
  <c r="AT194" i="25"/>
  <c r="AT305" i="25"/>
  <c r="AT285" i="25"/>
  <c r="AT282" i="25"/>
  <c r="AT229" i="25"/>
  <c r="AT196" i="25"/>
  <c r="AT170" i="25"/>
  <c r="AT295" i="25"/>
  <c r="AT281" i="25"/>
  <c r="AT251" i="25"/>
  <c r="AT217" i="25"/>
  <c r="AT173" i="25"/>
  <c r="AC224" i="25"/>
  <c r="AT318" i="25"/>
  <c r="AT291" i="25"/>
  <c r="AT301" i="25"/>
  <c r="AT304" i="25"/>
  <c r="AT268" i="25"/>
  <c r="AT248" i="25"/>
  <c r="AT246" i="25"/>
  <c r="AT260" i="25"/>
  <c r="AT235" i="25"/>
  <c r="AT212" i="25"/>
  <c r="AT219" i="25"/>
  <c r="AT199" i="25"/>
  <c r="AT191" i="25"/>
  <c r="AT181" i="25"/>
  <c r="AT174" i="25"/>
  <c r="AC321" i="25"/>
  <c r="AC290" i="25"/>
  <c r="AC243" i="25"/>
  <c r="AC273" i="25"/>
  <c r="AC222" i="25"/>
  <c r="AC194" i="25"/>
  <c r="AC229" i="25"/>
  <c r="AC195" i="25"/>
  <c r="AC294" i="25"/>
  <c r="AC313" i="25"/>
  <c r="AC226" i="25"/>
  <c r="AC277" i="25"/>
  <c r="AC260" i="25"/>
  <c r="AC240" i="25"/>
  <c r="AC199" i="25"/>
  <c r="AC312" i="25"/>
  <c r="AC305" i="25"/>
  <c r="AC272" i="25"/>
  <c r="AC283" i="25"/>
  <c r="AC247" i="25"/>
  <c r="AC213" i="25"/>
  <c r="AC246" i="25"/>
  <c r="AC218" i="25"/>
  <c r="AC176" i="25"/>
  <c r="AC302" i="25"/>
  <c r="AC289" i="25"/>
  <c r="AC301" i="25"/>
  <c r="AC266" i="25"/>
  <c r="AC279" i="25"/>
  <c r="AC250" i="25"/>
  <c r="AC244" i="25"/>
  <c r="AC187" i="25"/>
  <c r="AC186" i="25"/>
  <c r="AC318" i="25"/>
  <c r="AC284" i="25"/>
  <c r="AC293" i="25"/>
  <c r="AC239" i="25"/>
  <c r="AC271" i="25"/>
  <c r="AC236" i="25"/>
  <c r="AC220" i="25"/>
  <c r="AC183" i="25"/>
  <c r="J319" i="25"/>
  <c r="J313" i="25"/>
  <c r="J297" i="25"/>
  <c r="J278" i="25"/>
  <c r="J274" i="25"/>
  <c r="J247" i="25"/>
  <c r="J271" i="25"/>
  <c r="J245" i="25"/>
  <c r="J252" i="25"/>
  <c r="J243" i="25"/>
  <c r="J222" i="25"/>
  <c r="J205" i="25"/>
  <c r="J190" i="25"/>
  <c r="J186" i="25"/>
  <c r="J185" i="25"/>
  <c r="J320" i="25"/>
  <c r="J288" i="25"/>
  <c r="J289" i="25"/>
  <c r="J272" i="25"/>
  <c r="J230" i="25"/>
  <c r="J276" i="25"/>
  <c r="J264" i="25"/>
  <c r="J210" i="25"/>
  <c r="J233" i="25"/>
  <c r="J235" i="25"/>
  <c r="J214" i="25"/>
  <c r="J198" i="25"/>
  <c r="J195" i="25"/>
  <c r="J181" i="25"/>
  <c r="J177" i="25"/>
  <c r="J321" i="25"/>
  <c r="J304" i="25"/>
  <c r="J306" i="25"/>
  <c r="J309" i="25"/>
  <c r="J281" i="25"/>
  <c r="J268" i="25"/>
  <c r="J259" i="25"/>
  <c r="J257" i="25"/>
  <c r="J211" i="25"/>
  <c r="J226" i="25"/>
  <c r="J215" i="25"/>
  <c r="J206" i="25"/>
  <c r="J197" i="25"/>
  <c r="J187" i="25"/>
  <c r="J179" i="25"/>
  <c r="J302" i="25"/>
  <c r="J301" i="25"/>
  <c r="J221" i="25"/>
  <c r="J244" i="25"/>
  <c r="J208" i="25"/>
  <c r="J182" i="25"/>
  <c r="J170" i="25"/>
  <c r="J273" i="25"/>
  <c r="J193" i="25"/>
  <c r="J292" i="25"/>
  <c r="J311" i="25"/>
  <c r="J290" i="25"/>
  <c r="J293" i="25"/>
  <c r="J265" i="25"/>
  <c r="J251" i="25"/>
  <c r="J262" i="25"/>
  <c r="J224" i="25"/>
  <c r="J232" i="25"/>
  <c r="J236" i="25"/>
  <c r="J216" i="25"/>
  <c r="J207" i="25"/>
  <c r="J188" i="25"/>
  <c r="J180" i="25"/>
  <c r="J298" i="25"/>
  <c r="J240" i="25"/>
  <c r="J318" i="25"/>
  <c r="J303" i="25"/>
  <c r="J282" i="25"/>
  <c r="J284" i="25"/>
  <c r="J263" i="25"/>
  <c r="J285" i="25"/>
  <c r="J254" i="25"/>
  <c r="J258" i="25"/>
  <c r="J223" i="25"/>
  <c r="J227" i="25"/>
  <c r="J212" i="25"/>
  <c r="J209" i="25"/>
  <c r="J191" i="25"/>
  <c r="J172" i="25"/>
  <c r="J294" i="25"/>
  <c r="J249" i="25"/>
  <c r="J296" i="25"/>
  <c r="J295" i="25"/>
  <c r="J266" i="25"/>
  <c r="J253" i="25"/>
  <c r="J277" i="25"/>
  <c r="J246" i="25"/>
  <c r="J250" i="25"/>
  <c r="J213" i="25"/>
  <c r="J238" i="25"/>
  <c r="J200" i="25"/>
  <c r="J199" i="25"/>
  <c r="J178" i="25"/>
  <c r="J183" i="25"/>
  <c r="J261" i="25"/>
  <c r="J189" i="25"/>
  <c r="J312" i="25"/>
  <c r="J286" i="25"/>
  <c r="J307" i="25"/>
  <c r="J237" i="25"/>
  <c r="J283" i="25"/>
  <c r="J269" i="25"/>
  <c r="J217" i="25"/>
  <c r="J239" i="25"/>
  <c r="J242" i="25"/>
  <c r="J229" i="25"/>
  <c r="J218" i="25"/>
  <c r="J201" i="25"/>
  <c r="J173" i="25"/>
  <c r="J175" i="25"/>
  <c r="AC308" i="25"/>
  <c r="AC274" i="25"/>
  <c r="AC253" i="25"/>
  <c r="AC278" i="25"/>
  <c r="AC265" i="25"/>
  <c r="AC230" i="25"/>
  <c r="AC242" i="25"/>
  <c r="AC232" i="25"/>
  <c r="AC205" i="25"/>
  <c r="AC193" i="25"/>
  <c r="AC177" i="25"/>
  <c r="AC300" i="25"/>
  <c r="AC268" i="25"/>
  <c r="AC233" i="25"/>
  <c r="AC270" i="25"/>
  <c r="AC259" i="25"/>
  <c r="AC234" i="25"/>
  <c r="AC223" i="25"/>
  <c r="AC203" i="25"/>
  <c r="AC185" i="25"/>
  <c r="AC178" i="25"/>
  <c r="AC292" i="25"/>
  <c r="AC311" i="25"/>
  <c r="AC280" i="25"/>
  <c r="AC257" i="25"/>
  <c r="AC251" i="25"/>
  <c r="AC225" i="25"/>
  <c r="AC215" i="25"/>
  <c r="AC198" i="25"/>
  <c r="AC184" i="25"/>
  <c r="AC179" i="25"/>
  <c r="AC254" i="25"/>
  <c r="AC237" i="25"/>
  <c r="AC216" i="25"/>
  <c r="AC200" i="25"/>
  <c r="AC196" i="25"/>
  <c r="AC172" i="25"/>
  <c r="AC170" i="25"/>
  <c r="AC228" i="25"/>
  <c r="AC217" i="25"/>
  <c r="AC207" i="25"/>
  <c r="AC197" i="25"/>
  <c r="AC189" i="25"/>
  <c r="AC181" i="25"/>
  <c r="AC238" i="25"/>
  <c r="AC204" i="25"/>
  <c r="AC208" i="25"/>
  <c r="AC190" i="25"/>
  <c r="AC191" i="25"/>
  <c r="AC173" i="25"/>
  <c r="K219" i="25"/>
  <c r="K236" i="25"/>
  <c r="K192" i="25"/>
  <c r="K292" i="25"/>
  <c r="K309" i="25"/>
  <c r="K187" i="25"/>
  <c r="K181" i="25"/>
  <c r="K293" i="25"/>
  <c r="K301" i="25"/>
  <c r="K237" i="25"/>
  <c r="K213" i="25"/>
  <c r="K252" i="25"/>
  <c r="K243" i="25"/>
  <c r="K209" i="25"/>
  <c r="K261" i="25"/>
  <c r="K311" i="25"/>
  <c r="K240" i="25"/>
  <c r="K185" i="25"/>
  <c r="K263" i="25"/>
  <c r="K286" i="25"/>
  <c r="K188" i="25"/>
  <c r="K225" i="25"/>
  <c r="K189" i="25"/>
  <c r="K313" i="25"/>
  <c r="K210" i="25"/>
  <c r="K215" i="25"/>
  <c r="K296" i="25"/>
  <c r="K281" i="25"/>
  <c r="K262" i="25"/>
  <c r="K193" i="25"/>
  <c r="K264" i="25"/>
  <c r="K234" i="25"/>
  <c r="K288" i="25"/>
  <c r="K319" i="25"/>
  <c r="K203" i="25"/>
  <c r="K302" i="25"/>
  <c r="K257" i="25"/>
  <c r="K277" i="25"/>
  <c r="K206" i="25"/>
  <c r="K299" i="25"/>
  <c r="K266" i="25"/>
  <c r="K223" i="25"/>
  <c r="K300" i="25"/>
  <c r="K258" i="25"/>
  <c r="K272" i="25"/>
  <c r="K217" i="25"/>
  <c r="K318" i="25"/>
  <c r="K190" i="25"/>
  <c r="K279" i="25"/>
  <c r="K178" i="25"/>
  <c r="K238" i="25"/>
  <c r="K224" i="25"/>
  <c r="K194" i="25"/>
  <c r="K320" i="25"/>
  <c r="K242" i="25"/>
  <c r="K179" i="25"/>
  <c r="K271" i="25"/>
  <c r="K218" i="25"/>
  <c r="K244" i="25"/>
  <c r="K222" i="25"/>
  <c r="K312" i="25"/>
  <c r="K259" i="25"/>
  <c r="K180" i="25"/>
  <c r="K177" i="25"/>
  <c r="K211" i="25"/>
  <c r="K186" i="25"/>
  <c r="K265" i="25"/>
  <c r="K230" i="25"/>
  <c r="K298" i="25"/>
  <c r="K304" i="25"/>
  <c r="K228" i="25"/>
  <c r="AL163" i="26"/>
  <c r="AK163" i="26"/>
  <c r="AC163" i="26"/>
  <c r="K201" i="25"/>
  <c r="K226" i="25"/>
  <c r="K280" i="25"/>
  <c r="K175" i="25"/>
  <c r="G322" i="25"/>
  <c r="K249" i="25"/>
  <c r="AP322" i="25"/>
  <c r="G323" i="25"/>
  <c r="AH323" i="25"/>
  <c r="AH322" i="25"/>
  <c r="D323" i="25"/>
  <c r="I322" i="25"/>
  <c r="I323" i="25"/>
  <c r="AF323" i="25"/>
  <c r="AF322" i="25"/>
  <c r="P322" i="25"/>
  <c r="P323" i="25"/>
  <c r="O323" i="25"/>
  <c r="O322" i="25"/>
  <c r="H163" i="26"/>
  <c r="I43" i="16"/>
  <c r="AH163" i="26"/>
  <c r="AP323" i="25"/>
  <c r="AL323" i="25"/>
  <c r="AL322" i="25"/>
  <c r="F323" i="25"/>
  <c r="F322" i="25"/>
  <c r="Z323" i="25"/>
  <c r="Z322" i="25"/>
  <c r="AD323" i="25"/>
  <c r="AD322" i="25"/>
  <c r="T322" i="25"/>
  <c r="T323" i="25"/>
  <c r="Y322" i="25"/>
  <c r="Y323" i="25"/>
  <c r="AO323" i="25"/>
  <c r="AO322" i="25"/>
  <c r="S163" i="26"/>
  <c r="AN323" i="25"/>
  <c r="AN322" i="25"/>
  <c r="Q322" i="25"/>
  <c r="Q323" i="25"/>
  <c r="AE322" i="25"/>
  <c r="AE323" i="25"/>
  <c r="E322" i="25"/>
  <c r="E323" i="25"/>
  <c r="AY169" i="25"/>
  <c r="H8" i="16" s="1"/>
  <c r="AG322" i="25"/>
  <c r="AG323" i="25"/>
  <c r="I11" i="16"/>
  <c r="L163" i="26"/>
  <c r="I128" i="16"/>
  <c r="AS163" i="26"/>
  <c r="AR322" i="25"/>
  <c r="AR323" i="25"/>
  <c r="AA322" i="25"/>
  <c r="AA323" i="25"/>
  <c r="AJ322" i="25"/>
  <c r="AJ323" i="25"/>
  <c r="U323" i="25"/>
  <c r="U322" i="25"/>
  <c r="AS322" i="25"/>
  <c r="AS323" i="25"/>
  <c r="J163" i="26"/>
  <c r="AI322" i="25"/>
  <c r="AI323" i="25"/>
  <c r="AB322" i="25"/>
  <c r="AB323" i="25"/>
  <c r="I129" i="16"/>
  <c r="K208" i="25"/>
  <c r="K282" i="25"/>
  <c r="K246" i="25"/>
  <c r="L323" i="25"/>
  <c r="L322" i="25"/>
  <c r="AW322" i="25"/>
  <c r="AW323" i="25"/>
  <c r="S322" i="25"/>
  <c r="S323" i="25"/>
  <c r="N323" i="25"/>
  <c r="N322" i="25"/>
  <c r="AU322" i="25"/>
  <c r="AU323" i="25"/>
  <c r="AK322" i="25"/>
  <c r="AK323" i="25"/>
  <c r="I49" i="16"/>
  <c r="M163" i="26"/>
  <c r="K269" i="25"/>
  <c r="K205" i="25"/>
  <c r="K170" i="25"/>
  <c r="K307" i="25"/>
  <c r="H323" i="25"/>
  <c r="H322" i="25"/>
  <c r="AQ322" i="25"/>
  <c r="AQ323" i="25"/>
  <c r="V322" i="25"/>
  <c r="V323" i="25"/>
  <c r="AM322" i="25"/>
  <c r="AM323" i="25"/>
  <c r="R322" i="25"/>
  <c r="R323" i="25"/>
  <c r="O163" i="26"/>
  <c r="D322" i="25"/>
  <c r="M322" i="25"/>
  <c r="M323" i="25"/>
  <c r="K173" i="25"/>
  <c r="K191" i="25"/>
  <c r="K276" i="25"/>
  <c r="K310" i="25"/>
  <c r="K305" i="25"/>
  <c r="K174" i="25"/>
  <c r="K214" i="25"/>
  <c r="K250" i="25"/>
  <c r="K284" i="25"/>
  <c r="K287" i="25"/>
  <c r="K297" i="25"/>
  <c r="K183" i="25"/>
  <c r="K239" i="25"/>
  <c r="K229" i="25"/>
  <c r="K232" i="25"/>
  <c r="K291" i="25"/>
  <c r="K196" i="25"/>
  <c r="K220" i="25"/>
  <c r="K204" i="25"/>
  <c r="K248" i="25"/>
  <c r="K290" i="25"/>
  <c r="K195" i="25"/>
  <c r="K245" i="25"/>
  <c r="K247" i="25"/>
  <c r="K274" i="25"/>
  <c r="K283" i="25"/>
  <c r="K200" i="25"/>
  <c r="K235" i="25"/>
  <c r="K254" i="25"/>
  <c r="K275" i="25"/>
  <c r="K289" i="25"/>
  <c r="K197" i="25"/>
  <c r="K221" i="25"/>
  <c r="K260" i="25"/>
  <c r="K273" i="25"/>
  <c r="K285" i="25"/>
  <c r="K169" i="25"/>
  <c r="K184" i="25"/>
  <c r="K199" i="25"/>
  <c r="K233" i="25"/>
  <c r="K278" i="25"/>
  <c r="K294" i="25"/>
  <c r="K295" i="25"/>
  <c r="K216" i="25"/>
  <c r="K303" i="25"/>
  <c r="K251" i="25"/>
  <c r="K198" i="25"/>
  <c r="K267" i="25"/>
  <c r="K172" i="25"/>
  <c r="K268" i="25"/>
  <c r="K207" i="25"/>
  <c r="K227" i="25"/>
  <c r="K176" i="25"/>
  <c r="K321" i="25"/>
  <c r="K182" i="25"/>
  <c r="K308" i="25"/>
  <c r="K253" i="25"/>
  <c r="K270" i="25"/>
  <c r="K212" i="25"/>
  <c r="AF41" i="26"/>
  <c r="I40" i="16" s="1"/>
  <c r="AF37" i="26"/>
  <c r="AF40" i="26"/>
  <c r="I39" i="16" s="1"/>
  <c r="AF36" i="26"/>
  <c r="C160" i="26"/>
  <c r="AF35" i="26"/>
  <c r="D159" i="26"/>
  <c r="I158" i="16" s="1"/>
  <c r="D158" i="26"/>
  <c r="I157" i="16" s="1"/>
  <c r="D160" i="26"/>
  <c r="AI126" i="26"/>
  <c r="I125" i="16" s="1"/>
  <c r="AI118" i="26"/>
  <c r="AI121" i="26"/>
  <c r="I120" i="16" s="1"/>
  <c r="AI113" i="26"/>
  <c r="I112" i="16" s="1"/>
  <c r="AI116" i="26"/>
  <c r="I115" i="16" s="1"/>
  <c r="AI120" i="26"/>
  <c r="I119" i="16" s="1"/>
  <c r="AI119" i="26"/>
  <c r="I118" i="16" s="1"/>
  <c r="AI112" i="26"/>
  <c r="AI122" i="26"/>
  <c r="I121" i="16" s="1"/>
  <c r="AI115" i="26"/>
  <c r="I114" i="16" s="1"/>
  <c r="AJ19" i="26"/>
  <c r="I18" i="16" s="1"/>
  <c r="AJ16" i="26"/>
  <c r="AJ24" i="26"/>
  <c r="AJ21" i="26"/>
  <c r="I20" i="16" s="1"/>
  <c r="AJ17" i="26"/>
  <c r="I16" i="16" s="1"/>
  <c r="AE69" i="26"/>
  <c r="AE27" i="26"/>
  <c r="I26" i="16" s="1"/>
  <c r="AE32" i="26"/>
  <c r="I31" i="16" s="1"/>
  <c r="AE37" i="26"/>
  <c r="AE127" i="26"/>
  <c r="AE26" i="26"/>
  <c r="AE34" i="26"/>
  <c r="I33" i="16" s="1"/>
  <c r="Q60" i="26"/>
  <c r="Q62" i="26"/>
  <c r="Q64" i="26"/>
  <c r="I63" i="16" s="1"/>
  <c r="Q61" i="26"/>
  <c r="Q63" i="26"/>
  <c r="AA141" i="26"/>
  <c r="AA143" i="26"/>
  <c r="I142" i="16" s="1"/>
  <c r="AA142" i="26"/>
  <c r="I141" i="16" s="1"/>
  <c r="AA144" i="26"/>
  <c r="F67" i="26"/>
  <c r="F68" i="26"/>
  <c r="F70" i="26"/>
  <c r="AN100" i="26"/>
  <c r="I99" i="16" s="1"/>
  <c r="AN97" i="26"/>
  <c r="AN99" i="26"/>
  <c r="I98" i="16" s="1"/>
  <c r="AN98" i="26"/>
  <c r="I97" i="16" s="1"/>
  <c r="X67" i="26"/>
  <c r="X84" i="26"/>
  <c r="I83" i="16" s="1"/>
  <c r="X86" i="26"/>
  <c r="I85" i="16" s="1"/>
  <c r="X83" i="26"/>
  <c r="I82" i="16" s="1"/>
  <c r="X68" i="26"/>
  <c r="X77" i="26"/>
  <c r="X85" i="26"/>
  <c r="I84" i="16" s="1"/>
  <c r="X82" i="26"/>
  <c r="I81" i="16" s="1"/>
  <c r="X70" i="26"/>
  <c r="P138" i="26"/>
  <c r="I137" i="16" s="1"/>
  <c r="P132" i="26"/>
  <c r="P137" i="26"/>
  <c r="I136" i="16" s="1"/>
  <c r="P134" i="26"/>
  <c r="P131" i="26"/>
  <c r="P139" i="26"/>
  <c r="I138" i="16" s="1"/>
  <c r="P141" i="26"/>
  <c r="P133" i="26"/>
  <c r="AQ68" i="26"/>
  <c r="AQ70" i="26"/>
  <c r="AQ67" i="26"/>
  <c r="AQ72" i="26"/>
  <c r="D36" i="26"/>
  <c r="D61" i="26"/>
  <c r="D38" i="26"/>
  <c r="D63" i="26"/>
  <c r="D60" i="26"/>
  <c r="D62" i="26"/>
  <c r="D145" i="26"/>
  <c r="C38" i="26"/>
  <c r="C63" i="26"/>
  <c r="C60" i="26"/>
  <c r="C62" i="26"/>
  <c r="C145" i="26"/>
  <c r="C61" i="26"/>
  <c r="I68" i="26"/>
  <c r="I24" i="26"/>
  <c r="I67" i="26"/>
  <c r="I69" i="26"/>
  <c r="I66" i="26"/>
  <c r="I65" i="16" s="1"/>
  <c r="AR146" i="26"/>
  <c r="I145" i="16" s="1"/>
  <c r="AR36" i="26"/>
  <c r="D9" i="26"/>
  <c r="G24" i="26"/>
  <c r="AY171" i="25" l="1"/>
  <c r="H10" i="16" s="1"/>
  <c r="AY231" i="25"/>
  <c r="H70" i="16" s="1"/>
  <c r="AY315" i="25"/>
  <c r="H154" i="16" s="1"/>
  <c r="AY316" i="25"/>
  <c r="H155" i="16" s="1"/>
  <c r="AY314" i="25"/>
  <c r="H153" i="16" s="1"/>
  <c r="AY317" i="25"/>
  <c r="H156" i="16" s="1"/>
  <c r="AY256" i="25"/>
  <c r="AY267" i="25"/>
  <c r="AY241" i="25"/>
  <c r="AY255" i="25"/>
  <c r="H94" i="16" s="1"/>
  <c r="AY221" i="25"/>
  <c r="H60" i="16" s="1"/>
  <c r="AY245" i="25"/>
  <c r="H84" i="16" s="1"/>
  <c r="AY202" i="25"/>
  <c r="AY260" i="25"/>
  <c r="H99" i="16" s="1"/>
  <c r="AY289" i="25"/>
  <c r="H128" i="16" s="1"/>
  <c r="AY310" i="25"/>
  <c r="AY250" i="25"/>
  <c r="H89" i="16" s="1"/>
  <c r="AY306" i="25"/>
  <c r="H145" i="16" s="1"/>
  <c r="AY226" i="25"/>
  <c r="H65" i="16" s="1"/>
  <c r="AY236" i="25"/>
  <c r="H75" i="16" s="1"/>
  <c r="AY252" i="25"/>
  <c r="H91" i="16" s="1"/>
  <c r="AY178" i="25"/>
  <c r="H17" i="16" s="1"/>
  <c r="AY210" i="25"/>
  <c r="H49" i="16" s="1"/>
  <c r="AY209" i="25"/>
  <c r="H48" i="16" s="1"/>
  <c r="AY251" i="25"/>
  <c r="AY184" i="25"/>
  <c r="H23" i="16" s="1"/>
  <c r="AY192" i="25"/>
  <c r="H31" i="16" s="1"/>
  <c r="AY319" i="25"/>
  <c r="H158" i="16" s="1"/>
  <c r="AY266" i="25"/>
  <c r="AY248" i="25"/>
  <c r="H87" i="16" s="1"/>
  <c r="AY183" i="25"/>
  <c r="AY295" i="25"/>
  <c r="H134" i="16" s="1"/>
  <c r="AY299" i="25"/>
  <c r="H138" i="16" s="1"/>
  <c r="AY270" i="25"/>
  <c r="H109" i="16" s="1"/>
  <c r="AY287" i="25"/>
  <c r="H126" i="16" s="1"/>
  <c r="AY261" i="25"/>
  <c r="H100" i="16" s="1"/>
  <c r="AY278" i="25"/>
  <c r="H117" i="16" s="1"/>
  <c r="AY194" i="25"/>
  <c r="H33" i="16" s="1"/>
  <c r="AY204" i="25"/>
  <c r="H43" i="16" s="1"/>
  <c r="AY274" i="25"/>
  <c r="H113" i="16" s="1"/>
  <c r="AY305" i="25"/>
  <c r="H144" i="16" s="1"/>
  <c r="AY208" i="25"/>
  <c r="H47" i="16" s="1"/>
  <c r="AY285" i="25"/>
  <c r="H124" i="16" s="1"/>
  <c r="AY291" i="25"/>
  <c r="H130" i="16" s="1"/>
  <c r="AY174" i="25"/>
  <c r="H13" i="16" s="1"/>
  <c r="AY175" i="25"/>
  <c r="H14" i="16" s="1"/>
  <c r="AY296" i="25"/>
  <c r="H135" i="16" s="1"/>
  <c r="AY227" i="25"/>
  <c r="H66" i="16" s="1"/>
  <c r="AY247" i="25"/>
  <c r="H86" i="16" s="1"/>
  <c r="AY212" i="25"/>
  <c r="H51" i="16" s="1"/>
  <c r="AY220" i="25"/>
  <c r="H59" i="16" s="1"/>
  <c r="AY253" i="25"/>
  <c r="H92" i="16" s="1"/>
  <c r="AY298" i="25"/>
  <c r="H137" i="16" s="1"/>
  <c r="AY244" i="25"/>
  <c r="H83" i="16" s="1"/>
  <c r="AY239" i="25"/>
  <c r="H78" i="16" s="1"/>
  <c r="AY201" i="25"/>
  <c r="H40" i="16" s="1"/>
  <c r="AY187" i="25"/>
  <c r="H26" i="16" s="1"/>
  <c r="AY234" i="25"/>
  <c r="H73" i="16" s="1"/>
  <c r="AY195" i="25"/>
  <c r="H34" i="16" s="1"/>
  <c r="AY320" i="25"/>
  <c r="H159" i="16" s="1"/>
  <c r="AY238" i="25"/>
  <c r="H77" i="16" s="1"/>
  <c r="AY269" i="25"/>
  <c r="AY313" i="25"/>
  <c r="H152" i="16" s="1"/>
  <c r="AY268" i="25"/>
  <c r="AT323" i="25"/>
  <c r="AY172" i="25"/>
  <c r="H11" i="16" s="1"/>
  <c r="AY235" i="25"/>
  <c r="H74" i="16" s="1"/>
  <c r="AY196" i="25"/>
  <c r="H35" i="16" s="1"/>
  <c r="AY214" i="25"/>
  <c r="AY254" i="25"/>
  <c r="H93" i="16" s="1"/>
  <c r="AY271" i="25"/>
  <c r="H110" i="16" s="1"/>
  <c r="AY309" i="25"/>
  <c r="AY198" i="25"/>
  <c r="H37" i="16" s="1"/>
  <c r="AY240" i="25"/>
  <c r="H79" i="16" s="1"/>
  <c r="AY294" i="25"/>
  <c r="H133" i="16" s="1"/>
  <c r="AT322" i="25"/>
  <c r="AY249" i="25"/>
  <c r="H88" i="16" s="1"/>
  <c r="AY188" i="25"/>
  <c r="AY219" i="25"/>
  <c r="AY308" i="25"/>
  <c r="H147" i="16" s="1"/>
  <c r="AY283" i="25"/>
  <c r="H122" i="16" s="1"/>
  <c r="AY207" i="25"/>
  <c r="H46" i="16" s="1"/>
  <c r="AY290" i="25"/>
  <c r="H129" i="16" s="1"/>
  <c r="AY279" i="25"/>
  <c r="H118" i="16" s="1"/>
  <c r="AY286" i="25"/>
  <c r="H125" i="16" s="1"/>
  <c r="J322" i="25"/>
  <c r="AY282" i="25"/>
  <c r="H121" i="16" s="1"/>
  <c r="AY170" i="25"/>
  <c r="H9" i="16" s="1"/>
  <c r="AY199" i="25"/>
  <c r="AY284" i="25"/>
  <c r="H123" i="16" s="1"/>
  <c r="AY205" i="25"/>
  <c r="H44" i="16" s="1"/>
  <c r="AY312" i="25"/>
  <c r="H151" i="16" s="1"/>
  <c r="AY273" i="25"/>
  <c r="H112" i="16" s="1"/>
  <c r="AY232" i="25"/>
  <c r="H71" i="16" s="1"/>
  <c r="AY304" i="25"/>
  <c r="H143" i="16" s="1"/>
  <c r="AY222" i="25"/>
  <c r="H61" i="16" s="1"/>
  <c r="AY264" i="25"/>
  <c r="H103" i="16" s="1"/>
  <c r="AY213" i="25"/>
  <c r="H52" i="16" s="1"/>
  <c r="AY292" i="25"/>
  <c r="H131" i="16" s="1"/>
  <c r="J323" i="25"/>
  <c r="AY259" i="25"/>
  <c r="H98" i="16" s="1"/>
  <c r="AY200" i="25"/>
  <c r="H39" i="16" s="1"/>
  <c r="AY224" i="25"/>
  <c r="H63" i="16" s="1"/>
  <c r="AY276" i="25"/>
  <c r="H115" i="16" s="1"/>
  <c r="AY218" i="25"/>
  <c r="AY206" i="25"/>
  <c r="H45" i="16" s="1"/>
  <c r="AY262" i="25"/>
  <c r="H101" i="16" s="1"/>
  <c r="AY263" i="25"/>
  <c r="H102" i="16" s="1"/>
  <c r="AY301" i="25"/>
  <c r="H140" i="16" s="1"/>
  <c r="AY189" i="25"/>
  <c r="AY280" i="25"/>
  <c r="H119" i="16" s="1"/>
  <c r="AY265" i="25"/>
  <c r="AY318" i="25"/>
  <c r="H157" i="16" s="1"/>
  <c r="AY277" i="25"/>
  <c r="H116" i="16" s="1"/>
  <c r="AY281" i="25"/>
  <c r="H120" i="16" s="1"/>
  <c r="AY185" i="25"/>
  <c r="H24" i="16" s="1"/>
  <c r="AY182" i="25"/>
  <c r="H21" i="16" s="1"/>
  <c r="AY197" i="25"/>
  <c r="H36" i="16" s="1"/>
  <c r="AY297" i="25"/>
  <c r="H136" i="16" s="1"/>
  <c r="AY186" i="25"/>
  <c r="H25" i="16" s="1"/>
  <c r="AY176" i="25"/>
  <c r="H15" i="16" s="1"/>
  <c r="AY233" i="25"/>
  <c r="H72" i="16" s="1"/>
  <c r="AY307" i="25"/>
  <c r="H146" i="16" s="1"/>
  <c r="AY246" i="25"/>
  <c r="H85" i="16" s="1"/>
  <c r="AY211" i="25"/>
  <c r="H50" i="16" s="1"/>
  <c r="AY242" i="25"/>
  <c r="H81" i="16" s="1"/>
  <c r="AY272" i="25"/>
  <c r="H111" i="16" s="1"/>
  <c r="AY302" i="25"/>
  <c r="H141" i="16" s="1"/>
  <c r="AY177" i="25"/>
  <c r="H16" i="16" s="1"/>
  <c r="AY288" i="25"/>
  <c r="H127" i="16" s="1"/>
  <c r="AY243" i="25"/>
  <c r="H82" i="16" s="1"/>
  <c r="AY293" i="25"/>
  <c r="H132" i="16" s="1"/>
  <c r="AY179" i="25"/>
  <c r="H18" i="16" s="1"/>
  <c r="AY311" i="25"/>
  <c r="H150" i="16" s="1"/>
  <c r="AY258" i="25"/>
  <c r="H97" i="16" s="1"/>
  <c r="AY180" i="25"/>
  <c r="H19" i="16" s="1"/>
  <c r="AY300" i="25"/>
  <c r="H139" i="16" s="1"/>
  <c r="AC322" i="25"/>
  <c r="AY181" i="25"/>
  <c r="H20" i="16" s="1"/>
  <c r="AY257" i="25"/>
  <c r="H96" i="16" s="1"/>
  <c r="AY225" i="25"/>
  <c r="AY215" i="25"/>
  <c r="AY203" i="25"/>
  <c r="H41" i="16" s="1"/>
  <c r="AY223" i="25"/>
  <c r="H62" i="16" s="1"/>
  <c r="AY216" i="25"/>
  <c r="AY193" i="25"/>
  <c r="AY237" i="25"/>
  <c r="AC323" i="25"/>
  <c r="AY230" i="25"/>
  <c r="H69" i="16" s="1"/>
  <c r="AY190" i="25"/>
  <c r="AY191" i="25"/>
  <c r="AY173" i="25"/>
  <c r="H12" i="16" s="1"/>
  <c r="AY217" i="25"/>
  <c r="H56" i="16" s="1"/>
  <c r="AY228" i="25"/>
  <c r="I144" i="16"/>
  <c r="I59" i="16"/>
  <c r="I68" i="16"/>
  <c r="I62" i="16"/>
  <c r="AQ163" i="26"/>
  <c r="I163" i="26"/>
  <c r="I61" i="16"/>
  <c r="I35" i="16"/>
  <c r="Q163" i="26"/>
  <c r="F163" i="26"/>
  <c r="AI163" i="26"/>
  <c r="K322" i="25"/>
  <c r="K323" i="25"/>
  <c r="I111" i="16"/>
  <c r="AY303" i="25"/>
  <c r="H142" i="16" s="1"/>
  <c r="D163" i="26"/>
  <c r="I37" i="16"/>
  <c r="C163" i="26"/>
  <c r="X163" i="26"/>
  <c r="P163" i="26"/>
  <c r="I96" i="16"/>
  <c r="AN163" i="26"/>
  <c r="AA163" i="26"/>
  <c r="I15" i="16"/>
  <c r="AJ163" i="26"/>
  <c r="I25" i="16"/>
  <c r="AE163" i="26"/>
  <c r="I60" i="16"/>
  <c r="I36" i="16"/>
  <c r="I34" i="16"/>
  <c r="AF163" i="26"/>
  <c r="I130" i="16"/>
  <c r="AR163" i="26"/>
  <c r="I159" i="16"/>
  <c r="AY321" i="25"/>
  <c r="AY229" i="25"/>
  <c r="H68" i="16" s="1"/>
  <c r="AY275" i="25"/>
  <c r="H114" i="16" s="1"/>
  <c r="Z141" i="26"/>
  <c r="I140" i="16" s="1"/>
  <c r="Z151" i="26"/>
  <c r="I150" i="16" s="1"/>
  <c r="AM118" i="26"/>
  <c r="I117" i="16" s="1"/>
  <c r="AM134" i="26"/>
  <c r="I133" i="16" s="1"/>
  <c r="AM25" i="26"/>
  <c r="AM133" i="26"/>
  <c r="I132" i="16" s="1"/>
  <c r="AP70" i="26"/>
  <c r="I69" i="16" s="1"/>
  <c r="AP67" i="26"/>
  <c r="I66" i="16" s="1"/>
  <c r="AP72" i="26"/>
  <c r="I71" i="16" s="1"/>
  <c r="AP68" i="26"/>
  <c r="I67" i="16" s="1"/>
  <c r="K93" i="26"/>
  <c r="I92" i="16" s="1"/>
  <c r="K24" i="26"/>
  <c r="I23" i="16" s="1"/>
  <c r="K57" i="26"/>
  <c r="I56" i="16" s="1"/>
  <c r="K132" i="26"/>
  <c r="I131" i="16" s="1"/>
  <c r="K53" i="26"/>
  <c r="I52" i="16" s="1"/>
  <c r="K102" i="26"/>
  <c r="I101" i="16" s="1"/>
  <c r="R128" i="26"/>
  <c r="I127" i="16" s="1"/>
  <c r="R117" i="26"/>
  <c r="I116" i="16" s="1"/>
  <c r="R114" i="26"/>
  <c r="R127" i="26"/>
  <c r="I126" i="16" s="1"/>
  <c r="K9" i="26"/>
  <c r="G9" i="26"/>
  <c r="H67" i="16" l="1"/>
  <c r="Z163" i="26"/>
  <c r="AP163" i="26"/>
  <c r="G163" i="26"/>
  <c r="I8" i="16"/>
  <c r="I113" i="16"/>
  <c r="R163" i="26"/>
  <c r="K163" i="26"/>
  <c r="AM163" i="26"/>
  <c r="I24" i="16"/>
  <c r="AX163"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Codex</author>
  </authors>
  <commentList>
    <comment ref="E3" authorId="0" shapeId="0" xr:uid="{42F3C95D-7102-C34E-B689-8026228CEBDC}">
      <text>
        <r>
          <rPr>
            <sz val="10"/>
            <color rgb="FF000000"/>
            <rFont val="Arial"/>
            <family val="2"/>
          </rPr>
          <t xml:space="preserve">Aktualisiert aus Zürcher Leistungsspezifischen Anforderungen Akutsomatik 2026.1 (BP,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Allgemeine Innere Medizin und Chirurgie und Anästhesiologie</t>
        </r>
      </text>
    </comment>
    <comment ref="H4" authorId="0" shapeId="0" xr:uid="{6CC96F66-C076-ED4E-9930-92446AD15631}">
      <text>
        <r>
          <rPr>
            <sz val="10"/>
            <color rgb="FF000000"/>
            <rFont val="Arial"/>
            <family val="2"/>
          </rPr>
          <t xml:space="preserve">Aktualisiert aus Zürcher Leistungsspezifischen Anforderungen Akutsomatik 2026.1 (BPE, Intensivstation).
</t>
        </r>
        <r>
          <rPr>
            <sz val="10"/>
            <color rgb="FF000000"/>
            <rFont val="Arial"/>
            <family val="2"/>
          </rPr>
          <t xml:space="preserve">
</t>
        </r>
        <r>
          <rPr>
            <sz val="10"/>
            <color rgb="FF000000"/>
            <rFont val="Arial"/>
            <family val="2"/>
          </rPr>
          <t xml:space="preserve">Alter Inhalt:
</t>
        </r>
        <r>
          <rPr>
            <sz val="10"/>
            <color rgb="FF000000"/>
            <rFont val="Arial"/>
            <family val="2"/>
          </rPr>
          <t>1</t>
        </r>
      </text>
    </comment>
    <comment ref="F7" authorId="0" shapeId="0" xr:uid="{1831484B-217E-7946-A2E2-F252C8FB173C}">
      <text>
        <r>
          <rPr>
            <sz val="10"/>
            <color rgb="FF000000"/>
            <rFont val="Arial"/>
            <family val="2"/>
          </rPr>
          <t xml:space="preserve">Aktualisiert aus Zürcher Leistungsspezifischen Anforderungen Akutsomatik 2026.1 (DER1.1, Verfügbarkeit).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F9" authorId="0" shapeId="0" xr:uid="{682A6352-40AA-574F-A5A0-0C214363B43E}">
      <text>
        <r>
          <rPr>
            <sz val="10"/>
            <color rgb="FF000000"/>
            <rFont val="Arial"/>
            <family val="2"/>
          </rPr>
          <t xml:space="preserve">Aktualisiert aus Zürcher Leistungsspezifischen Anforderungen Akutsomatik 2026.1 (DER2, Verfügbarkeit).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N9" authorId="0" shapeId="0" xr:uid="{DBCA85A3-DB93-2D45-A97C-89059082BFEB}">
      <text>
        <r>
          <rPr>
            <sz val="10"/>
            <color rgb="FF000000"/>
            <rFont val="Arial"/>
            <family val="2"/>
          </rPr>
          <t xml:space="preserve">Aktualisiert aus weitergehenden leistungsspezifischen Anforderungen 2026.1 (DER2, Spalte N).
</t>
        </r>
        <r>
          <rPr>
            <sz val="10"/>
            <color rgb="FF000000"/>
            <rFont val="Arial"/>
            <family val="2"/>
          </rPr>
          <t xml:space="preserve">
</t>
        </r>
        <r>
          <rPr>
            <sz val="10"/>
            <color rgb="FF000000"/>
            <rFont val="Arial"/>
            <family val="2"/>
          </rPr>
          <t xml:space="preserve">Alter Inhalt:
</t>
        </r>
        <r>
          <rPr>
            <sz val="10"/>
            <color rgb="FF000000"/>
            <rFont val="Arial"/>
            <family val="2"/>
          </rPr>
          <t>Wundambulatorium</t>
        </r>
      </text>
    </comment>
    <comment ref="L18" authorId="0" shapeId="0" xr:uid="{242FC408-F4BB-E64F-B462-0BB39B440CF9}">
      <text>
        <r>
          <rPr>
            <sz val="10"/>
            <color rgb="FF000000"/>
            <rFont val="Arial"/>
            <family val="2"/>
          </rPr>
          <t xml:space="preserve">Aktualisiert aus Zürcher Leistungsspezifischen Anforderungen Akutsomatik 2026.1 (HNO2, Tumorboard).
</t>
        </r>
        <r>
          <rPr>
            <sz val="10"/>
            <color rgb="FF000000"/>
            <rFont val="Arial"/>
            <family val="2"/>
          </rPr>
          <t xml:space="preserve">
</t>
        </r>
        <r>
          <rPr>
            <sz val="10"/>
            <color rgb="FF000000"/>
            <rFont val="Arial"/>
            <family val="2"/>
          </rPr>
          <t xml:space="preserve">Alter Inhalt:
</t>
        </r>
        <r>
          <rPr>
            <sz val="10"/>
            <color rgb="FF000000"/>
            <rFont val="Arial"/>
            <family val="2"/>
          </rPr>
          <t xml:space="preserve">ex-post 
</t>
        </r>
        <r>
          <rPr>
            <sz val="10"/>
            <color rgb="FF000000"/>
            <rFont val="Arial"/>
            <family val="2"/>
          </rPr>
          <t>ja</t>
        </r>
      </text>
    </comment>
    <comment ref="N18" authorId="0" shapeId="0" xr:uid="{BA9CD8DF-1A34-9E4F-8E73-67A2BDA89525}">
      <text>
        <r>
          <rPr>
            <sz val="10"/>
            <color rgb="FF000000"/>
            <rFont val="Arial"/>
            <family val="2"/>
          </rPr>
          <t xml:space="preserve">Aktualisiert aus weitergehenden leistungsspezifischen Anforderungen 2026.1 (HNO2, Spalte N).
</t>
        </r>
        <r>
          <rPr>
            <sz val="10"/>
            <color rgb="FF000000"/>
            <rFont val="Arial"/>
            <family val="2"/>
          </rPr>
          <t xml:space="preserve">
</t>
        </r>
        <r>
          <rPr>
            <sz val="10"/>
            <color rgb="FF000000"/>
            <rFont val="Arial"/>
            <family val="2"/>
          </rPr>
          <t xml:space="preserve">Alter Inhalt:
</t>
        </r>
        <r>
          <rPr>
            <sz val="10"/>
            <color rgb="FF000000"/>
            <rFont val="Arial"/>
            <family val="2"/>
          </rPr>
          <t>Neuromonitoring des Nervus recurrens, postoperativ systematische Evaluation der Stimmlippenfunktion, Messung des Calcium- und Parathormonspiegels bei totalen Thyreoidektomien</t>
        </r>
      </text>
    </comment>
    <comment ref="E19" authorId="0" shapeId="0" xr:uid="{E10E293F-23F3-9042-99F0-988DA1E654F8}">
      <text>
        <r>
          <rPr>
            <sz val="10"/>
            <color rgb="FF000000"/>
            <rFont val="Arial"/>
            <family val="2"/>
          </rPr>
          <t xml:space="preserve">Aktualisiert aus Zürcher Leistungsspezifischen Anforderungen Akutsomatik 2026.1 (KIE1,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 xml:space="preserve">(Mund-, Kiefer- und Gesichtschirurgie)
</t>
        </r>
        <r>
          <rPr>
            <sz val="10"/>
            <color rgb="FF000000"/>
            <rFont val="Arial"/>
            <family val="2"/>
          </rPr>
          <t>(Plastische, Rekonstruktive und Ästhetische Chirurgie)</t>
        </r>
      </text>
    </comment>
    <comment ref="N34" authorId="0" shapeId="0" xr:uid="{0B684287-2C72-854B-909D-EE0F105FBAD1}">
      <text>
        <r>
          <rPr>
            <sz val="10"/>
            <color rgb="FF000000"/>
            <rFont val="Arial"/>
            <family val="2"/>
          </rPr>
          <t xml:space="preserve">Aktualisiert aus weitergehenden leistungsspezifischen Anforderungen 2026.1 (NEU4, Spalte N).
</t>
        </r>
        <r>
          <rPr>
            <sz val="10"/>
            <color rgb="FF000000"/>
            <rFont val="Arial"/>
            <family val="2"/>
          </rPr>
          <t xml:space="preserve">
</t>
        </r>
        <r>
          <rPr>
            <sz val="10"/>
            <color rgb="FF000000"/>
            <rFont val="Arial"/>
            <family val="2"/>
          </rPr>
          <t xml:space="preserve">Alter Inhalt:
</t>
        </r>
        <r>
          <rPr>
            <sz val="10"/>
            <color rgb="FF000000"/>
            <rFont val="Arial"/>
            <family val="2"/>
          </rPr>
          <t>Ein Langzeit-Video/EEG-Monitoring ist obligatorisch, Verfügbarkeit von fachlich geschultem Personal (FND) bei Bedarf. Psychiatrische Beurteilung bei der Diagnose eines nicht-epileptischen psychogenen Anfalls obligatorisch.</t>
        </r>
      </text>
    </comment>
    <comment ref="N35" authorId="0" shapeId="0" xr:uid="{3BDABFFC-658F-7C4C-9341-E93BDBD95BB4}">
      <text>
        <r>
          <rPr>
            <sz val="10"/>
            <color rgb="FF000000"/>
            <rFont val="Arial"/>
            <family val="2"/>
          </rPr>
          <t xml:space="preserve">Aktualisiert aus weitergehenden leistungsspezifischen Anforderungen 2026.1 (NEU4.1, Spalte N).
</t>
        </r>
        <r>
          <rPr>
            <sz val="10"/>
            <color rgb="FF000000"/>
            <rFont val="Arial"/>
            <family val="2"/>
          </rPr>
          <t xml:space="preserve">
</t>
        </r>
        <r>
          <rPr>
            <sz val="10"/>
            <color rgb="FF000000"/>
            <rFont val="Arial"/>
            <family val="2"/>
          </rPr>
          <t xml:space="preserve">Alter Inhalt:
</t>
        </r>
        <r>
          <rPr>
            <sz val="10"/>
            <color rgb="FF000000"/>
            <rFont val="Arial"/>
            <family val="2"/>
          </rPr>
          <t>An jeder wöchentlichen Teambesprechung müssen Vertreter aller beteiligten Therapiebereiche teilnehmen.</t>
        </r>
      </text>
    </comment>
    <comment ref="N44" authorId="0" shapeId="0" xr:uid="{78E7EBFA-C897-0641-8319-C5D2F5A42526}">
      <text>
        <r>
          <rPr>
            <sz val="10"/>
            <color rgb="FF000000"/>
            <rFont val="Arial"/>
            <family val="2"/>
          </rPr>
          <t xml:space="preserve">Aktualisiert aus weitergehenden leistungsspezifischen Anforderungen 2026.1 (END1, Spalte N).
</t>
        </r>
        <r>
          <rPr>
            <sz val="10"/>
            <color rgb="FF000000"/>
            <rFont val="Arial"/>
            <family val="2"/>
          </rPr>
          <t xml:space="preserve">
</t>
        </r>
        <r>
          <rPr>
            <sz val="10"/>
            <color rgb="FF000000"/>
            <rFont val="Arial"/>
            <family val="2"/>
          </rPr>
          <t xml:space="preserve">Alter Inhalt:
</t>
        </r>
        <r>
          <rPr>
            <sz val="10"/>
            <color rgb="FF000000"/>
            <rFont val="Arial"/>
            <family val="2"/>
          </rPr>
          <t>Ernährungs- und Diabetesberatung</t>
        </r>
      </text>
    </comment>
    <comment ref="E47" authorId="0" shapeId="0" xr:uid="{92C2954E-557A-584A-ACEF-3496A9F65774}">
      <text>
        <r>
          <rPr>
            <sz val="10"/>
            <color rgb="FF000000"/>
            <rFont val="Arial"/>
            <family val="2"/>
          </rPr>
          <t xml:space="preserve">Aktualisiert aus Zürcher Leistungsspezifischen Anforderungen Akutsomatik 2026.1 (VIS1,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(Chirurgie)</t>
        </r>
      </text>
    </comment>
    <comment ref="N47" authorId="0" shapeId="0" xr:uid="{529DF075-ECAD-0E4F-92EB-A12D3D54FA23}">
      <text>
        <r>
          <rPr>
            <sz val="10"/>
            <color rgb="FF000000"/>
            <rFont val="Arial"/>
            <family val="2"/>
          </rPr>
          <t xml:space="preserve">Aktualisiert aus weitergehenden leistungsspezifischen Anforderungen 2026.1 (VIS1, Spalte N).
</t>
        </r>
        <r>
          <rPr>
            <sz val="10"/>
            <color rgb="FF000000"/>
            <rFont val="Arial"/>
            <family val="2"/>
          </rPr>
          <t xml:space="preserve">
</t>
        </r>
        <r>
          <rPr>
            <sz val="10"/>
            <color rgb="FF000000"/>
            <rFont val="Arial"/>
            <family val="2"/>
          </rPr>
          <t xml:space="preserve">Alter Inhalt:
</t>
        </r>
        <r>
          <rPr>
            <sz val="10"/>
            <color rgb="FF000000"/>
            <rFont val="Arial"/>
            <family val="2"/>
          </rPr>
          <t>Das Qualitätsprogramm «Kolonchirugie» der Chirurgischen Gesellschaft des Kantons Zürich (CGZH) befindet sich aktuell in der Finalisierung. Die Teilnahme ist für Zürcher Listenspitäler mit Leistungsauftrag VIS1 verpflichtend.</t>
        </r>
      </text>
    </comment>
    <comment ref="N51" authorId="0" shapeId="0" xr:uid="{BC1FC8F5-76FA-B94A-8373-07694AC5FF01}">
      <text>
        <r>
          <rPr>
            <sz val="10"/>
            <color rgb="FF000000"/>
            <rFont val="Arial"/>
            <family val="2"/>
          </rPr>
          <t xml:space="preserve">Aktualisiert aus weitergehenden leistungsspezifischen Anforderungen 2026.1 (VIS1.4, Spalte N).
</t>
        </r>
        <r>
          <rPr>
            <sz val="10"/>
            <color rgb="FF000000"/>
            <rFont val="Arial"/>
            <family val="2"/>
          </rPr>
          <t xml:space="preserve">
</t>
        </r>
        <r>
          <rPr>
            <sz val="10"/>
            <color rgb="FF000000"/>
            <rFont val="Arial"/>
            <family val="2"/>
          </rPr>
          <t xml:space="preserve">Alter Inhalt:
</t>
        </r>
        <r>
          <rPr>
            <sz val="10"/>
            <color rgb="FF000000"/>
            <rFont val="Arial"/>
            <family val="2"/>
          </rPr>
          <t>SMOB-Anerkennung Primär- oder Referenzzentrum</t>
        </r>
      </text>
    </comment>
    <comment ref="E55" authorId="0" shapeId="0" xr:uid="{A3039D38-1917-B24C-B3A0-BE34B0278179}">
      <text>
        <r>
          <rPr>
            <sz val="10"/>
            <color rgb="FF000000"/>
            <rFont val="Arial"/>
            <family val="2"/>
          </rPr>
          <t xml:space="preserve">Aktualisiert aus Zürcher Leistungsspezifischen Anforderungen Akutsomatik 2026.1 (HAE1.1,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 xml:space="preserve">Hämatologie
</t>
        </r>
        <r>
          <rPr>
            <sz val="10"/>
            <color rgb="FF000000"/>
            <rFont val="Arial"/>
            <family val="2"/>
          </rPr>
          <t xml:space="preserve">Medizinische Onkologie
</t>
        </r>
      </text>
    </comment>
    <comment ref="N58" authorId="0" shapeId="0" xr:uid="{3D409ECF-468F-C145-B4E3-5CF96B7AB4EB}">
      <text>
        <r>
          <rPr>
            <sz val="10"/>
            <rFont val="Arial"/>
            <family val="2"/>
          </rPr>
          <t>Aktualisiert aus weitergehenden leistungsspezifischen Anforderungen 2026.1 (HAE4, Spalte N).
Alter Inhalt:
JACIE-Akkreditierung</t>
        </r>
      </text>
    </comment>
    <comment ref="N61" authorId="0" shapeId="0" xr:uid="{A3DD42CE-33FA-2349-B048-0CC0CEB0F9B6}">
      <text>
        <r>
          <rPr>
            <sz val="10"/>
            <color rgb="FF000000"/>
            <rFont val="Arial"/>
            <family val="2"/>
          </rPr>
          <t xml:space="preserve">Aktualisiert aus weitergehenden leistungsspezifischen Anforderungen 2026.1 (GEFA,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-für Interventionen nur Fae Angiologie, Radiologie oder Kardiologie
</t>
        </r>
        <r>
          <rPr>
            <sz val="10"/>
            <color rgb="FF000000"/>
            <rFont val="Arial"/>
            <family val="2"/>
          </rPr>
          <t xml:space="preserve">- für Operationen nur FAe Gefässchirurgie, Herz- und thorakale Gefässchirurgie oder Kinderchirugie zugelassen
</t>
        </r>
        <r>
          <rPr>
            <sz val="10"/>
            <color rgb="FF000000"/>
            <rFont val="Arial"/>
            <family val="2"/>
          </rPr>
          <t xml:space="preserve">-Operateure in der postoperativen Phaese jederzeit erreichbar sein und notwendige Intervention innerhalb von 30Min zu gewährleisten
</t>
        </r>
        <r>
          <rPr>
            <sz val="10"/>
            <color rgb="FF000000"/>
            <rFont val="Arial"/>
            <family val="2"/>
          </rPr>
          <t xml:space="preserve">-interdiszipliäre Indikationskonferenz mit chirurgischen und interventionellen FAe. Spezifisches Zusammenarbeitskonzept notwendig
</t>
        </r>
        <r>
          <rPr>
            <sz val="10"/>
            <color rgb="FF000000"/>
            <rFont val="Arial"/>
            <family val="2"/>
          </rPr>
          <t xml:space="preserve">- Die Daten aller in der auf der Webseite der Gesundheitsdirektion ZH veröffentlichten Liste aufgeführten Gefässeingriffe (Intervention und Chirurgie) bei Erwachsenen sind im Swiss Vasc Register zu erfassen und die Kenndaten zur Qualitätssicherung auszuweisen. </t>
        </r>
      </text>
    </comment>
    <comment ref="N62" authorId="0" shapeId="0" xr:uid="{B4E570A8-BBCE-0248-B2CA-19B3C67618C9}">
      <text>
        <r>
          <rPr>
            <sz val="10"/>
            <color rgb="FF000000"/>
            <rFont val="Arial"/>
            <family val="2"/>
          </rPr>
          <t xml:space="preserve">Aktualisiert aus weitergehenden leistungsspezifischen Anforderungen 2026.1 (GEFA,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-für Interventionen nur Fae Angiologie, Radiologie oder Kardiologie
</t>
        </r>
        <r>
          <rPr>
            <sz val="10"/>
            <color rgb="FF000000"/>
            <rFont val="Arial"/>
            <family val="2"/>
          </rPr>
          <t xml:space="preserve">- für Operationen nur FAe Gefässchirurgie, Herz- und thorakale Gefässchirurgie oder Kinderchirugie zugelassen
</t>
        </r>
        <r>
          <rPr>
            <sz val="10"/>
            <color rgb="FF000000"/>
            <rFont val="Arial"/>
            <family val="2"/>
          </rPr>
          <t xml:space="preserve">-Operateure in der postoperativen Phaese jederzeit erreichbar sein und notwendige Intervention innerhalb von 30Min zu gewährleisten
</t>
        </r>
        <r>
          <rPr>
            <sz val="10"/>
            <color rgb="FF000000"/>
            <rFont val="Arial"/>
            <family val="2"/>
          </rPr>
          <t xml:space="preserve">-interdiszipliäre Indikationskonferenz mit chirurgischen und interventionellen FAe. Spezifisches Zusammenarbeitskonzept notwendig
</t>
        </r>
        <r>
          <rPr>
            <sz val="10"/>
            <color rgb="FF000000"/>
            <rFont val="Arial"/>
            <family val="2"/>
          </rPr>
          <t xml:space="preserve">- Die Daten aller in der auf der Webseite der Gesundheitsdirektion ZH veröffentlichten Liste aufgeführten Gefässeingriffe (Intervention und Chirurgie) bei Erwachsenen sind im Swiss Vasc Register zu erfassen und die Kenndaten zur Qualitätssicherung auszuweisen. </t>
        </r>
      </text>
    </comment>
    <comment ref="N63" authorId="0" shapeId="0" xr:uid="{162C751A-A060-5447-9568-717F165F8E3C}">
      <text>
        <r>
          <rPr>
            <sz val="10"/>
            <color rgb="FF000000"/>
            <rFont val="Arial"/>
            <family val="2"/>
          </rPr>
          <t xml:space="preserve">Aktualisiert aus weitergehenden leistungsspezifischen Anforderungen 2026.1 (GEF3,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-FA in postoperativen Phase jederzeit erreichbar, um eine notwendige Intervention innerhalb von einer Stunde zu gewährleisten.
</t>
        </r>
        <r>
          <rPr>
            <sz val="10"/>
            <color rgb="FF000000"/>
            <rFont val="Arial"/>
            <family val="2"/>
          </rPr>
          <t xml:space="preserve">-Bei Eingriff an Carotis in intersidziplinäre Indikationskonferenz zu besprechen und zu dokumentieren
</t>
        </r>
        <r>
          <rPr>
            <sz val="10"/>
            <color rgb="FF000000"/>
            <rFont val="Arial"/>
            <family val="2"/>
          </rPr>
          <t xml:space="preserve">-interdiszipliäre Indikationskonferenz mit chirurgischen und interventionellen FAe. Spezifisches Zusammenarbeitskonzept notwendig
</t>
        </r>
        <r>
          <rPr>
            <sz val="10"/>
            <color rgb="FF000000"/>
            <rFont val="Arial"/>
            <family val="2"/>
          </rPr>
          <t xml:space="preserve">- Die Daten von allen an den Carotiden durchgeführten und von allen extrakraniellen Gefässeingriffen (Intervention und Chirurgie) sind im Swiss Vasc Register zu erfassen und die Kenndaten zur Qualitätssicherung auszuweisen.
</t>
        </r>
        <r>
          <rPr>
            <sz val="10"/>
            <color rgb="FF000000"/>
            <rFont val="Arial"/>
            <family val="2"/>
          </rPr>
          <t>-Nachkontrolle 30 Tage nach Eingriff durch Facharzt Neurologie</t>
        </r>
      </text>
    </comment>
    <comment ref="N64" authorId="0" shapeId="0" xr:uid="{5488A09E-223A-6F4E-B70E-4558D8355530}">
      <text>
        <r>
          <rPr>
            <sz val="10"/>
            <color rgb="FF000000"/>
            <rFont val="Arial"/>
            <family val="2"/>
          </rPr>
          <t xml:space="preserve">Aktualisiert aus weitergehenden leistungsspezifischen Anforderungen 2026.1 (GEFA,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-für Interventionen nur Fae Angiologie, Radiologie oder Kardiologie
</t>
        </r>
        <r>
          <rPr>
            <sz val="10"/>
            <color rgb="FF000000"/>
            <rFont val="Arial"/>
            <family val="2"/>
          </rPr>
          <t xml:space="preserve">- für Operationen nur FAe Gefässchirurgie, Herz- und thorakale Gefässchirurgie oder Kinderchirugie zugelassen
</t>
        </r>
        <r>
          <rPr>
            <sz val="10"/>
            <color rgb="FF000000"/>
            <rFont val="Arial"/>
            <family val="2"/>
          </rPr>
          <t xml:space="preserve">-Operateure in der postoperativen Phaese jederzeit erreichbar sein und notwendige Intervention innerhalb von 30Min zu gewährleisten
</t>
        </r>
        <r>
          <rPr>
            <sz val="10"/>
            <color rgb="FF000000"/>
            <rFont val="Arial"/>
            <family val="2"/>
          </rPr>
          <t xml:space="preserve">-interdiszipliäre Indikationskonferenz mit chirurgischen und interventionellen FAe. Spezifisches Zusammenarbeitskonzept notwendig
</t>
        </r>
        <r>
          <rPr>
            <sz val="10"/>
            <color rgb="FF000000"/>
            <rFont val="Arial"/>
            <family val="2"/>
          </rPr>
          <t xml:space="preserve">- Die Daten aller in der auf der Webseite der Gesundheitsdirektion ZH veröffentlichten Liste aufgeführten Gefässeingriffe (Intervention und Chirurgie) bei Erwachsenen sind im Swiss Vasc Register zu erfassen und die Kenndaten zur Qualitätssicherung auszuweisen. </t>
        </r>
      </text>
    </comment>
    <comment ref="N65" authorId="0" shapeId="0" xr:uid="{0C3BA106-453F-6A49-8048-C88CFDD597CF}">
      <text>
        <r>
          <rPr>
            <sz val="10"/>
            <color rgb="FF000000"/>
            <rFont val="Arial"/>
            <family val="2"/>
          </rPr>
          <t xml:space="preserve">Aktualisiert aus weitergehenden leistungsspezifischen Anforderungen 2026.1 (GEFA,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-für Interventionen nur Fae Angiologie, Radiologie oder Kardiologie
</t>
        </r>
        <r>
          <rPr>
            <sz val="10"/>
            <color rgb="FF000000"/>
            <rFont val="Arial"/>
            <family val="2"/>
          </rPr>
          <t xml:space="preserve">- für Operationen nur FAe Gefässchirurgie, Herz- und thorakale Gefässchirurgie oder Kinderchirugie zugelassen
</t>
        </r>
        <r>
          <rPr>
            <sz val="10"/>
            <color rgb="FF000000"/>
            <rFont val="Arial"/>
            <family val="2"/>
          </rPr>
          <t xml:space="preserve">-Operateure in der postoperativen Phaese jederzeit erreichbar sein und notwendige Intervention innerhalb von 30Min zu gewährleisten
</t>
        </r>
        <r>
          <rPr>
            <sz val="10"/>
            <color rgb="FF000000"/>
            <rFont val="Arial"/>
            <family val="2"/>
          </rPr>
          <t xml:space="preserve">-interdiszipliäre Indikationskonferenz mit chirurgischen und interventionellen FAe. Spezifisches Zusammenarbeitskonzept notwendig
</t>
        </r>
        <r>
          <rPr>
            <sz val="10"/>
            <color rgb="FF000000"/>
            <rFont val="Arial"/>
            <family val="2"/>
          </rPr>
          <t xml:space="preserve">- Die Daten aller in der auf der Webseite der Gesundheitsdirektion ZH veröffentlichten Liste aufgeführten Gefässeingriffe (Intervention und Chirurgie) bei Erwachsenen sind im Swiss Vasc Register zu erfassen und die Kenndaten zur Qualitätssicherung auszuweisen. </t>
        </r>
      </text>
    </comment>
    <comment ref="D66" authorId="0" shapeId="0" xr:uid="{2B44FC1F-2D33-5148-B1AE-767D0729DEEC}">
      <text>
        <r>
          <rPr>
            <sz val="10"/>
            <color rgb="FF000000"/>
            <rFont val="Arial"/>
            <family val="2"/>
          </rPr>
          <t xml:space="preserve">Aktualisiert aus Zürcher Leistungsspezifischen Anforderungen Akutsomatik 2026.1 (RAD1, Bezeichnung).
</t>
        </r>
        <r>
          <rPr>
            <sz val="10"/>
            <color rgb="FF000000"/>
            <rFont val="Arial"/>
            <family val="2"/>
          </rPr>
          <t xml:space="preserve">
</t>
        </r>
        <r>
          <rPr>
            <sz val="10"/>
            <color rgb="FF000000"/>
            <rFont val="Arial"/>
            <family val="2"/>
          </rPr>
          <t xml:space="preserve">Alter Inhalt:
</t>
        </r>
        <r>
          <rPr>
            <sz val="10"/>
            <color rgb="FF000000"/>
            <rFont val="Arial"/>
            <family val="2"/>
          </rPr>
          <t>Interventionelle Radiologie (bei Gefässen nur Diagnostik)</t>
        </r>
      </text>
    </comment>
    <comment ref="N68" authorId="0" shapeId="0" xr:uid="{BFC3E195-7E65-724B-AED7-68722DCF7633}">
      <text>
        <r>
          <rPr>
            <sz val="10"/>
            <rFont val="Arial"/>
            <family val="2"/>
          </rPr>
          <t>Aktualisiert aus weitergehenden leistungsspezifischen Anforderungen 2026.1 (HER1, Spalte N).
Alter Inhalt:
-Die Spitäler sind verpflichtet, ein Indikationscontrolling mit Bezug zum Patientenoutcome einzuführen. Ein kantonales Monitoring der Indikationsqualität wird entwickelt.
-Kantonales Qualitätsprogramm bis nationale Lösung gefunden</t>
        </r>
      </text>
    </comment>
    <comment ref="N69" authorId="0" shapeId="0" xr:uid="{D4A00EC3-1740-3944-931D-12C34D448C7A}">
      <text>
        <r>
          <rPr>
            <sz val="10"/>
            <rFont val="Arial"/>
            <family val="2"/>
          </rPr>
          <t>Aktualisiert aus weitergehenden leistungsspezifischen Anforderungen 2026.1 (HER1.1, Spalte N).
Alter Inhalt:
analog HER1</t>
        </r>
      </text>
    </comment>
    <comment ref="N70" authorId="0" shapeId="0" xr:uid="{5582F131-763D-AF44-AAFB-719E71AC8FC0}">
      <text>
        <r>
          <rPr>
            <sz val="10"/>
            <rFont val="Arial"/>
            <family val="2"/>
          </rPr>
          <t>Aktualisiert aus weitergehenden leistungsspezifischen Anforderungen 2026.1 (HER1.1.1, Spalte N).
Alter Inhalt:
analog HER1</t>
        </r>
      </text>
    </comment>
    <comment ref="D71" authorId="0" shapeId="0" xr:uid="{2191D707-2687-244F-8F87-FB6CC36364DC}">
      <text>
        <r>
          <rPr>
            <sz val="10"/>
            <color rgb="FF000000"/>
            <rFont val="Arial"/>
            <family val="2"/>
          </rPr>
          <t xml:space="preserve">Aktualisiert aus Zürcher Leistungsspezifischen Anforderungen Akutsomatik 2026.1 (HER1.1.2, Bezeichnung).
</t>
        </r>
        <r>
          <rPr>
            <sz val="10"/>
            <color rgb="FF000000"/>
            <rFont val="Arial"/>
            <family val="2"/>
          </rPr>
          <t xml:space="preserve">
</t>
        </r>
        <r>
          <rPr>
            <sz val="10"/>
            <color rgb="FF000000"/>
            <rFont val="Arial"/>
            <family val="2"/>
          </rPr>
          <t xml:space="preserve">Alter Inhalt:
</t>
        </r>
        <r>
          <rPr>
            <sz val="10"/>
            <color rgb="FF000000"/>
            <rFont val="Arial"/>
            <family val="2"/>
          </rPr>
          <t>Komplexe invasive Kardiologie und Herzchirurgie bei Erwachsenen mit angeborenen Herzfehlern (IVHSM)</t>
        </r>
      </text>
    </comment>
    <comment ref="E71" authorId="0" shapeId="0" xr:uid="{536E94EC-8B06-994D-84C0-A5305E7EDB57}">
      <text>
        <r>
          <rPr>
            <sz val="10"/>
            <rFont val="Arial"/>
            <family val="2"/>
          </rPr>
          <t>Aktualisiert aus Zürcher Leistungsspezifischen Anforderungen Akutsomatik 2026.1 (HER1.1.2, FMH Facharzt / Schwerpunkte).
Alter Inhalt:
(leer)</t>
        </r>
      </text>
    </comment>
    <comment ref="F71" authorId="0" shapeId="0" xr:uid="{448E0819-226D-A740-BF21-2D96256A7F8C}">
      <text>
        <r>
          <rPr>
            <sz val="10"/>
            <rFont val="Arial"/>
            <family val="2"/>
          </rPr>
          <t>Aktualisiert aus Zürcher Leistungsspezifischen Anforderungen Akutsomatik 2026.1 (HER1.1.2, Verfügbarkeit).
Alter Inhalt:
(leer)</t>
        </r>
      </text>
    </comment>
    <comment ref="G71" authorId="0" shapeId="0" xr:uid="{7E2B7214-95C0-1A47-A01E-9E19D8242DA5}">
      <text>
        <r>
          <rPr>
            <sz val="10"/>
            <color rgb="FF000000"/>
            <rFont val="Arial"/>
            <family val="2"/>
          </rPr>
          <t xml:space="preserve">Aktualisiert aus Zürcher Leistungsspezifischen Anforderungen Akutsomatik 2026.1 (HER1.1.2, Notfallstation).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H71" authorId="0" shapeId="0" xr:uid="{5DCA2325-D907-A849-89CD-C9B46CC63277}">
      <text>
        <r>
          <rPr>
            <sz val="10"/>
            <rFont val="Arial"/>
            <family val="2"/>
          </rPr>
          <t>Aktualisiert aus Zürcher Leistungsspezifischen Anforderungen Akutsomatik 2026.1 (HER1.1.2, Intensivstation).
Alter Inhalt:
(leer)</t>
        </r>
      </text>
    </comment>
    <comment ref="I71" authorId="0" shapeId="0" xr:uid="{DD4DE2C7-8930-724C-B0A5-8F2C61F969B5}">
      <text>
        <r>
          <rPr>
            <sz val="10"/>
            <color rgb="FF000000"/>
            <rFont val="Arial"/>
            <family val="2"/>
          </rPr>
          <t xml:space="preserve">Aktualisiert aus Zürcher Leistungsspezifischen Anforderungen Akutsomatik 2026.1 (HER1.1.2, Basispaket).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M71" authorId="0" shapeId="0" xr:uid="{E35B3EEA-2658-2842-81F1-0BBAF54C5D9B}">
      <text>
        <r>
          <rPr>
            <sz val="10"/>
            <color rgb="FF000000"/>
            <rFont val="Arial"/>
            <family val="2"/>
          </rPr>
          <t xml:space="preserve">Aktualisiert aus Zürcher Leistungsspezifischen Anforderungen Akutsomatik 2026.1 (HER1.1.2, Mindestfallzahlen).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N71" authorId="0" shapeId="0" xr:uid="{558309DC-504E-4040-A44E-6DAB5C555ADE}">
      <text>
        <r>
          <rPr>
            <sz val="10"/>
            <color rgb="FF000000"/>
            <rFont val="Arial"/>
            <family val="2"/>
          </rPr>
          <t xml:space="preserve">Aktualisiert aus weitergehenden leistungsspezifischen Anforderungen 2026.1 (HER1.1.2, Spalte N).
</t>
        </r>
        <r>
          <rPr>
            <sz val="10"/>
            <color rgb="FF000000"/>
            <rFont val="Arial"/>
            <family val="2"/>
          </rPr>
          <t xml:space="preserve">
</t>
        </r>
        <r>
          <rPr>
            <sz val="10"/>
            <color rgb="FF000000"/>
            <rFont val="Arial"/>
            <family val="2"/>
          </rPr>
          <t xml:space="preserve">Alter Inhalt:
</t>
        </r>
        <r>
          <rPr>
            <sz val="10"/>
            <color rgb="FF000000"/>
            <rFont val="Arial"/>
            <family val="2"/>
          </rPr>
          <t>Es gelten die aktuellen IVHSM Anforderungen</t>
        </r>
      </text>
    </comment>
    <comment ref="N72" authorId="0" shapeId="0" xr:uid="{D619CC70-79FD-4443-B8BA-CC741EB1CC0E}">
      <text>
        <r>
          <rPr>
            <sz val="10"/>
            <rFont val="Arial"/>
            <family val="2"/>
          </rPr>
          <t>Aktualisiert aus weitergehenden leistungsspezifischen Anforderungen 2026.1 (HER1.1.3, Spalte N).
Alter Inhalt:
analog HER1</t>
        </r>
      </text>
    </comment>
    <comment ref="N73" authorId="0" shapeId="0" xr:uid="{7A8F44C4-7ECF-094F-8F71-73C9E9013EE9}">
      <text>
        <r>
          <rPr>
            <sz val="10"/>
            <color rgb="FF000000"/>
            <rFont val="Arial"/>
            <family val="2"/>
          </rPr>
          <t xml:space="preserve">Aktualisiert aus weitergehenden leistungsspezifischen Anforderungen 2026.1 (HER1.1.4, Spalte N).
</t>
        </r>
        <r>
          <rPr>
            <sz val="10"/>
            <color rgb="FF000000"/>
            <rFont val="Arial"/>
            <family val="2"/>
          </rPr>
          <t xml:space="preserve">
</t>
        </r>
        <r>
          <rPr>
            <sz val="10"/>
            <color rgb="FF000000"/>
            <rFont val="Arial"/>
            <family val="2"/>
          </rPr>
          <t xml:space="preserve">Alter Inhalt:
</t>
        </r>
        <r>
          <rPr>
            <sz val="10"/>
            <color rgb="FF000000"/>
            <rFont val="Arial"/>
            <family val="2"/>
          </rPr>
          <t>analog HER1</t>
        </r>
      </text>
    </comment>
    <comment ref="N74" authorId="0" shapeId="0" xr:uid="{7F91DC40-DE16-4240-BC24-37532B7246F7}">
      <text>
        <r>
          <rPr>
            <sz val="10"/>
            <color rgb="FF000000"/>
            <rFont val="Arial"/>
            <family val="2"/>
          </rPr>
          <t xml:space="preserve">Aktualisiert aus weitergehenden leistungsspezifischen Anforderungen 2026.1 (HER1.1.5, Spalte N).
</t>
        </r>
        <r>
          <rPr>
            <sz val="10"/>
            <color rgb="FF000000"/>
            <rFont val="Arial"/>
            <family val="2"/>
          </rPr>
          <t xml:space="preserve">
</t>
        </r>
        <r>
          <rPr>
            <sz val="10"/>
            <color rgb="FF000000"/>
            <rFont val="Arial"/>
            <family val="2"/>
          </rPr>
          <t xml:space="preserve">Alter Inhalt:
</t>
        </r>
        <r>
          <rPr>
            <sz val="10"/>
            <color rgb="FF000000"/>
            <rFont val="Arial"/>
            <family val="2"/>
          </rPr>
          <t>analog HER1</t>
        </r>
      </text>
    </comment>
    <comment ref="D76" authorId="0" shapeId="0" xr:uid="{3FC8CE1D-4285-5045-9B55-B98D12AF941F}">
      <text>
        <r>
          <rPr>
            <sz val="10"/>
            <color rgb="FF000000"/>
            <rFont val="Arial"/>
            <family val="2"/>
          </rPr>
          <t xml:space="preserve">Aktualisiert aus Zürcher Leistungsspezifischen Anforderungen Akutsomatik 2026.1 (KAR1, Bezeichnung).
</t>
        </r>
        <r>
          <rPr>
            <sz val="10"/>
            <color rgb="FF000000"/>
            <rFont val="Arial"/>
            <family val="2"/>
          </rPr>
          <t xml:space="preserve">
</t>
        </r>
        <r>
          <rPr>
            <sz val="10"/>
            <color rgb="FF000000"/>
            <rFont val="Arial"/>
            <family val="2"/>
          </rPr>
          <t xml:space="preserve">Alter Inhalt:
</t>
        </r>
        <r>
          <rPr>
            <sz val="10"/>
            <color rgb="FF000000"/>
            <rFont val="Arial"/>
            <family val="2"/>
          </rPr>
          <t>Kardiologie (inkl. Schrittmacher)</t>
        </r>
      </text>
    </comment>
    <comment ref="N76" authorId="0" shapeId="0" xr:uid="{57681D56-EEFD-3540-AAA6-CB0FC091B7C2}">
      <text>
        <r>
          <rPr>
            <sz val="10"/>
            <rFont val="Arial"/>
            <family val="2"/>
          </rPr>
          <t>Aktualisiert aus weitergehenden leistungsspezifischen Anforderungen 2026.1 (KAR1, Spalte N).
Alter Inhalt:
-Es sind die Richtlinien der schweizerischen Gesellschaft für Kardiologie zur Defibrilla-tortherapie zu erfüllen. Implantate und Devices werden in den jeweiligen Registern voll-ständig erfasst.
-Die Spitäler sind verpflichtet, ein Indikationscontrolling mit Bezug zum Patientenoutcome einzuführen. Ein kantonales Monitoring der Indikationsqualität wird entwickelt.</t>
        </r>
      </text>
    </comment>
    <comment ref="N77" authorId="0" shapeId="0" xr:uid="{3839624D-F834-FB4E-83B4-A99481B1FAAF}">
      <text>
        <r>
          <rPr>
            <sz val="10"/>
            <color rgb="FF000000"/>
            <rFont val="Arial"/>
            <family val="2"/>
          </rPr>
          <t xml:space="preserve">Aktualisiert aus weitergehenden leistungsspezifischen Anforderungen 2026.1 (KAR2,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-Es sind die Richtlinien der schweizerischen Gesellschaft für Kardiologie zur Defibrilla-tortherapie zu erfüllen. Implantate und Devices werden in den jeweiligen Registern voll-ständig erfasst.
</t>
        </r>
        <r>
          <rPr>
            <sz val="10"/>
            <color rgb="FF000000"/>
            <rFont val="Arial"/>
            <family val="2"/>
          </rPr>
          <t>-Die Spitäler sind verpflichtet, ein Indikationscontrolling mit Bezug zum Patientenoutcome einzuführen. Ein kantonales Monitoring der Indikationsqualität wird entwickelt.</t>
        </r>
      </text>
    </comment>
    <comment ref="N81" authorId="0" shapeId="0" xr:uid="{F0D647DE-37AA-3E42-AE1E-C866A0F5E9A1}">
      <text>
        <r>
          <rPr>
            <sz val="10"/>
            <rFont val="Arial"/>
            <family val="2"/>
          </rPr>
          <t>Aktualisiert aus weitergehenden leistungsspezifischen Anforderungen 2026.1 (NEP1, Spalte N).
Alter Inhalt:
Ambulante Hämodialyse kann nur zusammen mit Peritonealdialyse angeboten werden</t>
        </r>
      </text>
    </comment>
    <comment ref="N83" authorId="0" shapeId="0" xr:uid="{E43E93A0-4C74-F549-A2D4-0E3786EE35C9}">
      <text>
        <r>
          <rPr>
            <sz val="10"/>
            <rFont val="Arial"/>
            <family val="2"/>
          </rPr>
          <t>Aktualisiert aus weitergehenden leistungsspezifischen Anforderungen 2026.1 (URO1.1, Spalte N).
Alter Inhalt:
(leer)</t>
        </r>
      </text>
    </comment>
    <comment ref="N84" authorId="0" shapeId="0" xr:uid="{6466C87A-43F6-014C-A609-D520232D14D8}">
      <text>
        <r>
          <rPr>
            <sz val="10"/>
            <rFont val="Arial"/>
            <family val="2"/>
          </rPr>
          <t xml:space="preserve">Aktualisiert aus weitergehenden leistungsspezifischen Anforderungen 2026.1 (URO1.1.1, Spalte N).
Alter Inhalt:
-Alle Fälle mit Prostatakarzinom und kurativer Therapie sind im Tumorboard unter Beteiligung der involvierten Fachexpertinnen und Fachexperten aller Therapiealternativen (Radio-Onkologie, Onkologie, Radiologie und Urologie) zu besprechen. Die Fallbesprechung hat prä- und posttherapeutisch stattzufinden und ist zu dokumentieren. Es ist ein Indikationscontrolling durchzuführen.
-Das Qualitätsprogramm «Prostatektomie» befindet sich aktuell in der Weiterentwicklung. Parallel dazu wird das Monitoring der Indikationsqualität bei Prostatektomien aufgebaut und einbezogen. Für die im Qualitätsprogramm definierten Eingriffe sind die Operateure/-innen zu erfassen. </t>
        </r>
      </text>
    </comment>
    <comment ref="D86" authorId="0" shapeId="0" xr:uid="{43EB8F31-1AB9-C744-8A1A-0B861979DE8D}">
      <text>
        <r>
          <rPr>
            <sz val="10"/>
            <rFont val="Arial"/>
            <family val="2"/>
          </rPr>
          <t>Aktualisiert aus Zürcher Leistungsspezifischen Anforderungen Akutsomatik 2026.1 (URO1.1.3, Bezeichnung).
Alter Inhalt:
Komplexe Chirurgie der Niere (Tumornephrektomie und Nierenteilsektion)</t>
        </r>
      </text>
    </comment>
    <comment ref="N88" authorId="0" shapeId="0" xr:uid="{A02897B4-573F-2D41-A89E-50B5E71147AD}">
      <text>
        <r>
          <rPr>
            <sz val="10"/>
            <rFont val="Arial"/>
            <family val="2"/>
          </rPr>
          <t>Aktualisiert aus weitergehenden leistungsspezifischen Anforderungen 2026.1 (URO1.1.7, Spalte N).
Alter Inhalt:
(leer)</t>
        </r>
      </text>
    </comment>
    <comment ref="N91" authorId="0" shapeId="0" xr:uid="{53A16FF4-8C7E-684C-9C59-6D51C135E0DA}">
      <text>
        <r>
          <rPr>
            <sz val="10"/>
            <rFont val="Arial"/>
            <family val="2"/>
          </rPr>
          <t>Aktualisiert aus weitergehenden leistungsspezifischen Anforderungen 2026.1 (PNE1, Spalte N).
Alter Inhalt:
Möglichkeit zur kontinuerlichen Patientenüberwachung, Intubation und kurzzeitiger  mechanischer Beatmung</t>
        </r>
      </text>
    </comment>
    <comment ref="N94" authorId="0" shapeId="0" xr:uid="{E6B50835-2BE1-D645-A12F-A68A6E22092F}">
      <text>
        <r>
          <rPr>
            <sz val="10"/>
            <rFont val="Arial"/>
            <family val="2"/>
          </rPr>
          <t>Aktualisiert aus weitergehenden leistungsspezifischen Anforderungen 2026.1 (PNE1.3, Spalte N).
Alter Inhalt:
CF Zentrum mit multidisziplinärem auf CF spezialisiertem Fachpersonal wie CF-Spezialisten als ärztl. Leiter, Physiotherapie, Ernährungsberatung etc.</t>
        </r>
      </text>
    </comment>
    <comment ref="N95" authorId="0" shapeId="0" xr:uid="{C08E6427-63A5-1C48-AAA6-6764EEF4EFEC}">
      <text>
        <r>
          <rPr>
            <sz val="10"/>
            <rFont val="Arial"/>
            <family val="2"/>
          </rPr>
          <t xml:space="preserve">Aktualisiert aus weitergehenden leistungsspezifischen Anforderungen 2026.1 (PNE2, Spalte N).
Alter Inhalt:
Schlaflabor Zertifizierung durch SGSSC  </t>
        </r>
      </text>
    </comment>
    <comment ref="N97" authorId="0" shapeId="0" xr:uid="{6E68CA1C-3686-0C44-8646-11A36364C231}">
      <text>
        <r>
          <rPr>
            <sz val="10"/>
            <rFont val="Arial"/>
            <family val="2"/>
          </rPr>
          <t>Aktualisiert aus weitergehenden leistungsspezifischen Anforderungen 2026.1 (THO1.1, Spalte N).
Alter Inhalt:
(leer)</t>
        </r>
      </text>
    </comment>
    <comment ref="L98" authorId="0" shapeId="0" xr:uid="{B66C3322-838A-CF4D-BCD3-B2A45DD94A08}">
      <text>
        <r>
          <rPr>
            <sz val="10"/>
            <rFont val="Arial"/>
            <family val="2"/>
          </rPr>
          <t>Aktualisiert aus Zürcher Leistungsspezifischen Anforderungen Akutsomatik 2026.1 (THO1.2, Tumorboard).
Alter Inhalt:
ja (Mediastinaltumoren)</t>
        </r>
      </text>
    </comment>
    <comment ref="N98" authorId="0" shapeId="0" xr:uid="{6F84A99D-BB21-064E-AB92-18135B5B9A14}">
      <text>
        <r>
          <rPr>
            <sz val="10"/>
            <rFont val="Arial"/>
            <family val="2"/>
          </rPr>
          <t>Aktualisiert aus weitergehenden leistungsspezifischen Anforderungen 2026.1 (THO1.2, Spalte N).
Alter Inhalt:
(leer)</t>
        </r>
      </text>
    </comment>
    <comment ref="N108" authorId="0" shapeId="0" xr:uid="{44BDEB27-3279-7648-AAB6-891BB79C9130}">
      <text>
        <r>
          <rPr>
            <sz val="10"/>
            <color rgb="FF000000"/>
            <rFont val="Arial"/>
            <family val="2"/>
          </rPr>
          <t xml:space="preserve">Aktualisiert aus weitergehenden leistungsspezifischen Anforderungen 2026.1 (BEW3, Spalte N).
</t>
        </r>
        <r>
          <rPr>
            <sz val="10"/>
            <color rgb="FF000000"/>
            <rFont val="Arial"/>
            <family val="2"/>
          </rPr>
          <t xml:space="preserve">
</t>
        </r>
        <r>
          <rPr>
            <sz val="10"/>
            <color rgb="FF000000"/>
            <rFont val="Arial"/>
            <family val="2"/>
          </rPr>
          <t xml:space="preserve">Alter Inhalt:
</t>
        </r>
        <r>
          <rPr>
            <sz val="10"/>
            <color rgb="FF000000"/>
            <rFont val="Arial"/>
            <family val="2"/>
          </rPr>
          <t>Handchirurgisches Spezialambulatorium</t>
        </r>
      </text>
    </comment>
    <comment ref="E112" authorId="0" shapeId="0" xr:uid="{8CB23B0A-B9EB-CB41-AA81-48F3A29BA8B2}">
      <text>
        <r>
          <rPr>
            <sz val="10"/>
            <rFont val="Arial"/>
            <family val="2"/>
          </rPr>
          <t>Aktualisiert aus Zürcher Leistungsspezifischen Anforderungen Akutsomatik 2026.1 (BEW7, FMH Facharzt / Schwerpunkte).
Alter Inhalt:
(Orthopädische Chirurgie und Traumatologie des Bewegungsapparates)
(Chirurgie mit Schwerpunkt Allgemeinchirurgie und Traumatologie)</t>
        </r>
      </text>
    </comment>
    <comment ref="N113" authorId="0" shapeId="0" xr:uid="{D95205EB-8C15-2648-8E7D-3DF01F4BC1F0}">
      <text>
        <r>
          <rPr>
            <sz val="10"/>
            <rFont val="Arial"/>
            <family val="2"/>
          </rPr>
          <t>Aktualisiert aus weitergehenden leistungsspezifischen Anforderungen 2026.1 (BEW7.1, Spalte N).
Alter Inhalt:
-Die Spitäler sind verpflichtet, ein Indikationscontrolling mit Bezug zum Patientenoutcome einzuführen, das auf dem Schweizerischen Implantat-Register (SIRIS) aufbaut und eine Auswertung zusammen mit den anderen SIRIS-Daten erlaubt. Dabei ist eine möglichst neutrale Befragung der Patientin oder des Patienten anzustreben. Ein kantonales Monitoring der Indikationsqualität wird entwickelt.
-Das Qualitätsprogramm «Orthopädie» befindet sich aktuell in der Weiterentwicklung. Für die im Qualitätsprogramm definierten Eingriffe sind die Operateure/-innen zu erfassen. Die Teilnahme ist für Zürcher Listenspitäler mit Leistungsaufträgen in der Orthopädie verpflichtend.</t>
        </r>
      </text>
    </comment>
    <comment ref="M114" authorId="0" shapeId="0" xr:uid="{E286DE64-1294-9941-A198-7BCF3EFBB22C}">
      <text>
        <r>
          <rPr>
            <sz val="10"/>
            <rFont val="Arial"/>
            <family val="2"/>
          </rPr>
          <t xml:space="preserve">Aktualisiert aus Zürcher Leistungsspezifischen Anforderungen Akutsomatik 2026.1 (BEW7.1.1, Mindestfallzahlen).
Alter Inhalt:
O: 50 in BEW7.1
</t>
        </r>
      </text>
    </comment>
    <comment ref="N114" authorId="0" shapeId="0" xr:uid="{F952D7DE-8AA9-6544-B085-5134AB3FECC8}">
      <text>
        <r>
          <rPr>
            <sz val="10"/>
            <rFont val="Arial"/>
            <family val="2"/>
          </rPr>
          <t>Aktualisiert aus weitergehenden leistungsspezifischen Anforderungen 2026.1 (BEW7.1.1, Spalte N).
Alter Inhalt:
analog BEW7.1</t>
        </r>
      </text>
    </comment>
    <comment ref="N115" authorId="0" shapeId="0" xr:uid="{FB370A1B-9E43-2B4F-BB2F-FE37555E747A}">
      <text>
        <r>
          <rPr>
            <sz val="10"/>
            <rFont val="Arial"/>
            <family val="2"/>
          </rPr>
          <t>Aktualisiert aus weitergehenden leistungsspezifischen Anforderungen 2026.1 (BEW7.2, Spalte N).
Alter Inhalt:
-Die Spitäler sind verpflichtet, ein Indikationscontrolling mit Bezug zum Patientenoutcome einzuführen, das auf dem Schweizerischen Implantat-Register (SIRIS) aufbaut und eine Auswertung zusammen mit den anderen SIRIS-Daten erlaubt. Dabei ist eine möglichst neutrale Befragung der Patientin oder des Patienten anzustreben. Ein kantonales Monitoring der Indikationsqualität wird entwickelt.
-Das Qualitätsprogramm «Orthopädie» befindet sich aktuell in der Weiterentwicklung. Für die im Qualitätsprogramm definierten Eingriffe sind die Operateure/-innen zu erfassen. Die Teilnahme ist für Zürcher Listenspitäler mit Leistungsaufträgen in der Orthopädie verpflichtend.</t>
        </r>
      </text>
    </comment>
    <comment ref="M116" authorId="0" shapeId="0" xr:uid="{D1B5530D-1EE3-464C-AA8D-2FCE128F5ED9}">
      <text>
        <r>
          <rPr>
            <sz val="10"/>
            <rFont val="Arial"/>
            <family val="2"/>
          </rPr>
          <t>Aktualisiert aus Zürcher Leistungsspezifischen Anforderungen Akutsomatik 2026.1 (BEW7.2.1, Mindestfallzahlen).
Alter Inhalt:
O: 50 in BEW7.2</t>
        </r>
      </text>
    </comment>
    <comment ref="N116" authorId="0" shapeId="0" xr:uid="{3A34919C-F8E0-254B-BCDA-7F76FEB6ED12}">
      <text>
        <r>
          <rPr>
            <sz val="10"/>
            <rFont val="Arial"/>
            <family val="2"/>
          </rPr>
          <t>Aktualisiert aus weitergehenden leistungsspezifischen Anforderungen 2026.1 (BEW7.2.1, Spalte N).
Alter Inhalt:
analog BEW7.1</t>
        </r>
      </text>
    </comment>
    <comment ref="K117" authorId="0" shapeId="0" xr:uid="{7D26747F-2295-DD41-9C31-047A281D43DB}">
      <text>
        <r>
          <rPr>
            <sz val="10"/>
            <color rgb="FF000000"/>
            <rFont val="Arial"/>
            <family val="2"/>
          </rPr>
          <t xml:space="preserve">Aktualisiert aus Zürcher Leistungsspezifischen Anforderungen Akutsomatik 2026.1 (BEW8, Inhouse oder Kooperation).
</t>
        </r>
        <r>
          <rPr>
            <sz val="10"/>
            <color rgb="FF000000"/>
            <rFont val="Arial"/>
            <family val="2"/>
          </rPr>
          <t xml:space="preserve">
</t>
        </r>
        <r>
          <rPr>
            <sz val="10"/>
            <color rgb="FF000000"/>
            <rFont val="Arial"/>
            <family val="2"/>
          </rPr>
          <t xml:space="preserve">Alter Inhalt:
</t>
        </r>
        <r>
          <rPr>
            <sz val="10"/>
            <color rgb="FF000000"/>
            <rFont val="Arial"/>
            <family val="2"/>
          </rPr>
          <t>RHE1 + NCH2</t>
        </r>
      </text>
    </comment>
    <comment ref="N117" authorId="0" shapeId="0" xr:uid="{C58D14B7-2FA0-B34C-AC27-85CA3B109BE0}">
      <text>
        <r>
          <rPr>
            <sz val="10"/>
            <rFont val="Arial"/>
            <family val="2"/>
          </rPr>
          <t>Aktualisiert aus weitergehenden leistungsspezifischen Anforderungen 2026.1 (BEW8, Spalte N).
Alter Inhalt:
(leer)</t>
        </r>
      </text>
    </comment>
    <comment ref="N118" authorId="0" shapeId="0" xr:uid="{DC41CBCE-ABAF-C045-9810-8EB128B522D8}">
      <text>
        <r>
          <rPr>
            <sz val="10"/>
            <rFont val="Arial"/>
            <family val="2"/>
          </rPr>
          <t>Aktualisiert aus weitergehenden leistungsspezifischen Anforderungen 2026.1 (BEW8.1, Spalte N).
Alter Inhalt:
-Der Betrieb eines intraoperativen Neuromonitorings in Zusammenarbeit mit der Neurologie und die Teilnahme am nationalen Implantatregister SIRIS Spine sind erforderlich. Ein kantonales Monitoring der Indikationsqualität wird entwickelt.
-Das Qualitätsprogramm «Spine» soll in Zukunft entwickelt werden. Die Teilnahme ist für Zürcher Listenspitäler mit Leistungsaufträgen für Wirbelsäulenchirurgie ab Start des Programmes verpflichtend.</t>
        </r>
      </text>
    </comment>
    <comment ref="M119" authorId="0" shapeId="0" xr:uid="{8E974D70-AC9E-EE4F-9E6C-9C9BB0A506F3}">
      <text>
        <r>
          <rPr>
            <sz val="10"/>
            <rFont val="Arial"/>
            <family val="2"/>
          </rPr>
          <t xml:space="preserve">Aktualisiert aus Zürcher Leistungsspezifischen Anforderungen Akutsomatik 2026.1 (BEW8.1.1, Mindestfallzahlen).
Alter Inhalt:
S:15, O:10 in BEW8.1 </t>
        </r>
      </text>
    </comment>
    <comment ref="N119" authorId="0" shapeId="0" xr:uid="{09B12598-8BBF-424F-A30B-4E5DE2F6583D}">
      <text>
        <r>
          <rPr>
            <sz val="10"/>
            <rFont val="Arial"/>
            <family val="2"/>
          </rPr>
          <t>Aktualisiert aus weitergehenden leistungsspezifischen Anforderungen 2026.1 (BEW8.1.1, Spalte N).
Alter Inhalt:
analog BEW8.1</t>
        </r>
      </text>
    </comment>
    <comment ref="D120" authorId="0" shapeId="0" xr:uid="{1F44F82D-21A2-BB42-99BF-A8346892FE83}">
      <text>
        <r>
          <rPr>
            <sz val="10"/>
            <rFont val="Arial"/>
            <family val="2"/>
          </rPr>
          <t>Aktualisiert aus Zürcher Leistungsspezifischen Anforderungen Akutsomatik 2026.1 (BEW9, Bezeichnung).
Alter Inhalt:
Knochentumore</t>
        </r>
      </text>
    </comment>
    <comment ref="N122" authorId="0" shapeId="0" xr:uid="{96B5DBDC-52AD-F343-8E46-08EBDCB98775}">
      <text>
        <r>
          <rPr>
            <sz val="10"/>
            <color rgb="FF000000"/>
            <rFont val="Arial"/>
            <family val="2"/>
          </rPr>
          <t xml:space="preserve">Aktualisiert aus weitergehenden leistungsspezifischen Anforderungen 2026.1 (BEW11, Spalte N).
</t>
        </r>
        <r>
          <rPr>
            <sz val="10"/>
            <color rgb="FF000000"/>
            <rFont val="Arial"/>
            <family val="2"/>
          </rPr>
          <t xml:space="preserve">
</t>
        </r>
        <r>
          <rPr>
            <sz val="10"/>
            <color rgb="FF000000"/>
            <rFont val="Arial"/>
            <family val="2"/>
          </rPr>
          <t xml:space="preserve">Alter Inhalt:
</t>
        </r>
        <r>
          <rPr>
            <sz val="10"/>
            <color rgb="FF000000"/>
            <rFont val="Arial"/>
            <family val="2"/>
          </rPr>
          <t>Handchirurgisches Spezialambulatorium, Intraoperatives Nerven-Monitoring (durch Neurologie)</t>
        </r>
      </text>
    </comment>
    <comment ref="N126" authorId="0" shapeId="0" xr:uid="{11F8DECD-03F1-9D4A-8572-A43FC46C6DA9}">
      <text>
        <r>
          <rPr>
            <sz val="10"/>
            <color rgb="FF000000"/>
            <rFont val="Arial"/>
            <family val="2"/>
          </rPr>
          <t xml:space="preserve">Aktualisiert aus weitergehenden leistungsspezifischen Anforderungen 2026.1 (GYNT, Spalte 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E127" authorId="0" shapeId="0" xr:uid="{C615A610-003C-344F-85A0-B21CDF82015E}">
      <text>
        <r>
          <rPr>
            <sz val="10"/>
            <color rgb="FF000000"/>
            <rFont val="Arial"/>
            <family val="2"/>
          </rPr>
          <t xml:space="preserve">Aktualisiert aus Zürcher Leistungsspezifischen Anforderungen Akutsomatik 2026.1 (GYN2,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(Nachweis von 50 Operationen als Erstoperateur bei Neoplasien der Mamma)</t>
        </r>
      </text>
    </comment>
    <comment ref="N127" authorId="0" shapeId="0" xr:uid="{0799EE5A-4645-D644-9192-AB51B5011A96}">
      <text>
        <r>
          <rPr>
            <sz val="10"/>
            <color rgb="FF000000"/>
            <rFont val="Arial"/>
            <family val="2"/>
          </rPr>
          <t xml:space="preserve">Aktualisiert aus weitergehenden leistungsspezifischen Anforderungen 2026.1 (GYN2,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-Anerkannte Zertifizierung als Brustzentrum verlangt. Folgende Herausgeber werden anerkannt: Krebsliga Schweiz, Schweizerische Gesellschaft für Senologie, Deutsche Krebsgesellschaft und European Society of Mastology.
</t>
        </r>
        <r>
          <rPr>
            <sz val="10"/>
            <color rgb="FF000000"/>
            <rFont val="Arial"/>
            <family val="2"/>
          </rPr>
          <t xml:space="preserve">-Alle Fälle sind prä- und posttherapeutisch im Tumorboard mit aktiver Beteiligung der Fachexpertinnen und Fachexperten aller Therapiealternativen zu besprechen und zu dokumentieren. </t>
        </r>
      </text>
    </comment>
    <comment ref="E128" authorId="0" shapeId="0" xr:uid="{54CD2A30-DF80-2148-9ED4-84937D4FFBBC}">
      <text>
        <r>
          <rPr>
            <sz val="10"/>
            <color rgb="FF000000"/>
            <rFont val="Arial"/>
            <family val="2"/>
          </rPr>
          <t xml:space="preserve">Aktualisiert aus Zürcher Leistungsspezifischen Anforderungen Akutsomatik 2026.1 (PLC1, FMH Facharzt / Schwerpunkte).
</t>
        </r>
        <r>
          <rPr>
            <sz val="10"/>
            <color rgb="FF000000"/>
            <rFont val="Arial"/>
            <family val="2"/>
          </rPr>
          <t xml:space="preserve">
</t>
        </r>
        <r>
          <rPr>
            <sz val="10"/>
            <color rgb="FF000000"/>
            <rFont val="Arial"/>
            <family val="2"/>
          </rPr>
          <t xml:space="preserve">Alter Inhalt:
</t>
        </r>
        <r>
          <rPr>
            <sz val="10"/>
            <color rgb="FF000000"/>
            <rFont val="Arial"/>
            <family val="2"/>
          </rPr>
          <t xml:space="preserve">Plastische, Rekonstruktive und Ästhetische Chirurgie
</t>
        </r>
        <r>
          <rPr>
            <sz val="10"/>
            <color rgb="FF000000"/>
            <rFont val="Arial"/>
            <family val="2"/>
          </rPr>
          <t>Gynäkologie und Geburtshilfe</t>
        </r>
      </text>
    </comment>
    <comment ref="N128" authorId="0" shapeId="0" xr:uid="{645EDAA3-A020-DE43-9781-88D74FC8925B}">
      <text>
        <r>
          <rPr>
            <sz val="10"/>
            <color rgb="FF000000"/>
            <rFont val="Arial"/>
            <family val="2"/>
          </rPr>
          <t xml:space="preserve">Aktualisiert aus weitergehenden leistungsspezifischen Anforderungen 2026.1 (PLC1, Spalte N).
</t>
        </r>
        <r>
          <rPr>
            <sz val="10"/>
            <color rgb="FF000000"/>
            <rFont val="Arial"/>
            <family val="2"/>
          </rPr>
          <t xml:space="preserve">
</t>
        </r>
        <r>
          <rPr>
            <sz val="10"/>
            <color rgb="FF000000"/>
            <rFont val="Arial"/>
            <family val="2"/>
          </rPr>
          <t xml:space="preserve">Alter Inhalt:
</t>
        </r>
        <r>
          <rPr>
            <sz val="10"/>
            <color rgb="FF000000"/>
            <rFont val="Arial"/>
            <family val="2"/>
          </rPr>
          <t>Gynäkologische Endokrinologie, psychiatrische Betreuung</t>
        </r>
      </text>
    </comment>
    <comment ref="N129" authorId="0" shapeId="0" xr:uid="{797C2348-2881-1C47-B2E2-98360ECEDB54}">
      <text>
        <r>
          <rPr>
            <sz val="10"/>
            <color rgb="FF000000"/>
            <rFont val="Arial"/>
            <family val="2"/>
          </rPr>
          <t xml:space="preserve">Aktualisiert aus weitergehenden leistungsspezifischen Anforderungen 2026.1 (GEBH,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Qualitätsanforderungen
</t>
        </r>
        <r>
          <rPr>
            <sz val="10"/>
            <color rgb="FF000000"/>
            <rFont val="Arial"/>
            <family val="2"/>
          </rPr>
          <t>an Geburtshäuser</t>
        </r>
      </text>
    </comment>
    <comment ref="J130" authorId="0" shapeId="0" xr:uid="{40DF1861-2820-7745-B0A5-189E8B489DDC}">
      <text>
        <r>
          <rPr>
            <sz val="10"/>
            <color rgb="FF000000"/>
            <rFont val="Arial"/>
            <family val="2"/>
          </rPr>
          <t xml:space="preserve">Aktualisiert aus Zürcher Leistungsspezifischen Anforderungen Akutsomatik 2026.1 (GEBS, nur Inhouse).
</t>
        </r>
        <r>
          <rPr>
            <sz val="10"/>
            <color rgb="FF000000"/>
            <rFont val="Arial"/>
            <family val="2"/>
          </rPr>
          <t xml:space="preserve">
</t>
        </r>
        <r>
          <rPr>
            <sz val="10"/>
            <color rgb="FF000000"/>
            <rFont val="Arial"/>
            <family val="2"/>
          </rPr>
          <t xml:space="preserve">Alter Inhalt:
</t>
        </r>
        <r>
          <rPr>
            <sz val="10"/>
            <color rgb="FF000000"/>
            <rFont val="Arial"/>
            <family val="2"/>
          </rPr>
          <t>NEO1</t>
        </r>
      </text>
    </comment>
    <comment ref="K130" authorId="0" shapeId="0" xr:uid="{F3995C92-3CF6-9944-9E26-A0B1BA5C5660}">
      <text>
        <r>
          <rPr>
            <sz val="10"/>
            <rFont val="Arial"/>
            <family val="2"/>
          </rPr>
          <t>Aktualisiert aus Zürcher Leistungsspezifischen Anforderungen Akutsomatik 2026.1 (GEBS, Inhouse oder Kooperation).
Alter Inhalt:
GEB1 + NEO1</t>
        </r>
      </text>
    </comment>
    <comment ref="N130" authorId="0" shapeId="0" xr:uid="{EA3076F3-8501-DA48-A1CA-EE6D838527F3}">
      <text>
        <r>
          <rPr>
            <sz val="10"/>
            <color rgb="FF000000"/>
            <rFont val="Arial"/>
            <family val="2"/>
          </rPr>
          <t xml:space="preserve">Aktualisiert aus weitergehenden leistungsspezifischen Anforderungen 2026.1 (GEBS,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Qualitätsanforderungen
</t>
        </r>
        <r>
          <rPr>
            <sz val="10"/>
            <color rgb="FF000000"/>
            <rFont val="Arial"/>
            <family val="2"/>
          </rPr>
          <t>an die hebammengeleitete Geburtshilfe am/im Spital gemäss "weitergehende leistungsspezifische Anforderungen Akutsomatik"</t>
        </r>
      </text>
    </comment>
    <comment ref="F131" authorId="0" shapeId="0" xr:uid="{C994C1E6-2E8E-0D47-B5AD-F8A35860B9E4}">
      <text>
        <r>
          <rPr>
            <sz val="10"/>
            <color rgb="FF000000"/>
            <rFont val="Arial"/>
            <family val="2"/>
          </rPr>
          <t xml:space="preserve">Aktualisiert aus Zürcher Leistungsspezifischen Anforderungen Akutsomatik 2026.1 (GEB1, Verfügbarkeit).
</t>
        </r>
        <r>
          <rPr>
            <sz val="10"/>
            <color rgb="FF000000"/>
            <rFont val="Arial"/>
            <family val="2"/>
          </rPr>
          <t xml:space="preserve">
</t>
        </r>
        <r>
          <rPr>
            <sz val="10"/>
            <color rgb="FF000000"/>
            <rFont val="Arial"/>
            <family val="2"/>
          </rPr>
          <t xml:space="preserve">Alter Inhalt:
</t>
        </r>
        <r>
          <rPr>
            <sz val="10"/>
            <color rgb="FF000000"/>
            <rFont val="Arial"/>
            <family val="2"/>
          </rPr>
          <t>4</t>
        </r>
      </text>
    </comment>
    <comment ref="N131" authorId="0" shapeId="0" xr:uid="{169AA062-F6CF-1848-9402-3CB75E215F78}">
      <text>
        <r>
          <rPr>
            <sz val="10"/>
            <color rgb="FF000000"/>
            <rFont val="Arial"/>
            <family val="2"/>
          </rPr>
          <t xml:space="preserve">Aktualisiert aus weitergehenden leistungsspezifischen Anforderungen 2026.1 (GEB1, Spalte N).
</t>
        </r>
        <r>
          <rPr>
            <sz val="10"/>
            <color rgb="FF000000"/>
            <rFont val="Arial"/>
            <family val="2"/>
          </rPr>
          <t xml:space="preserve">
</t>
        </r>
        <r>
          <rPr>
            <sz val="10"/>
            <color rgb="FF000000"/>
            <rFont val="Arial"/>
            <family val="2"/>
          </rPr>
          <t xml:space="preserve">Alter Inhalt:
</t>
        </r>
        <r>
          <rPr>
            <sz val="10"/>
            <color rgb="FF000000"/>
            <rFont val="Arial"/>
            <family val="2"/>
          </rPr>
          <t>Bei pränataler Hospitalisation Rücksprache mit NEO1.1</t>
        </r>
      </text>
    </comment>
    <comment ref="F132" authorId="0" shapeId="0" xr:uid="{1B2A7131-137C-2A44-8563-2BA8390B408F}">
      <text>
        <r>
          <rPr>
            <sz val="10"/>
            <color rgb="FF000000"/>
            <rFont val="Arial"/>
            <family val="2"/>
          </rPr>
          <t xml:space="preserve">Aktualisiert aus Zürcher Leistungsspezifischen Anforderungen Akutsomatik 2026.1 (GEB1.1, Verfügbarkeit).
</t>
        </r>
        <r>
          <rPr>
            <sz val="10"/>
            <color rgb="FF000000"/>
            <rFont val="Arial"/>
            <family val="2"/>
          </rPr>
          <t xml:space="preserve">
</t>
        </r>
        <r>
          <rPr>
            <sz val="10"/>
            <color rgb="FF000000"/>
            <rFont val="Arial"/>
            <family val="2"/>
          </rPr>
          <t xml:space="preserve">Alter Inhalt:
</t>
        </r>
        <r>
          <rPr>
            <sz val="10"/>
            <color rgb="FF000000"/>
            <rFont val="Arial"/>
            <family val="2"/>
          </rPr>
          <t>4</t>
        </r>
      </text>
    </comment>
    <comment ref="M132" authorId="0" shapeId="0" xr:uid="{803875B0-A8E1-7740-A498-7A0AEDB65412}">
      <text>
        <r>
          <rPr>
            <sz val="10"/>
            <color rgb="FF000000"/>
            <rFont val="Arial"/>
            <family val="2"/>
          </rPr>
          <t xml:space="preserve">Aktualisiert aus Zürcher Leistungsspezifischen Anforderungen Akutsomatik 2026.1 (GEB1.1, Mindestfallzahlen).
</t>
        </r>
        <r>
          <rPr>
            <sz val="10"/>
            <color rgb="FF000000"/>
            <rFont val="Arial"/>
            <family val="2"/>
          </rPr>
          <t xml:space="preserve">
</t>
        </r>
        <r>
          <rPr>
            <sz val="10"/>
            <color rgb="FF000000"/>
            <rFont val="Arial"/>
            <family val="2"/>
          </rPr>
          <t xml:space="preserve">Alter Inhalt:
</t>
        </r>
        <r>
          <rPr>
            <sz val="10"/>
            <color rgb="FF000000"/>
            <rFont val="Arial"/>
            <family val="2"/>
          </rPr>
          <t xml:space="preserve">Zielgrösse
</t>
        </r>
        <r>
          <rPr>
            <sz val="10"/>
            <color rgb="FF000000"/>
            <rFont val="Arial"/>
            <family val="2"/>
          </rPr>
          <t>1500*</t>
        </r>
      </text>
    </comment>
    <comment ref="N132" authorId="0" shapeId="0" xr:uid="{F1B193D4-C536-3F45-A710-E3218F669D61}">
      <text>
        <r>
          <rPr>
            <sz val="10"/>
            <color rgb="FF000000"/>
            <rFont val="Arial"/>
            <family val="2"/>
          </rPr>
          <t xml:space="preserve">Aktualisiert aus weitergehenden leistungsspezifischen Anforderungen 2026.1 (GEB1.1,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*betrifft die Summe der Fälle in den 
</t>
        </r>
        <r>
          <rPr>
            <sz val="10"/>
            <color rgb="FF000000"/>
            <rFont val="Arial"/>
            <family val="2"/>
          </rPr>
          <t>SPLGs GEB1 und GEB1.1</t>
        </r>
      </text>
    </comment>
    <comment ref="F133" authorId="0" shapeId="0" xr:uid="{87042BA2-A526-3949-9D4D-9908B75F4755}">
      <text>
        <r>
          <rPr>
            <sz val="10"/>
            <rFont val="Arial"/>
            <family val="2"/>
          </rPr>
          <t>Aktualisiert aus Zürcher Leistungsspezifischen Anforderungen Akutsomatik 2026.1 (GEB1.1.1, Verfügbarkeit).
Alter Inhalt:
4</t>
        </r>
      </text>
    </comment>
    <comment ref="D134" authorId="0" shapeId="0" xr:uid="{0949BFA2-44DC-1846-B619-6405E0E4C676}">
      <text>
        <r>
          <rPr>
            <sz val="10"/>
            <color rgb="FF000000"/>
            <rFont val="Arial"/>
            <family val="2"/>
          </rPr>
          <t xml:space="preserve">Aktualisiert aus Zürcher Leistungsspezifischen Anforderungen Akutsomatik 2026.1 (NEOG, Bezeichnung).
</t>
        </r>
        <r>
          <rPr>
            <sz val="10"/>
            <color rgb="FF000000"/>
            <rFont val="Arial"/>
            <family val="2"/>
          </rPr>
          <t xml:space="preserve">
</t>
        </r>
        <r>
          <rPr>
            <sz val="10"/>
            <color rgb="FF000000"/>
            <rFont val="Arial"/>
            <family val="2"/>
          </rPr>
          <t xml:space="preserve">Alter Inhalt:
</t>
        </r>
        <r>
          <rPr>
            <sz val="10"/>
            <color rgb="FF000000"/>
            <rFont val="Arial"/>
            <family val="2"/>
          </rPr>
          <t>NEOG Grundversorgung Neugeborene Geburtshaus (ab 37. SSW und GG 2000g)</t>
        </r>
      </text>
    </comment>
    <comment ref="N134" authorId="0" shapeId="0" xr:uid="{0B9C2E30-A777-EF47-9CBB-B5CDFF1C266C}">
      <text>
        <r>
          <rPr>
            <sz val="10"/>
            <color rgb="FF000000"/>
            <rFont val="Arial"/>
            <family val="2"/>
          </rPr>
          <t xml:space="preserve">Aktualisiert aus weitergehenden leistungsspezifischen Anforderungen 2026.1 (NEOG,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Qualitätsanforderungen
</t>
        </r>
        <r>
          <rPr>
            <sz val="10"/>
            <color rgb="FF000000"/>
            <rFont val="Arial"/>
            <family val="2"/>
          </rPr>
          <t>an Geburtshäuser</t>
        </r>
      </text>
    </comment>
    <comment ref="D135" authorId="0" shapeId="0" xr:uid="{B8DD48F0-12C4-8B45-AB0D-661CFB52557E}">
      <text>
        <r>
          <rPr>
            <sz val="10"/>
            <color rgb="FF000000"/>
            <rFont val="Arial"/>
            <family val="2"/>
          </rPr>
          <t xml:space="preserve">Aktualisiert aus Zürcher Leistungsspezifischen Anforderungen Akutsomatik 2026.1 (NEO1, Bezeichnung).
</t>
        </r>
        <r>
          <rPr>
            <sz val="10"/>
            <color rgb="FF000000"/>
            <rFont val="Arial"/>
            <family val="2"/>
          </rPr>
          <t xml:space="preserve">
</t>
        </r>
        <r>
          <rPr>
            <sz val="10"/>
            <color rgb="FF000000"/>
            <rFont val="Arial"/>
            <family val="2"/>
          </rPr>
          <t xml:space="preserve">Alter Inhalt:
</t>
        </r>
        <r>
          <rPr>
            <sz val="10"/>
            <color rgb="FF000000"/>
            <rFont val="Arial"/>
            <family val="2"/>
          </rPr>
          <t>Grundversorgung Neugeborene (ab GA 35 0/7 SSW und GG 2000g)</t>
        </r>
      </text>
    </comment>
    <comment ref="N135" authorId="0" shapeId="0" xr:uid="{342A0835-24F6-514F-9EFD-1B51491BC3A9}">
      <text>
        <r>
          <rPr>
            <sz val="10"/>
            <color rgb="FF000000"/>
            <rFont val="Arial"/>
            <family val="2"/>
          </rPr>
          <t xml:space="preserve">Aktualisiert aus weitergehenden leistungsspezifischen Anforderungen 2026.1 (NEO1, Spalte N).
</t>
        </r>
        <r>
          <rPr>
            <sz val="10"/>
            <color rgb="FF000000"/>
            <rFont val="Arial"/>
            <family val="2"/>
          </rPr>
          <t xml:space="preserve">
</t>
        </r>
        <r>
          <rPr>
            <sz val="10"/>
            <color rgb="FF000000"/>
            <rFont val="Arial"/>
            <family val="2"/>
          </rPr>
          <t xml:space="preserve">Alter Inhalt:
</t>
        </r>
        <r>
          <rPr>
            <sz val="10"/>
            <color rgb="FF000000"/>
            <rFont val="Arial"/>
            <family val="2"/>
          </rPr>
          <t>Weitere Anforderungen gem. Level I der Standards for Levels of Neonatal Care in Switzerland</t>
        </r>
      </text>
    </comment>
    <comment ref="F136" authorId="0" shapeId="0" xr:uid="{903CE16F-636B-7047-894F-42AA0E83085E}">
      <text>
        <r>
          <rPr>
            <sz val="10"/>
            <color rgb="FF000000"/>
            <rFont val="Arial"/>
            <family val="2"/>
          </rPr>
          <t xml:space="preserve">Aktualisiert aus Zürcher Leistungsspezifischen Anforderungen Akutsomatik 2026.1 (NEO1.1, Verfügbarkeit).
</t>
        </r>
        <r>
          <rPr>
            <sz val="10"/>
            <color rgb="FF000000"/>
            <rFont val="Arial"/>
            <family val="2"/>
          </rPr>
          <t xml:space="preserve">
</t>
        </r>
        <r>
          <rPr>
            <sz val="10"/>
            <color rgb="FF000000"/>
            <rFont val="Arial"/>
            <family val="2"/>
          </rPr>
          <t xml:space="preserve">Alter Inhalt:
</t>
        </r>
        <r>
          <rPr>
            <sz val="10"/>
            <color rgb="FF000000"/>
            <rFont val="Arial"/>
            <family val="2"/>
          </rPr>
          <t>4</t>
        </r>
      </text>
    </comment>
    <comment ref="H136" authorId="0" shapeId="0" xr:uid="{D6B6ACF3-FFD9-F441-A864-38C315AD4A95}">
      <text>
        <r>
          <rPr>
            <sz val="10"/>
            <color rgb="FF000000"/>
            <rFont val="Arial"/>
            <family val="2"/>
          </rPr>
          <t xml:space="preserve">Aktualisiert aus Zürcher Leistungsspezifischen Anforderungen Akutsomatik 2026.1 (NEO1.1, Intensivstation).
</t>
        </r>
        <r>
          <rPr>
            <sz val="10"/>
            <color rgb="FF000000"/>
            <rFont val="Arial"/>
            <family val="2"/>
          </rPr>
          <t xml:space="preserve">
</t>
        </r>
        <r>
          <rPr>
            <sz val="10"/>
            <color rgb="FF000000"/>
            <rFont val="Arial"/>
            <family val="2"/>
          </rPr>
          <t xml:space="preserve">Alter Inhalt:
</t>
        </r>
        <r>
          <rPr>
            <sz val="10"/>
            <color rgb="FF000000"/>
            <rFont val="Arial"/>
            <family val="2"/>
          </rPr>
          <t>1</t>
        </r>
      </text>
    </comment>
    <comment ref="N136" authorId="0" shapeId="0" xr:uid="{76FD0883-F2AF-B145-9372-DE279B3E130A}">
      <text>
        <r>
          <rPr>
            <sz val="10"/>
            <color rgb="FF000000"/>
            <rFont val="Arial"/>
            <family val="2"/>
          </rPr>
          <t xml:space="preserve">Aktualisiert aus weitergehenden leistungsspezifischen Anforderungen 2026.1 (NEO1.1, Spalte N).
</t>
        </r>
        <r>
          <rPr>
            <sz val="10"/>
            <color rgb="FF000000"/>
            <rFont val="Arial"/>
            <family val="2"/>
          </rPr>
          <t xml:space="preserve">
</t>
        </r>
        <r>
          <rPr>
            <sz val="10"/>
            <color rgb="FF000000"/>
            <rFont val="Arial"/>
            <family val="2"/>
          </rPr>
          <t xml:space="preserve">Alter Inhalt:
</t>
        </r>
        <r>
          <rPr>
            <sz val="10"/>
            <color rgb="FF000000"/>
            <rFont val="Arial"/>
            <family val="2"/>
          </rPr>
          <t>Weitere Anforderungen gem. Level IIB der Standards for Levels of Neonatal Care in Switzerland</t>
        </r>
      </text>
    </comment>
    <comment ref="F137" authorId="0" shapeId="0" xr:uid="{88F1866F-D584-DC45-B55B-717BD3E0727E}">
      <text>
        <r>
          <rPr>
            <sz val="10"/>
            <color rgb="FF000000"/>
            <rFont val="Arial"/>
            <family val="2"/>
          </rPr>
          <t xml:space="preserve">Aktualisiert aus Zürcher Leistungsspezifischen Anforderungen Akutsomatik 2026.1 (NEO1.1.1, Verfügbarkeit).
</t>
        </r>
        <r>
          <rPr>
            <sz val="10"/>
            <color rgb="FF000000"/>
            <rFont val="Arial"/>
            <family val="2"/>
          </rPr>
          <t xml:space="preserve">
</t>
        </r>
        <r>
          <rPr>
            <sz val="10"/>
            <color rgb="FF000000"/>
            <rFont val="Arial"/>
            <family val="2"/>
          </rPr>
          <t xml:space="preserve">Alter Inhalt:
</t>
        </r>
        <r>
          <rPr>
            <sz val="10"/>
            <color rgb="FF000000"/>
            <rFont val="Arial"/>
            <family val="2"/>
          </rPr>
          <t>4</t>
        </r>
      </text>
    </comment>
    <comment ref="H137" authorId="0" shapeId="0" xr:uid="{3206E844-4520-5E48-A403-A6B91541058A}">
      <text>
        <r>
          <rPr>
            <sz val="10"/>
            <color rgb="FF000000"/>
            <rFont val="Arial"/>
            <family val="2"/>
          </rPr>
          <t xml:space="preserve">Aktualisiert aus Zürcher Leistungsspezifischen Anforderungen Akutsomatik 2026.1 (NEO1.1.1, Intensivstation).
</t>
        </r>
        <r>
          <rPr>
            <sz val="10"/>
            <color rgb="FF000000"/>
            <rFont val="Arial"/>
            <family val="2"/>
          </rPr>
          <t xml:space="preserve">
</t>
        </r>
        <r>
          <rPr>
            <sz val="10"/>
            <color rgb="FF000000"/>
            <rFont val="Arial"/>
            <family val="2"/>
          </rPr>
          <t xml:space="preserve">Alter Inhalt:
</t>
        </r>
        <r>
          <rPr>
            <sz val="10"/>
            <color rgb="FF000000"/>
            <rFont val="Arial"/>
            <family val="2"/>
          </rPr>
          <t>2</t>
        </r>
      </text>
    </comment>
    <comment ref="N137" authorId="0" shapeId="0" xr:uid="{C203FF43-76BC-BC41-A8B2-8F83C768E4CF}">
      <text>
        <r>
          <rPr>
            <sz val="10"/>
            <color rgb="FF000000"/>
            <rFont val="Arial"/>
            <family val="2"/>
          </rPr>
          <t xml:space="preserve">Aktualisiert aus weitergehenden leistungsspezifischen Anforderungen 2026.1 (NEO1.1.1, Spalte N).
</t>
        </r>
        <r>
          <rPr>
            <sz val="10"/>
            <color rgb="FF000000"/>
            <rFont val="Arial"/>
            <family val="2"/>
          </rPr>
          <t xml:space="preserve">
</t>
        </r>
        <r>
          <rPr>
            <sz val="10"/>
            <color rgb="FF000000"/>
            <rFont val="Arial"/>
            <family val="2"/>
          </rPr>
          <t xml:space="preserve">Alter Inhalt:
</t>
        </r>
        <r>
          <rPr>
            <sz val="10"/>
            <color rgb="FF000000"/>
            <rFont val="Arial"/>
            <family val="2"/>
          </rPr>
          <t>Weitere Anforderungen gem. Level III der Standards for Levels of Neonatal Care in Switzerland bzw. hinsichtlich der MFZ gemäss "weitergehende leistungsspezifische Anforderungen Akutsomatik"</t>
        </r>
      </text>
    </comment>
    <comment ref="F138" authorId="0" shapeId="0" xr:uid="{3794B7A5-156A-BB49-88FC-DC2E669B17E3}">
      <text>
        <r>
          <rPr>
            <sz val="10"/>
            <color rgb="FF000000"/>
            <rFont val="Arial"/>
            <family val="2"/>
          </rPr>
          <t xml:space="preserve">Aktualisiert aus Zürcher Leistungsspezifischen Anforderungen Akutsomatik 2026.1 (NEO1.1.1.1, Verfügbarkeit).
</t>
        </r>
        <r>
          <rPr>
            <sz val="10"/>
            <color rgb="FF000000"/>
            <rFont val="Arial"/>
            <family val="2"/>
          </rPr>
          <t xml:space="preserve">
</t>
        </r>
        <r>
          <rPr>
            <sz val="10"/>
            <color rgb="FF000000"/>
            <rFont val="Arial"/>
            <family val="2"/>
          </rPr>
          <t xml:space="preserve">Alter Inhalt:
</t>
        </r>
        <r>
          <rPr>
            <sz val="10"/>
            <color rgb="FF000000"/>
            <rFont val="Arial"/>
            <family val="2"/>
          </rPr>
          <t>4</t>
        </r>
      </text>
    </comment>
    <comment ref="H138" authorId="0" shapeId="0" xr:uid="{C527CD1A-5BA8-D84C-AAFB-30184F5D8FE2}">
      <text>
        <r>
          <rPr>
            <sz val="10"/>
            <rFont val="Arial"/>
            <family val="2"/>
          </rPr>
          <t>Aktualisiert aus Zürcher Leistungsspezifischen Anforderungen Akutsomatik 2026.1 (NEO1.1.1.1, Intensivstation).
Alter Inhalt:
2</t>
        </r>
      </text>
    </comment>
    <comment ref="N138" authorId="0" shapeId="0" xr:uid="{E28CB573-321D-0644-AD7E-3894267372E7}">
      <text>
        <r>
          <rPr>
            <sz val="10"/>
            <color rgb="FF000000"/>
            <rFont val="Arial"/>
            <family val="2"/>
          </rPr>
          <t xml:space="preserve">Aktualisiert aus weitergehenden leistungsspezifischen Anforderungen 2026.1 (NEO1.1.1.1, Spalte N).
</t>
        </r>
        <r>
          <rPr>
            <sz val="10"/>
            <color rgb="FF000000"/>
            <rFont val="Arial"/>
            <family val="2"/>
          </rPr>
          <t xml:space="preserve">
</t>
        </r>
        <r>
          <rPr>
            <sz val="10"/>
            <color rgb="FF000000"/>
            <rFont val="Arial"/>
            <family val="2"/>
          </rPr>
          <t xml:space="preserve">Alter Inhalt:
</t>
        </r>
        <r>
          <rPr>
            <sz val="10"/>
            <color rgb="FF000000"/>
            <rFont val="Arial"/>
            <family val="2"/>
          </rPr>
          <t>Weitere Anforderungen gem. Level III der Standards for Levels of Neonatal Care in Switzerland</t>
        </r>
      </text>
    </comment>
    <comment ref="N145" authorId="0" shapeId="0" xr:uid="{ADADF123-48AF-4B47-97B8-941DC9555ED4}">
      <text>
        <r>
          <rPr>
            <sz val="10"/>
            <rFont val="Arial"/>
            <family val="2"/>
          </rPr>
          <t>Aktualisiert aus weitergehenden leistungsspezifischen Anforderungen 2026.1 (KINM, Spalte N).
Alter Inhalt:
Kinderklinik gem. Dokument "Weitergehende leistungsspezifische Anforderungen und Erläuterungen Akutsomatik"</t>
        </r>
      </text>
    </comment>
    <comment ref="N146" authorId="0" shapeId="0" xr:uid="{752F376B-4C2A-BA44-9E2D-5340400ED3DA}">
      <text>
        <r>
          <rPr>
            <sz val="10"/>
            <color rgb="FF000000"/>
            <rFont val="Arial"/>
            <family val="2"/>
          </rPr>
          <t xml:space="preserve">Aktualisiert aus weitergehenden leistungsspezifischen Anforderungen 2026.1 (KINC, Spalte N).
</t>
        </r>
        <r>
          <rPr>
            <sz val="10"/>
            <color rgb="FF000000"/>
            <rFont val="Arial"/>
            <family val="2"/>
          </rPr>
          <t xml:space="preserve">
</t>
        </r>
        <r>
          <rPr>
            <sz val="10"/>
            <color rgb="FF000000"/>
            <rFont val="Arial"/>
            <family val="2"/>
          </rPr>
          <t xml:space="preserve">Alter Inhalt:
</t>
        </r>
        <r>
          <rPr>
            <sz val="10"/>
            <color rgb="FF000000"/>
            <rFont val="Arial"/>
            <family val="2"/>
          </rPr>
          <t>Kinderklinik gem. Dokument "Weitergehende leistungsspezifische Anforderungen und Erläuterungen Akutsomatik</t>
        </r>
      </text>
    </comment>
    <comment ref="N147" authorId="0" shapeId="0" xr:uid="{0F5C4549-3F5E-CD49-9F2B-7A3AF2BAC3A7}">
      <text>
        <r>
          <rPr>
            <sz val="10"/>
            <color rgb="FF000000"/>
            <rFont val="Arial"/>
            <family val="2"/>
          </rPr>
          <t xml:space="preserve">Aktualisiert aus weitergehenden leistungsspezifischen Anforderungen 2026.1 (KINB, Spalte N).
</t>
        </r>
        <r>
          <rPr>
            <sz val="10"/>
            <color rgb="FF000000"/>
            <rFont val="Arial"/>
            <family val="2"/>
          </rPr>
          <t xml:space="preserve">
</t>
        </r>
        <r>
          <rPr>
            <sz val="10"/>
            <color rgb="FF000000"/>
            <rFont val="Arial"/>
            <family val="2"/>
          </rPr>
          <t xml:space="preserve">Alter Inhalt:
</t>
        </r>
        <r>
          <rPr>
            <sz val="10"/>
            <color rgb="FF000000"/>
            <rFont val="Arial"/>
            <family val="2"/>
          </rPr>
          <t xml:space="preserve">- Anforderungen an eine Kinderklinik sowie die nötigen organspezifischen Anforderungen erfüllt sein. Leistungen in der Basis-Kinderchirurgie können auch ohne Kinderklinik angeboten werden.
</t>
        </r>
        <r>
          <rPr>
            <sz val="10"/>
            <color rgb="FF000000"/>
            <rFont val="Arial"/>
            <family val="2"/>
          </rPr>
          <t>- Kinderanästhesie bei Kinder bis zum 6. Geburtstag während Eingriff und postoperativ während 24h innerhalb 30min einsatzbereit. Entsprechender Leistungsauftrag der Erwachsenenmedizin.</t>
        </r>
      </text>
    </comment>
    <comment ref="N148" authorId="0" shapeId="0" xr:uid="{7A99D90E-914C-6449-89DD-90BA866274BA}">
      <text>
        <r>
          <rPr>
            <sz val="10"/>
            <color rgb="FF000000"/>
            <rFont val="Arial"/>
            <family val="2"/>
          </rPr>
          <t xml:space="preserve">Aktualisiert aus weitergehenden leistungsspezifischen Anforderungen 2026.1 (KAA, Spalte 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N149" authorId="0" shapeId="0" xr:uid="{94DC6DA2-E592-684D-A9AE-132AB263A3E6}">
      <text>
        <r>
          <rPr>
            <sz val="10"/>
            <color rgb="FF000000"/>
            <rFont val="Arial"/>
            <family val="2"/>
          </rPr>
          <t xml:space="preserve">Aktualisiert aus weitergehenden leistungsspezifischen Anforderungen 2026.1 (KAB, Spalte 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N150" authorId="0" shapeId="0" xr:uid="{08E44D09-E4D9-E840-A5DE-1798BE137A44}">
      <text>
        <r>
          <rPr>
            <sz val="10"/>
            <color rgb="FF000000"/>
            <rFont val="Arial"/>
            <family val="2"/>
          </rPr>
          <t xml:space="preserve">Aktualisiert aus weitergehenden leistungsspezifischen Anforderungen 2026.1 (KAC, Spalte 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N151" authorId="0" shapeId="0" xr:uid="{25AD555D-4CAF-0F4C-A6BF-8C6DB0E0F2E5}">
      <text>
        <r>
          <rPr>
            <sz val="10"/>
            <color rgb="FF000000"/>
            <rFont val="Arial"/>
            <family val="2"/>
          </rPr>
          <t xml:space="preserve">Aktualisiert aus weitergehenden leistungsspezifischen Anforderungen 2026.1 (KAD, Spalte N).
</t>
        </r>
        <r>
          <rPr>
            <sz val="10"/>
            <color rgb="FF000000"/>
            <rFont val="Arial"/>
            <family val="2"/>
          </rPr>
          <t xml:space="preserve">
</t>
        </r>
        <r>
          <rPr>
            <sz val="10"/>
            <color rgb="FF000000"/>
            <rFont val="Arial"/>
            <family val="2"/>
          </rPr>
          <t xml:space="preserve">Alter Inhalt:
</t>
        </r>
        <r>
          <rPr>
            <sz val="10"/>
            <color rgb="FF000000"/>
            <rFont val="Arial"/>
            <family val="2"/>
          </rPr>
          <t>(leer)</t>
        </r>
      </text>
    </comment>
    <comment ref="F152" authorId="0" shapeId="0" xr:uid="{29585CA6-E05B-8B49-90DC-06288CA906E2}">
      <text>
        <r>
          <rPr>
            <sz val="10"/>
            <rFont val="Arial"/>
            <family val="2"/>
          </rPr>
          <t>Aktualisiert aus Zürcher Leistungsspezifischen Anforderungen Akutsomatik 2026.1 (GER, Verfügbarkeit).
Alter Inhalt:
(leer)</t>
        </r>
      </text>
    </comment>
    <comment ref="H152" authorId="0" shapeId="0" xr:uid="{D4C9243C-93A1-0747-A6DB-55A37A3312CE}">
      <text>
        <r>
          <rPr>
            <sz val="10"/>
            <rFont val="Arial"/>
            <family val="2"/>
          </rPr>
          <t>Aktualisiert aus Zürcher Leistungsspezifischen Anforderungen Akutsomatik 2026.1 (GER, Intensivstation).
Alter Inhalt:
(leer)</t>
        </r>
      </text>
    </comment>
    <comment ref="N152" authorId="0" shapeId="0" xr:uid="{44ABCC3F-3750-4547-866A-CCBD783A714A}">
      <text>
        <r>
          <rPr>
            <sz val="10"/>
            <color rgb="FF000000"/>
            <rFont val="Arial"/>
            <family val="2"/>
          </rPr>
          <t xml:space="preserve">Aktualisiert aus weitergehenden leistungsspezifischen Anforderungen 2026.1 (GER, Spalte N).
</t>
        </r>
        <r>
          <rPr>
            <sz val="10"/>
            <color rgb="FF000000"/>
            <rFont val="Arial"/>
            <family val="2"/>
          </rPr>
          <t xml:space="preserve">
</t>
        </r>
        <r>
          <rPr>
            <sz val="10"/>
            <color rgb="FF000000"/>
            <rFont val="Arial"/>
            <family val="2"/>
          </rPr>
          <t xml:space="preserve">Alter Inhalt:
</t>
        </r>
        <r>
          <rPr>
            <sz val="10"/>
            <color rgb="FF000000"/>
            <rFont val="Arial"/>
            <family val="2"/>
          </rPr>
          <t>Kompetenzzentrum GER gem. Dokument "Weitergehende leistungsspezifische Anforderungen und Erläuterungen Akutsomatik"</t>
        </r>
      </text>
    </comment>
    <comment ref="N153" authorId="0" shapeId="0" xr:uid="{212ACD1C-1BA1-5347-9E0C-0F882CC476DA}">
      <text>
        <r>
          <rPr>
            <sz val="10"/>
            <color rgb="FF000000"/>
            <rFont val="Arial"/>
            <family val="2"/>
          </rPr>
          <t xml:space="preserve">Aktualisiert aus weitergehenden leistungsspezifischen Anforderungen 2026.1 (PAL, Spalte N).
</t>
        </r>
        <r>
          <rPr>
            <sz val="10"/>
            <color rgb="FF000000"/>
            <rFont val="Arial"/>
            <family val="2"/>
          </rPr>
          <t xml:space="preserve">
</t>
        </r>
        <r>
          <rPr>
            <sz val="10"/>
            <color rgb="FF000000"/>
            <rFont val="Arial"/>
            <family val="2"/>
          </rPr>
          <t xml:space="preserve">Alter Inhalt:
</t>
        </r>
        <r>
          <rPr>
            <sz val="10"/>
            <color rgb="FF000000"/>
            <rFont val="Arial"/>
            <family val="2"/>
          </rPr>
          <t>Zertifizierung mit dem Label "Qualität in Palliative Care" (Liste A von palliative ch; Version 17.09.2010</t>
        </r>
      </text>
    </comment>
    <comment ref="D155" authorId="0" shapeId="0" xr:uid="{30CB0649-EA62-5641-93AB-716355C00796}">
      <text>
        <r>
          <rPr>
            <sz val="10"/>
            <color rgb="FF000000"/>
            <rFont val="Arial"/>
            <family val="2"/>
          </rPr>
          <t xml:space="preserve">Aktualisiert aus Zürcher Leistungsspezifischen Anforderungen Akutsomatik 2026.1 (ISO, Bezeichnung).
</t>
        </r>
        <r>
          <rPr>
            <sz val="10"/>
            <color rgb="FF000000"/>
            <rFont val="Arial"/>
            <family val="2"/>
          </rPr>
          <t xml:space="preserve">
</t>
        </r>
        <r>
          <rPr>
            <sz val="10"/>
            <color rgb="FF000000"/>
            <rFont val="Arial"/>
            <family val="2"/>
          </rPr>
          <t xml:space="preserve">Alter Inhalt:
</t>
        </r>
        <r>
          <rPr>
            <sz val="10"/>
            <color rgb="FF000000"/>
            <rFont val="Arial"/>
            <family val="2"/>
          </rPr>
          <t>Sonderisolierstation (IVHSM)</t>
        </r>
      </text>
    </comment>
    <comment ref="N155" authorId="0" shapeId="0" xr:uid="{A6A20CE8-E758-D747-9F30-92EEAC4C1EE4}">
      <text>
        <r>
          <rPr>
            <sz val="10"/>
            <color rgb="FF000000"/>
            <rFont val="Arial"/>
            <family val="2"/>
          </rPr>
          <t xml:space="preserve">Aktualisiert aus weitergehenden leistungsspezifischen Anforderungen 2026.1 (ISO, Spalte N).
</t>
        </r>
        <r>
          <rPr>
            <sz val="10"/>
            <color rgb="FF000000"/>
            <rFont val="Arial"/>
            <family val="2"/>
          </rPr>
          <t xml:space="preserve">
</t>
        </r>
        <r>
          <rPr>
            <sz val="10"/>
            <color rgb="FF000000"/>
            <rFont val="Arial"/>
            <family val="2"/>
          </rPr>
          <t xml:space="preserve">Alter Inhalt:
</t>
        </r>
        <r>
          <rPr>
            <sz val="10"/>
            <color rgb="FF000000"/>
            <rFont val="Arial"/>
            <family val="2"/>
          </rPr>
          <t>Es gilt das Konzept der GDK zu Krankheiten vom Typ «Ebola»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Siffert</author>
  </authors>
  <commentList>
    <comment ref="AY78" authorId="0" shapeId="0" xr:uid="{00000000-0006-0000-1700-000001000000}">
      <text>
        <r>
          <rPr>
            <b/>
            <sz val="9"/>
            <color indexed="81"/>
            <rFont val="Tahoma"/>
            <family val="2"/>
          </rPr>
          <t>Laura Siffert:</t>
        </r>
        <r>
          <rPr>
            <sz val="9"/>
            <color indexed="81"/>
            <rFont val="Tahoma"/>
            <family val="2"/>
          </rPr>
          <t xml:space="preserve">
Formel hier falsch (zu viele Anforderungen), daher direkt in 3.9 manuell angepasst</t>
        </r>
      </text>
    </comment>
    <comment ref="AY249" authorId="0" shapeId="0" xr:uid="{00000000-0006-0000-1700-000002000000}">
      <text>
        <r>
          <rPr>
            <b/>
            <sz val="9"/>
            <color indexed="81"/>
            <rFont val="Tahoma"/>
            <family val="2"/>
          </rPr>
          <t>Laura Siffert:</t>
        </r>
        <r>
          <rPr>
            <sz val="9"/>
            <color indexed="81"/>
            <rFont val="Tahoma"/>
            <family val="2"/>
          </rPr>
          <t xml:space="preserve">
Formel hier falsch (zu viele Anforderungen), daher direkt in 3.9 manuell angepasst</t>
        </r>
      </text>
    </comment>
  </commentList>
</comments>
</file>

<file path=xl/sharedStrings.xml><?xml version="1.0" encoding="utf-8"?>
<sst xmlns="http://schemas.openxmlformats.org/spreadsheetml/2006/main" count="1706" uniqueCount="1056">
  <si>
    <t>Level 2
Intensivstation (IS) lt. SGI</t>
  </si>
  <si>
    <t>DER2</t>
  </si>
  <si>
    <t>Dermatologische Onkologie</t>
  </si>
  <si>
    <t>Schwere Hauterkrankungen</t>
  </si>
  <si>
    <t>Wundpatienten</t>
  </si>
  <si>
    <t>END1</t>
  </si>
  <si>
    <t>URO1</t>
  </si>
  <si>
    <t>Radikale Prostatektomie</t>
  </si>
  <si>
    <t>Oto-Rhino-Laryngologie inkl. Schwerpunkte - Hals- und Gesichtschirurgie</t>
  </si>
  <si>
    <t>Voraussetzung für:</t>
  </si>
  <si>
    <t>nachfolgende Leistungsgruppen sind mind. Kooperations-Voraussetzung für ….</t>
  </si>
  <si>
    <t>LG-Nr. und LG-Bezeichnung</t>
  </si>
  <si>
    <t>Gynäkologie &amp; Geburtshilfe</t>
  </si>
  <si>
    <t>Nervensystem &amp; Sinnesorgane</t>
  </si>
  <si>
    <t>HNO2: Schild- und Nebenschilddrüsenchirurgie</t>
  </si>
  <si>
    <t>VIS1.4: Bariatrische Chirurgie</t>
  </si>
  <si>
    <t>URO1.1.4: Isolierte Adrenalektomie</t>
  </si>
  <si>
    <t>NUK1: Nuklearmedizin</t>
  </si>
  <si>
    <t>ONK1: Onkologie</t>
  </si>
  <si>
    <t>GEF3: Gefässchirurgie Carotis</t>
  </si>
  <si>
    <t>PNE1: Pneumologie</t>
  </si>
  <si>
    <t>BEW8: Wirbelsäulenchirurgie</t>
  </si>
  <si>
    <t>RHE1: Rheumatologie</t>
  </si>
  <si>
    <t>GEBH: Geburtshäuser (ab 37. SSW)</t>
  </si>
  <si>
    <t>Arthroskopie der Schulter und des Ellbogens</t>
  </si>
  <si>
    <t>Arthroskopie des Knies</t>
  </si>
  <si>
    <t>Rekonstruktion obere Extremität</t>
  </si>
  <si>
    <t>Rekonstruktion untere Extremität</t>
  </si>
  <si>
    <t>Falls in Kooperation:
Voraussichtlicher Kooperationspartner?</t>
  </si>
  <si>
    <t>DER1.1</t>
  </si>
  <si>
    <t>DER1.2</t>
  </si>
  <si>
    <t>THO1.1</t>
  </si>
  <si>
    <t>THO1.2</t>
  </si>
  <si>
    <t>PNE1.1</t>
  </si>
  <si>
    <t>PNE1.2</t>
  </si>
  <si>
    <t>PNE1.3</t>
  </si>
  <si>
    <t>Basisversorgung</t>
  </si>
  <si>
    <t>Pädiatrie und Kinderchirurgie</t>
  </si>
  <si>
    <t>NEU2.1</t>
  </si>
  <si>
    <t>NEU3.1</t>
  </si>
  <si>
    <t>NEU4</t>
  </si>
  <si>
    <t>AUG1</t>
  </si>
  <si>
    <t>AUG1.1</t>
  </si>
  <si>
    <t>AUG1.2</t>
  </si>
  <si>
    <t>AUG1.3</t>
  </si>
  <si>
    <t>AUG1.4</t>
  </si>
  <si>
    <t>AUG1.5</t>
  </si>
  <si>
    <t>Leistungsbereich</t>
  </si>
  <si>
    <t>Leistungsgruppen</t>
  </si>
  <si>
    <t>Dermatologie (inkl. Geschlechtskrankheiten)</t>
  </si>
  <si>
    <t>Autologe Blutstammzelltransplantation</t>
  </si>
  <si>
    <t>Anforderungen</t>
  </si>
  <si>
    <t>Hämatologie</t>
  </si>
  <si>
    <t>LG-Bezeichnung</t>
  </si>
  <si>
    <t>LG-Nr.</t>
  </si>
  <si>
    <t xml:space="preserve">
Folgende Leistungsgruppen benötigen eine Kooperation …</t>
  </si>
  <si>
    <t>Datum:</t>
  </si>
  <si>
    <t>Unterschrift:</t>
  </si>
  <si>
    <t>Maximum</t>
  </si>
  <si>
    <t>Rheumatologie</t>
  </si>
  <si>
    <t>Gynäkologie</t>
  </si>
  <si>
    <t>Basispaket</t>
  </si>
  <si>
    <t>Erklärung</t>
  </si>
  <si>
    <t>Beschreibung/ Definition/ Erläuterung</t>
  </si>
  <si>
    <t>Anästhesiologie</t>
  </si>
  <si>
    <t>Angiologie</t>
  </si>
  <si>
    <t>Dermatologie und Venerologie</t>
  </si>
  <si>
    <t>Endokrinologie / Diabetologie</t>
  </si>
  <si>
    <t>Gynäkologie und Geburtshilfe</t>
  </si>
  <si>
    <t>Herz- und thorakale Gefässchirurgie</t>
  </si>
  <si>
    <t>Intensivmedizin</t>
  </si>
  <si>
    <t>Kinder- und Jugendmedizin</t>
  </si>
  <si>
    <t>Kinderchirurgie</t>
  </si>
  <si>
    <t>Medizinische Onkologie</t>
  </si>
  <si>
    <t>Nuklearmedizin</t>
  </si>
  <si>
    <t>Orthopädische Chirurgie und Traumatologie des Bewegungsapparates</t>
  </si>
  <si>
    <t>Erweiterte Nasenchirurgie mit Nebenhöhlen</t>
  </si>
  <si>
    <t>THO1</t>
  </si>
  <si>
    <t>Mediastinaleingriffe</t>
  </si>
  <si>
    <t>Replantationen</t>
  </si>
  <si>
    <t>DER1</t>
  </si>
  <si>
    <t>HAE5</t>
  </si>
  <si>
    <t>Inhouse oder in Kooperation</t>
  </si>
  <si>
    <t>GYN1</t>
  </si>
  <si>
    <t>GYN2</t>
  </si>
  <si>
    <t>Handchirurgie</t>
  </si>
  <si>
    <t>Wirbelsäulenchirurgie</t>
  </si>
  <si>
    <t>Plexuschirurgie</t>
  </si>
  <si>
    <t>Chirurgie Bewegungsapparat</t>
  </si>
  <si>
    <t>Spezialisierte Gastroenterologie</t>
  </si>
  <si>
    <t>ONK1</t>
  </si>
  <si>
    <t>RAO1</t>
  </si>
  <si>
    <t>UNF1</t>
  </si>
  <si>
    <t>UNF1.1</t>
  </si>
  <si>
    <t>Anforderung</t>
  </si>
  <si>
    <t>Leistungsgruppen-Kürzel</t>
  </si>
  <si>
    <t>Leistungsgruppen-Bezeichnung</t>
  </si>
  <si>
    <t>LEVEL alle</t>
  </si>
  <si>
    <t>Schild- und Nebenschilddrüsenchirurgie</t>
  </si>
  <si>
    <t>Pneumologie mit spez. Beatmungstherapie</t>
  </si>
  <si>
    <t>BEW3</t>
  </si>
  <si>
    <t>Endokrinologie</t>
  </si>
  <si>
    <t>Spezialisierte Wirbelsäulenchirurgie</t>
  </si>
  <si>
    <t>Kieferchirurgie</t>
  </si>
  <si>
    <t>NEU4.1</t>
  </si>
  <si>
    <t>Aggressive Lymphome und akute Leukämien</t>
  </si>
  <si>
    <t>Indolente Lymphome und chronische Leukämien</t>
  </si>
  <si>
    <t>Sehr geehrte Damen und Herren</t>
  </si>
  <si>
    <t>Gastroenterologie</t>
  </si>
  <si>
    <t>Viszeralchirurgie</t>
  </si>
  <si>
    <t>Urologie</t>
  </si>
  <si>
    <t>-</t>
  </si>
  <si>
    <t>7 bis 17 Uhr</t>
  </si>
  <si>
    <t>HNO1.3.2</t>
  </si>
  <si>
    <t>HNO1</t>
  </si>
  <si>
    <t>HNO1.1</t>
  </si>
  <si>
    <t>HNO1.1.1</t>
  </si>
  <si>
    <t>HNO2</t>
  </si>
  <si>
    <t>HNO1.2</t>
  </si>
  <si>
    <t>HNO1.2.1</t>
  </si>
  <si>
    <t>HNO1.3</t>
  </si>
  <si>
    <t>HNO1.3.1</t>
  </si>
  <si>
    <t xml:space="preserve">HER1.1
</t>
  </si>
  <si>
    <t>Innere Organe</t>
  </si>
  <si>
    <t>Übrige</t>
  </si>
  <si>
    <t>RHE1</t>
  </si>
  <si>
    <t>TPL1</t>
  </si>
  <si>
    <t>Basispaket (BP)</t>
  </si>
  <si>
    <t>Basispaket Elektiv (BPE)</t>
  </si>
  <si>
    <t>Leistungsangebot</t>
  </si>
  <si>
    <t>Basispaket Elektiv</t>
  </si>
  <si>
    <t>BPE</t>
  </si>
  <si>
    <t>BP</t>
  </si>
  <si>
    <t>Verknüpfung</t>
  </si>
  <si>
    <t>Leistungsgruppenspezifische Anforderungen</t>
  </si>
  <si>
    <t>NCH1.1</t>
  </si>
  <si>
    <t>Interdisziplinäre Rheumatologie</t>
  </si>
  <si>
    <t>RHE2</t>
  </si>
  <si>
    <t>Chirurgie inkl. Schwerpunkte - Allgemeinchirurgie und Traumatologie</t>
  </si>
  <si>
    <t>Polysomnographie</t>
  </si>
  <si>
    <t>Inhaltsverzeichnis</t>
  </si>
  <si>
    <t xml:space="preserve">Die stationäre Behandlung von Kindern und Jugendlichen erfolgt grundsätzlich in einer Kinderklinik.  </t>
  </si>
  <si>
    <t>Kriterien für eine Kinderklinik:</t>
  </si>
  <si>
    <t>Palliative-Care-Basisversorgung</t>
  </si>
  <si>
    <t>zeitl. Verfüg-barkeit</t>
  </si>
  <si>
    <t>END1 + NUK1</t>
  </si>
  <si>
    <t>AUG1 + END1</t>
  </si>
  <si>
    <t>GEB1 + NEO1</t>
  </si>
  <si>
    <t>RAO1 + NUK1</t>
  </si>
  <si>
    <t>Bestehen sonstige Verträge/ Vereinbarungen mit anderen Kantonen oder Leistungserbringern? Wenn ja, welche?</t>
  </si>
  <si>
    <t>BAG Strahlenschutzbedingungen</t>
  </si>
  <si>
    <t>Zeichnungsberechtigte Person</t>
  </si>
  <si>
    <t>Basispaket Chirurgie und Innere Medizin</t>
  </si>
  <si>
    <t>Basispaket für elektive Leistungserbringer</t>
  </si>
  <si>
    <t>Koronarchirurgie (CABG)</t>
  </si>
  <si>
    <t>Bewegungsapparat chirurgisch</t>
  </si>
  <si>
    <t>BEW4</t>
  </si>
  <si>
    <t>BEW1 oder BEW2 oder BEW3</t>
  </si>
  <si>
    <t>BEW5</t>
  </si>
  <si>
    <t>BEW1 oder BEW2</t>
  </si>
  <si>
    <t>BEW6</t>
  </si>
  <si>
    <t>BEW7</t>
  </si>
  <si>
    <t>BEW8</t>
  </si>
  <si>
    <t>BEW8.1</t>
  </si>
  <si>
    <t>BEW9</t>
  </si>
  <si>
    <t>BEW10</t>
  </si>
  <si>
    <t>BEW11</t>
  </si>
  <si>
    <t>Falls in Kooperation: Voraussichtlicher Kooperationspartner?</t>
  </si>
  <si>
    <t>Leistungsbereiche</t>
  </si>
  <si>
    <t>nur Inhouse</t>
  </si>
  <si>
    <t xml:space="preserve">Erweiterte Nasenchirurgie, Nebenhöhlen mit Duraeröffnung (interdisziplinäre Schädelbasischirurgie) </t>
  </si>
  <si>
    <t>Mittelohrchirurgie (Tympanoplastik, Mastoidchirurgie, Osikuloplastik inkl. Stapesoperationen)</t>
  </si>
  <si>
    <t>Erweiterte Ohrchirurgie mit Innenohr und/oder Duraeröffnung</t>
  </si>
  <si>
    <t>Bariatrische Chirurgie</t>
  </si>
  <si>
    <t>Ophthalmologie</t>
  </si>
  <si>
    <t>ja</t>
  </si>
  <si>
    <t>VIS1</t>
  </si>
  <si>
    <t>Infektiologie</t>
  </si>
  <si>
    <t>Herzchirurgie und Gefässeingriffe mit Herzlungenmaschine (ohne Koronarchirurgie)</t>
  </si>
  <si>
    <t>Gynäkologie und Geburtshilfe (ohne Schwerpunkt)</t>
  </si>
  <si>
    <t>PLC1</t>
  </si>
  <si>
    <t>KIE1</t>
  </si>
  <si>
    <t>GEBH</t>
  </si>
  <si>
    <t>GEB1.1</t>
  </si>
  <si>
    <t>GEB1.1.1</t>
  </si>
  <si>
    <t>NEO1.1</t>
  </si>
  <si>
    <t>NEO1.1.1</t>
  </si>
  <si>
    <t>Katarakt</t>
  </si>
  <si>
    <t>Glaskörper/Netzhautprobleme</t>
  </si>
  <si>
    <t>Sonstige Anforderungen</t>
  </si>
  <si>
    <t>PNE1</t>
  </si>
  <si>
    <t>PNE2</t>
  </si>
  <si>
    <t>leistungsgruppenspezifische Anforderungen</t>
  </si>
  <si>
    <t xml:space="preserve">
 … mit den Leistungsgruppen
(mögliche "Fremdleistungen"):</t>
  </si>
  <si>
    <t>in Kooperation (mögliche Fremdleistung)?</t>
  </si>
  <si>
    <t>Hierarchie</t>
  </si>
  <si>
    <t>Interdisziplinarität</t>
  </si>
  <si>
    <t>Level 2</t>
  </si>
  <si>
    <t>Level 3</t>
  </si>
  <si>
    <t>UNF2</t>
  </si>
  <si>
    <t>Hier besteht die Möglichkeit für Ihre Freitexteingabe</t>
  </si>
  <si>
    <t>Kürzel</t>
  </si>
  <si>
    <t>Bezeichnung</t>
  </si>
  <si>
    <t>Hals-Nasen-Ohren</t>
  </si>
  <si>
    <t>Summe</t>
  </si>
  <si>
    <t>NCH1</t>
  </si>
  <si>
    <t>Einfache Herzchirurgie</t>
  </si>
  <si>
    <t xml:space="preserve">Basis-Richtlinien
</t>
  </si>
  <si>
    <t>Zusatzbedingungen</t>
  </si>
  <si>
    <t>entsprechend Leistungsgruppe</t>
  </si>
  <si>
    <t>Pädiatrie</t>
  </si>
  <si>
    <t>KINM</t>
  </si>
  <si>
    <t>Kindermedizin</t>
  </si>
  <si>
    <t>KINC</t>
  </si>
  <si>
    <t>KINB</t>
  </si>
  <si>
    <t>Basis-Kinderchirurgie</t>
  </si>
  <si>
    <r>
      <t>1</t>
    </r>
    <r>
      <rPr>
        <sz val="10"/>
        <rFont val="Arial"/>
        <family val="2"/>
      </rPr>
      <t xml:space="preserve"> Eine stete Präsenz im Haus ist nicht notwendig.</t>
    </r>
  </si>
  <si>
    <t>Physikalische Medizin und Rehabilitation</t>
  </si>
  <si>
    <t>Plastische, Rekonstruktive und Ästhetische Chirurgie</t>
  </si>
  <si>
    <t>Radiologie</t>
  </si>
  <si>
    <t>Radio-Onkologie / Strahlentherapie</t>
  </si>
  <si>
    <t>Abklärung zur oder Status nach Lungentransplantation</t>
  </si>
  <si>
    <t>Hauptbereiche</t>
  </si>
  <si>
    <t>Bei bestimmten Behandlungen müssen zusätzliche, leistungsgruppenspezifische Anforderungen wie z.B. Ernährungs- und Diabetesberatung, Sprechstunde und Vor- oder Nachsorge erbracht werden. Diese sind in diesem Tabellenblatt pro Leistungsgruppe aufgeführt.</t>
  </si>
  <si>
    <t>HER1</t>
  </si>
  <si>
    <t>HER1.1</t>
  </si>
  <si>
    <t>HER1.1.1</t>
  </si>
  <si>
    <t>HER1.1.2</t>
  </si>
  <si>
    <t>ANG3</t>
  </si>
  <si>
    <t>RAD1</t>
  </si>
  <si>
    <t>VIS1.1</t>
  </si>
  <si>
    <t>VIS1.2</t>
  </si>
  <si>
    <t>VIS1.3</t>
  </si>
  <si>
    <t>VIS1.4</t>
  </si>
  <si>
    <t>VIS1.5</t>
  </si>
  <si>
    <t>GAE1.1</t>
  </si>
  <si>
    <t>NUK1</t>
  </si>
  <si>
    <t>URO1.1</t>
  </si>
  <si>
    <t>URO1.1.1</t>
  </si>
  <si>
    <t>URO1.1.2</t>
  </si>
  <si>
    <t>URO1.1.3</t>
  </si>
  <si>
    <t>URO1.1.4</t>
  </si>
  <si>
    <t xml:space="preserve"> - Das Spital verfügt über einen Leistungsauftrag in der Erwachsenenmedizin für die entsprechenden Behandlungen.</t>
  </si>
  <si>
    <t>innerhalb Leistungs-bereich</t>
  </si>
  <si>
    <t xml:space="preserve">Gesamtes Leistungsspektrum: alle DRG, CHOP- und ICD-Codes, welche nicht explizit einer Leistungsgruppe zugeordnet sind </t>
  </si>
  <si>
    <t>Leistungsbereich: alle DRG, CHOP- und ICD-Codes aus dem Leistungsbereich, welche nicht explizit einer Leistungsgruppe zugeordnet sind</t>
  </si>
  <si>
    <t>Radiologie mit Röntgen und CT</t>
  </si>
  <si>
    <t>Radiologie (ohne Schwerpunkt)</t>
  </si>
  <si>
    <t>URO1.1.8</t>
  </si>
  <si>
    <t>HAE3</t>
  </si>
  <si>
    <t>HAE4</t>
  </si>
  <si>
    <t>BEW1</t>
  </si>
  <si>
    <t>BEW2</t>
  </si>
  <si>
    <t>Dermatologie</t>
  </si>
  <si>
    <t>GAE1</t>
  </si>
  <si>
    <t>Perkutane Nephrostomie mit Desintegration von Steinmaterial</t>
  </si>
  <si>
    <t>NEP1</t>
  </si>
  <si>
    <t>GEB1</t>
  </si>
  <si>
    <t>Spezialisierte Geburtshilfe</t>
  </si>
  <si>
    <t>NEO1</t>
  </si>
  <si>
    <t>HAE1</t>
  </si>
  <si>
    <t>HAE2</t>
  </si>
  <si>
    <t>Eingriffe im Zusammenhang mit Transsexualität</t>
  </si>
  <si>
    <t>Onkologie</t>
  </si>
  <si>
    <t>Radio-Onkologie</t>
  </si>
  <si>
    <t>Leistungsgruppen und Anforderungen</t>
  </si>
  <si>
    <t>Orthopädie</t>
  </si>
  <si>
    <t>Neurochirurgie</t>
  </si>
  <si>
    <t>Neurologie</t>
  </si>
  <si>
    <t>Thoraxchirurgie</t>
  </si>
  <si>
    <t>Pneumologie</t>
  </si>
  <si>
    <t>Nephrologie</t>
  </si>
  <si>
    <t>Level 1</t>
  </si>
  <si>
    <t>Hals-Nasen-Ohren (HNO-Chirurgie)</t>
  </si>
  <si>
    <t>Hals- und Gesichtschirurgie</t>
  </si>
  <si>
    <t>Chirurgie (ohne Schwerpunkt)</t>
  </si>
  <si>
    <t>Oto-Rhino-Laryngologie  (ohne Schwerpunkt)</t>
  </si>
  <si>
    <t>Urologie (ohne Schwerpunkt)</t>
  </si>
  <si>
    <t>365 Tage; 24 Stunden</t>
  </si>
  <si>
    <t>Laborbetrieb</t>
  </si>
  <si>
    <t>Level 4 Geburtshilfe</t>
  </si>
  <si>
    <t>GAE1: Gastroenterologie</t>
  </si>
  <si>
    <t>Spezialisierte Neurochirurgie</t>
  </si>
  <si>
    <t>NEU1</t>
  </si>
  <si>
    <t>NEU2</t>
  </si>
  <si>
    <t>NEU3</t>
  </si>
  <si>
    <t>Strabologie</t>
  </si>
  <si>
    <t>KAR1</t>
  </si>
  <si>
    <t>Kardiologie</t>
  </si>
  <si>
    <t>Interventionelle Kardiologie (Koronareingriffe)</t>
  </si>
  <si>
    <t>Schwere Verletzungen</t>
  </si>
  <si>
    <t>(Radio-) Onkologie</t>
  </si>
  <si>
    <t>Isolierte Adrenalektomie</t>
  </si>
  <si>
    <t>NEU1 + NCH1</t>
  </si>
  <si>
    <t>Myeloproliferative Erkrankungen und Myelodysplastische Syndrome</t>
  </si>
  <si>
    <t>HAE1.1</t>
  </si>
  <si>
    <t>Gefässe</t>
  </si>
  <si>
    <t>Herz</t>
  </si>
  <si>
    <t>Nephrologie (akute Nierenversagen wie auch chronisch terminales Nierenversagen)</t>
  </si>
  <si>
    <t>UNF1: Unfallchirurgie (Polytrauma)</t>
  </si>
  <si>
    <t>Kraniale Neurochirurgie</t>
  </si>
  <si>
    <t>Zerebrovaskuläre Störungen</t>
  </si>
  <si>
    <t>NEU3: Zerebrovaskuläre Störungen</t>
  </si>
  <si>
    <t>Zerebrovaskuläre Störungen im Stroke Center (IVHSM)</t>
  </si>
  <si>
    <t>Epileptologie: Komplex-Diagnostik</t>
  </si>
  <si>
    <t>Epileptologie: Komplex-Behandlung</t>
  </si>
  <si>
    <t>Orbita, Lider, Tränenwege</t>
  </si>
  <si>
    <t>Spezialisierte Vordersegmentchirurgie</t>
  </si>
  <si>
    <t>Grosse Pankreaseingriffe (IVHSM)</t>
  </si>
  <si>
    <t>Hoch-aggressive Lymphome und akute Leukämien mit kurativer Chemotherapie</t>
  </si>
  <si>
    <t>Interventionen Carotis und extrakranielle Gefässe</t>
  </si>
  <si>
    <t>Interventionelle Radiologie (bei Gefässen nur Diagnostik)</t>
  </si>
  <si>
    <t>Cystische Fibrose</t>
  </si>
  <si>
    <t>THO1 + END1
+ HNO1.2 + GAE1</t>
  </si>
  <si>
    <t>NCH2</t>
  </si>
  <si>
    <t>Spinale Neurochirurgie</t>
  </si>
  <si>
    <t>NCH3</t>
  </si>
  <si>
    <t>Periphere Neurochirurgie</t>
  </si>
  <si>
    <t>VIS1.4.1</t>
  </si>
  <si>
    <t>HER1.1.3</t>
  </si>
  <si>
    <t>Chirurgie und Interventionen an der thorakalen Aorta</t>
  </si>
  <si>
    <t>HER1.1.4</t>
  </si>
  <si>
    <t>Offene Eingriffe an der Aortenklappe</t>
  </si>
  <si>
    <t>HER1.1.5</t>
  </si>
  <si>
    <t>Offene Eingriffe an der Mitralklappe</t>
  </si>
  <si>
    <t>Transplantationen</t>
  </si>
  <si>
    <t>TPL2</t>
  </si>
  <si>
    <t>Lungentransplantation (IVHSM)</t>
  </si>
  <si>
    <t>TPL3</t>
  </si>
  <si>
    <t>TPL4</t>
  </si>
  <si>
    <t>TPL5</t>
  </si>
  <si>
    <t>TPL6</t>
  </si>
  <si>
    <t>Darmtransplantation</t>
  </si>
  <si>
    <t>TPL7</t>
  </si>
  <si>
    <t>Milztransplantation</t>
  </si>
  <si>
    <t>NEO1.1.1.1</t>
  </si>
  <si>
    <t>Hochspezialisierte Neonatologie (GA &lt; 28 0/7 SSW und GG &lt; 1000g)</t>
  </si>
  <si>
    <t>BEW1 oder BEW2 oder NCH2 oder NCH3</t>
  </si>
  <si>
    <t>BEW1 oder BEW2 oder BEW3 oder NCH3</t>
  </si>
  <si>
    <t>BEW1 oder BEW2 oder BEW3 und NCH3</t>
  </si>
  <si>
    <t>Querschnittsbereiche</t>
  </si>
  <si>
    <t>AVA</t>
  </si>
  <si>
    <t>Akutsomatische Versorgung Abhängigkeitskranker</t>
  </si>
  <si>
    <t>für den folgenden Standort:</t>
  </si>
  <si>
    <t xml:space="preserve">- Akutsomatik - </t>
  </si>
  <si>
    <t>Visum</t>
  </si>
  <si>
    <t>Haben Sie Fragen?</t>
  </si>
  <si>
    <t>LG-Kürzel</t>
  </si>
  <si>
    <t>Level 1
Überwachungsstation</t>
  </si>
  <si>
    <t>Folgende Voraussetzungen müssen für einen Leistungsauftrag in Basis-Kinderchirurgie erfüllt werden:</t>
  </si>
  <si>
    <t>Für den Standort:</t>
  </si>
  <si>
    <t>Anforderungen für die Notfall-Station</t>
  </si>
  <si>
    <t>Anforderungen an die Intensivstationen</t>
  </si>
  <si>
    <t>Allgemeine Angaben zum Leistungserbringer</t>
  </si>
  <si>
    <t>4. Allgemeine Angaben zum Leistungserbringer</t>
  </si>
  <si>
    <r>
      <t>Rote</t>
    </r>
    <r>
      <rPr>
        <sz val="10"/>
        <color theme="0"/>
        <rFont val="Arial"/>
        <family val="2"/>
      </rPr>
      <t xml:space="preserve"> Tabellenblätter enthalten </t>
    </r>
    <r>
      <rPr>
        <b/>
        <sz val="10"/>
        <color theme="0"/>
        <rFont val="Arial"/>
        <family val="2"/>
      </rPr>
      <t xml:space="preserve">Informationen </t>
    </r>
    <r>
      <rPr>
        <sz val="10"/>
        <color theme="0"/>
        <rFont val="Arial"/>
        <family val="2"/>
      </rPr>
      <t>zu den Leistungsgruppen und deren Anforderungen (Blatt 2, 2.1 und 2.2).</t>
    </r>
  </si>
  <si>
    <t>Wichtig!</t>
  </si>
  <si>
    <t>Name und Funktion der zeichnungs-berechtigten Person (i.d.R. Mitglied der Geschäftsleitung):</t>
  </si>
  <si>
    <t>3.3 Anforderungen für die Notfall-Station</t>
  </si>
  <si>
    <t>3.4 Anforderungen an die Intensivstationen</t>
  </si>
  <si>
    <t>3.7 Sonstige Anforderungen</t>
  </si>
  <si>
    <t>3.8 Basisversorgung</t>
  </si>
  <si>
    <t>3.10 Pädiatrie und Kinderchirurgie</t>
  </si>
  <si>
    <t>Legende zu den einzelnen Spalten</t>
  </si>
  <si>
    <t>Maligne Neoplasien des Atmungssystems (kurative Resektion durch Lobektomie/ Pneumonektomie)</t>
  </si>
  <si>
    <t>NEP1: Nephrologie (akute Nierenversagen wie auch chronisch terminales Nierenversagen)</t>
  </si>
  <si>
    <t>ANG3: Interventionen Carotis und extrakranielle Gefässe</t>
  </si>
  <si>
    <t>des Leistungserbringers:</t>
  </si>
  <si>
    <t>Zusammenfassung der Angebotserhebung für die Leistungsgruppen</t>
  </si>
  <si>
    <t>NEU2.1: Primäre Neubildung des Zentralnervensystems (ohne Palliativpatienten)</t>
  </si>
  <si>
    <t>3.8: Erforderliches Basispaket</t>
  </si>
  <si>
    <t>3.4: Intensiv-station (IS)</t>
  </si>
  <si>
    <t>3.5: Kooperation</t>
  </si>
  <si>
    <t>3.7: Sonstige Anforderungen</t>
  </si>
  <si>
    <t>NEOG</t>
  </si>
  <si>
    <t>Geburtshilfe</t>
  </si>
  <si>
    <t>Neugeborene</t>
  </si>
  <si>
    <t>Spezialisierte Palliative Care im Spital</t>
  </si>
  <si>
    <t>Wichtige Informationen 
zum Bewerbungsverfahren</t>
  </si>
  <si>
    <t>Informationen zum Bewerbungsverfahren</t>
  </si>
  <si>
    <t>Formulare für die Bewerbung</t>
  </si>
  <si>
    <t>Angaben zu Fachärztinnen / Fachärzten und deren zeitliche Verfügbarkeit</t>
  </si>
  <si>
    <t>Fachärztin / Facharzt</t>
  </si>
  <si>
    <r>
      <t xml:space="preserve">Die eigentlichen </t>
    </r>
    <r>
      <rPr>
        <b/>
        <sz val="10"/>
        <rFont val="Arial"/>
        <family val="2"/>
      </rPr>
      <t>Formulare für die Bewerbung</t>
    </r>
    <r>
      <rPr>
        <sz val="10"/>
        <rFont val="Arial"/>
        <family val="2"/>
      </rPr>
      <t xml:space="preserve"> sind in </t>
    </r>
    <r>
      <rPr>
        <b/>
        <sz val="10"/>
        <rFont val="Arial"/>
        <family val="2"/>
      </rPr>
      <t xml:space="preserve">grauer </t>
    </r>
    <r>
      <rPr>
        <sz val="10"/>
        <rFont val="Arial"/>
        <family val="2"/>
      </rPr>
      <t>Farbe dargestellt (Blatt 3.1 - 5).</t>
    </r>
  </si>
  <si>
    <r>
      <t xml:space="preserve">Das </t>
    </r>
    <r>
      <rPr>
        <b/>
        <sz val="10"/>
        <color theme="0"/>
        <rFont val="Arial"/>
        <family val="2"/>
      </rPr>
      <t>Bewerbungsblatt 3.9</t>
    </r>
    <r>
      <rPr>
        <sz val="10"/>
        <color theme="0"/>
        <rFont val="Arial"/>
        <family val="2"/>
      </rPr>
      <t xml:space="preserve"> ist aufgrund seiner besonderen Bedeutung </t>
    </r>
    <r>
      <rPr>
        <b/>
        <sz val="10"/>
        <color theme="0"/>
        <rFont val="Arial"/>
        <family val="2"/>
      </rPr>
      <t>dunkelgrau</t>
    </r>
    <r>
      <rPr>
        <sz val="10"/>
        <color theme="0"/>
        <rFont val="Arial"/>
        <family val="2"/>
      </rPr>
      <t xml:space="preserve"> hervorgehoben. Es enthält eine </t>
    </r>
    <r>
      <rPr>
        <b/>
        <sz val="10"/>
        <color theme="0"/>
        <rFont val="Arial"/>
        <family val="2"/>
      </rPr>
      <t>Übersicht</t>
    </r>
    <r>
      <rPr>
        <sz val="10"/>
        <color theme="0"/>
        <rFont val="Arial"/>
        <family val="2"/>
      </rPr>
      <t xml:space="preserve"> Ihrer Angaben zu den leistungsspezifischen Anforderungen, die Sie unter Blatt 3.2 - 3.8 gemacht haben. Um Ihnen die Übersicht zu erleichtern, wird jede Anforderung gemäss den von Ihnen gemachten Angaben wie folgt eingefärbt:</t>
    </r>
  </si>
  <si>
    <t>Einreichen der Bewerbungsunterlagen</t>
  </si>
  <si>
    <t>3 Bewerbungsformulare</t>
  </si>
  <si>
    <t>Bewerbung des Spitalunternehmens:</t>
  </si>
  <si>
    <t>Allgemeine Innere Medizin (ohne Schwerpunkt)</t>
  </si>
  <si>
    <t>Allgemeine Innere Medizin inkl. Schwerpunkt Geriatrie</t>
  </si>
  <si>
    <t>Mund-, Kiefer- und Gesichtschirurgie</t>
  </si>
  <si>
    <t>Kinder- und Jugendmedizin (ohne Schwerpunkt)</t>
  </si>
  <si>
    <t>Kinderchirurgie (ohne Schwerpunkt)</t>
  </si>
  <si>
    <t>Psychiatrie und Psychotherapie (ohne Schwerpunkt)</t>
  </si>
  <si>
    <t>Urologie inkl. Schwerpunkt - operative Urologie</t>
  </si>
  <si>
    <t>Diese Angaben werden automatisch in das folgende Bewerbungsblatt übertragen:</t>
  </si>
  <si>
    <t>3.9 Zusammenfassung Bewerbung für die Leistungsgruppen</t>
  </si>
  <si>
    <t>Alle Fachärztinnen / Fachärzte im Haus oder mit Kooperationspartner?</t>
  </si>
  <si>
    <t xml:space="preserve">Fachärztinnen / Fachärzte und Abteilungen im Spital </t>
  </si>
  <si>
    <t>Kooperation mit Spital oder Konsiliarärztin / Konsiliararzt</t>
  </si>
  <si>
    <t>3.2: Fachärztin/-arzt und zeitl. Verfügbarkeit</t>
  </si>
  <si>
    <r>
      <t>Vielen Dank für Ihre Bewerbung</t>
    </r>
    <r>
      <rPr>
        <b/>
        <strike/>
        <sz val="12"/>
        <rFont val="Arial"/>
        <family val="2"/>
      </rPr>
      <t>!</t>
    </r>
  </si>
  <si>
    <t xml:space="preserve">Bemerkung zum Organersatzverfahren:
Die Anwendung der Extrakorporalen Membranoxygenierung (ECMO) ist nur zusammen mit einer Herzchirurgie gestattet. </t>
  </si>
  <si>
    <t>Hiermit bestätigt/bestätigen die zeichnungsberechtigte(n) Person(en) des sich bewerbenden Spitalunternehmens die vorliegenden Angaben im Rahmen dieser Bewerbung / dieses Gesuchs:</t>
  </si>
  <si>
    <t>Ophthalmologie inkl. Schwerpunkt Ophthalmochirurgie</t>
  </si>
  <si>
    <t>BPE/BP</t>
  </si>
  <si>
    <t>Cochlea Implantate (IVHSM)</t>
  </si>
  <si>
    <t>Grosse Lebereingriffe (IVHSM)</t>
  </si>
  <si>
    <t>Oesophaguschirurgie (IVHSM)</t>
  </si>
  <si>
    <t>Spezialisierte Bariatrische Chirurgie (IVHSM)</t>
  </si>
  <si>
    <t>Tiefe Rektumeingriffe (IVHSM)</t>
  </si>
  <si>
    <t>Allogene Blutstammzelltransplantation (IVHSM)</t>
  </si>
  <si>
    <t>Herztransplantation (IVHSM)</t>
  </si>
  <si>
    <t>Lebertransplantation (IVHSM)</t>
  </si>
  <si>
    <t>Nierentransplantation (IVHSM)</t>
  </si>
  <si>
    <t>Pankreastransplantation (IVHSM)</t>
  </si>
  <si>
    <t>NCH1.1.1</t>
  </si>
  <si>
    <t>NCH1.1.1.1</t>
  </si>
  <si>
    <t>NCH1.1.2</t>
  </si>
  <si>
    <t>NCH1.1.3</t>
  </si>
  <si>
    <t>NCH2.1</t>
  </si>
  <si>
    <t>Behandlungen von vaskulären Erkrankungen des ZNS ohne die komplexen vaskulären Anomalien (IVHSM)</t>
  </si>
  <si>
    <t>Stereotaktische funktionelle Neurochirurgie (IVHSM)</t>
  </si>
  <si>
    <t>Epilepsiechirurgie (IVHSM)</t>
  </si>
  <si>
    <t>Primäre und sekundäre intramedulläre Raumforderungen (IVHSM)</t>
  </si>
  <si>
    <t>Sekundäre bösartige Neubildung des Nervensystems</t>
  </si>
  <si>
    <t>NEU4.2</t>
  </si>
  <si>
    <t>NEU4.1 + NEU4.2</t>
  </si>
  <si>
    <t>Neurologie
Neurochirurgie</t>
  </si>
  <si>
    <t>Kardiologie
Herz- und thorakale Gefässchirurgie</t>
  </si>
  <si>
    <t>PNE1.2: Abklärung zur oder Status nach Lungentransplantation</t>
  </si>
  <si>
    <t xml:space="preserve"> - Komplexe chirurgische Eingriffe können von der Kinderklinik in Zusammenarbeit mit einem Erwachsenenspital erfolgen. Voraussetzung ist, 
   dass sowohl die anästhesiologischen Grundvoraussetzungen erfüllt sind, als auch eine kindergerechte Betreuung gewährleistet ist.</t>
  </si>
  <si>
    <t>Definierte 
Soll-Anforderungen der 
Leistungsgruppen
hier: Fachärzte</t>
  </si>
  <si>
    <t>Definierte 
Soll-Anforderungen der 
Leistungsgruppen: Fachärzte</t>
  </si>
  <si>
    <t>Strukturelle Anforderungen</t>
  </si>
  <si>
    <t>Handbuch zur Qualitätssicherung auf aktuellem Stand</t>
  </si>
  <si>
    <t>Einschlusskriterien für eine Geburt im Geburtshaus</t>
  </si>
  <si>
    <t>Durchführung von Einling-Entbindungen</t>
  </si>
  <si>
    <t>Einschlusskriterien nach vorheriger Abklärung (relative Einschlusskriterien)</t>
  </si>
  <si>
    <t>Beckenprobleme (z.B. St. n. Beckenfraktur, Beckenbodenverletzungen, inkompletter Beckenring)</t>
  </si>
  <si>
    <t>Erkrankungen des Blutes und Blut bildender Organe</t>
  </si>
  <si>
    <t>Autoimmunerkrankungen oder genetische Erkrankungen</t>
  </si>
  <si>
    <t>Angeborene Herzfehler, Herzerkrankungen, St. n. Herzoperationen</t>
  </si>
  <si>
    <t>Neurologische Erkrankungen</t>
  </si>
  <si>
    <t>Diätetisch eingestellter Diabetes bzw. Gestationsdiabetes</t>
  </si>
  <si>
    <t>Ausschlusskriterien für eine Geburt im Geburtshaus</t>
  </si>
  <si>
    <t>Status nach transmuralen Operationen am Uterus (Myomenukleationen, Sectio caesarea)</t>
  </si>
  <si>
    <t>Placenta praevia, V.a. Placenta increta/percreta (sofern vor Geburt feststellbar)</t>
  </si>
  <si>
    <t>Abusus von Alkohol, Opiaten, Kokain</t>
  </si>
  <si>
    <t>Blasensprung grösser 48 Stunden ohne Geburtsfortschritt</t>
  </si>
  <si>
    <t xml:space="preserve">
</t>
  </si>
  <si>
    <t>Redaktioneller Hinweis</t>
  </si>
  <si>
    <t>Weitere Angaben zur Bewerbung</t>
  </si>
  <si>
    <t>Synergien mit anderen Versorgungsbereichen:</t>
  </si>
  <si>
    <t>Verfügt der Standort über stationäre Leistungsaufträge in den Versorgungsbereichen Rehabilitation und/oder Psychiatrie? Wenn ja, welche und von wem?</t>
  </si>
  <si>
    <t>Beabsichtigen Sie sich für stationäre Leistungsaufträge in den Versorgungsbereichen Rehabilitation und/oder Psychiatrie zu bewerben? Wenn ja, welche und bei wem?</t>
  </si>
  <si>
    <t>Gefässchirurgie</t>
  </si>
  <si>
    <t>BPE: Basispaket für elektive Leistungserbringer</t>
  </si>
  <si>
    <t>NEU 4: Epileptologie: Komplex-Diagnostik</t>
  </si>
  <si>
    <t>NCH1; NCH1.1</t>
  </si>
  <si>
    <t>NEU2; NEU2.1</t>
  </si>
  <si>
    <t>GAE1; GAE1.1</t>
  </si>
  <si>
    <t>HAE1; HAE1.1; HAE2; HAE3</t>
  </si>
  <si>
    <t>Die Hebamme ist eine anerkannte Gesundheitsfachperson, welche für ihre professionellen Handlungen verantwortlich und haftbar ist. Sie arbeitet mit den Frauen partnerschaftlich zusammen und gewährt ihnen die erforderliche Unterstützung, Betreuung und Beratung während Schwangerschaft, Geburt, Wochenbett und Stillzeit. Sie leitet eigenverantwortlich die Geburt und betreut das Neugeborene und den Säugling. Die Arbeit der Hebamme umfasst präventive Massnahmen, die Förderung der normalen Geburt, das Erkennen von Komplikationen bei Frau und Kind, die Gewährleistung notwendiger medizinischer Behandlung oder anderer angemessener Unterstützung sowie die Durchführung von Notfallmassnahmen.</t>
  </si>
  <si>
    <t>Chronische Entzündungen des Magen-Darm-Bereichs (z.B. M. Crohn, Colitis ulcerosa)</t>
  </si>
  <si>
    <t>Neurologie
Allgemeine Innere Medizin</t>
  </si>
  <si>
    <t>Hämatologie
Medizinische Onkologie
Allgemeine Innere Medizin</t>
  </si>
  <si>
    <t>Allgemeine Innere Medizin</t>
  </si>
  <si>
    <t>BEW7.2</t>
  </si>
  <si>
    <t>GYNT</t>
  </si>
  <si>
    <t>GYNT: Gynäkologische Tumoren</t>
  </si>
  <si>
    <t>GEFA :Intervention und Gefässchirurgie Intraabdominale Gefässe</t>
  </si>
  <si>
    <t>Allgemeine Innere Medizin
Neurologie
Radio-Onkologie / Strahlentherapie
Medizinische Onkologie</t>
  </si>
  <si>
    <t>NEU1: Neurologie</t>
  </si>
  <si>
    <t>ONK1; RAO1</t>
  </si>
  <si>
    <t>NCH2: Spinale Neurochirurgie</t>
  </si>
  <si>
    <t>Spezialisierte Palliative Care</t>
  </si>
  <si>
    <t>Tumorboards</t>
  </si>
  <si>
    <t>Geburtshaus</t>
  </si>
  <si>
    <t>Level 3
Intensivstation (IS) lt. SGI</t>
  </si>
  <si>
    <t xml:space="preserve">Ihre Angaben werden automatisch ins Blatt 3.9 übertragen bzw. die Kooperationsspalte im Blatt 3.9 entsprechend eingefärbt. Damit die Kooperationsspalte grün eingefärbt wird, müssen alle Anforderungen erfüllt sein. Beispielsweise sind für die Leistungsgruppe GEF3 die Leistungsgruppen ANG3 und HER1.1 mindestens in Form eines Kooperationsvertrages erforderlich. </t>
  </si>
  <si>
    <t>3.6 Tumorboards</t>
  </si>
  <si>
    <t>Ärztliche Betreuung rund um die Uhr im Haus</t>
  </si>
  <si>
    <t>Notfall (Blatt 3.3)</t>
  </si>
  <si>
    <t>Intensivstation (Blatt 3.4)</t>
  </si>
  <si>
    <t>3.6: Tumorboard (TB)</t>
  </si>
  <si>
    <t>3.3: Notfall-station (NFS)</t>
  </si>
  <si>
    <t xml:space="preserve"> - Stationäre pädiatrische Patientinnen und Patienten unter 16 Jahren (bis zum 16. Geburtstag) sind grundsätzlich in einer Kinderklinik zu behandeln.</t>
  </si>
  <si>
    <t xml:space="preserve"> - Die Pädiatrie wird von einer Fachärztin/einem Facharzt mit Facharzttitel für Kinder- und Jugendmedizin geleitet.</t>
  </si>
  <si>
    <t xml:space="preserve"> - Stationäre chirurgische Patientinnen und Patienten unter 16 Jahren (bis zum 16. Geburtstag) sind grundsätzlich in einer Kinderklinik zu behandeln.</t>
  </si>
  <si>
    <t xml:space="preserve"> - Die Kinderchirurgie wird von einer Fachärztin/einem Facharzt mit Facharzttitel in für Kinderchirurgie geleitet. </t>
  </si>
  <si>
    <t>Ist der Standort bereits Listenspital eines anderen Kantons? Wenn ja, bei welchem/welchen? Und für welche Leistungsgruppen?</t>
  </si>
  <si>
    <t>Beabsichtigen Sie sich mit diesem Standort für die Spitalliste eines anderen Kantons zu bewerben? Wenn ja, bei welchem/welchen? Und für welche Leistungsgruppen?</t>
  </si>
  <si>
    <t>Chirurgie inkl. Schwerpunkte Viszeralchirurgie</t>
  </si>
  <si>
    <t>Kinder- und Jugendmedizin inkl. Schwerpunkte Neonatologie</t>
  </si>
  <si>
    <t>Radiologie inkl. Schwerpunkte Invasive Neuroradiologie</t>
  </si>
  <si>
    <r>
      <t>Die Blätter 3.2 bis 3.7</t>
    </r>
    <r>
      <rPr>
        <b/>
        <sz val="10"/>
        <rFont val="Arial"/>
        <family val="2"/>
      </rPr>
      <t xml:space="preserve"> </t>
    </r>
    <r>
      <rPr>
        <sz val="10"/>
        <rFont val="Arial"/>
        <family val="2"/>
      </rPr>
      <t xml:space="preserve">beinhalten </t>
    </r>
    <r>
      <rPr>
        <b/>
        <sz val="10"/>
        <rFont val="Arial"/>
        <family val="2"/>
      </rPr>
      <t>Fragen zu den leistungsspezifischen Anforderungen</t>
    </r>
    <r>
      <rPr>
        <sz val="10"/>
        <rFont val="Arial"/>
        <family val="2"/>
      </rPr>
      <t xml:space="preserve"> und sind ebenfalls zu vervollständigen, wenn Sie sich für die betreffende Leistungsgruppe bewerben wollen. Ihre Antworten auf diese Fragen werden automatisch auf das </t>
    </r>
    <r>
      <rPr>
        <b/>
        <sz val="10"/>
        <rFont val="Arial"/>
        <family val="2"/>
      </rPr>
      <t xml:space="preserve">dunkelgraue Bewerbungsblatt (Blatt 3.9) </t>
    </r>
    <r>
      <rPr>
        <sz val="10"/>
        <rFont val="Arial"/>
        <family val="2"/>
      </rPr>
      <t>übertragen.</t>
    </r>
  </si>
  <si>
    <t>Bewegungsapparat</t>
  </si>
  <si>
    <t>A) Leistungserbringer, welche die Anforderungen an eine Kinderklinik erfüllen, können sich für Leistungsaufträge in Pädiatrie und Kinderchirurgie 
     bewerben.</t>
  </si>
  <si>
    <t>B) Leistungserbringer, welche die Anforderungen an eine Kinderklinik NICHT erfüllen, können sich für einen Leistungsauftrag für 
     Basis-Kinderchirurgie bewerben.</t>
  </si>
  <si>
    <r>
      <rPr>
        <b/>
        <sz val="10"/>
        <rFont val="Arial"/>
        <family val="2"/>
      </rPr>
      <t>Nachfolgend</t>
    </r>
    <r>
      <rPr>
        <sz val="10"/>
        <rFont val="Arial"/>
        <family val="2"/>
      </rPr>
      <t xml:space="preserve"> finden Sie alle Leistungsgruppen, gegliedert nach den bereits bekannten Leistungsbereichen aus dem Leistungsgruppenkonzept Akutsomatik. Die Leistungsgruppen sind pro Leistungsbereich hierarchisch aufgebaut - erkennbar an der Nummerierung des Kürzels. So bildet z.B. die Leistungsgruppe VIS1 die Basis für die übrigen Leistungsgruppen in der Viszeralchirurgie mit den Kürzeln VIS1.1-VIS1.5. 
</t>
    </r>
  </si>
  <si>
    <t>Versorgung von Dammverletzungen 1. oder 2. Grades.</t>
  </si>
  <si>
    <t>Mekoniumabgang bei schlechten Zusatzkriterien wie Geburtsdynamik, pathologisches CTG, etc.</t>
  </si>
  <si>
    <t>Gynäkologie und Geburtshilfe inkl. Schwerpunkt fetomaternale Medizin</t>
  </si>
  <si>
    <t xml:space="preserve">
</t>
  </si>
  <si>
    <t xml:space="preserve">
</t>
  </si>
  <si>
    <t>PAL</t>
  </si>
  <si>
    <t>Palliative Care Kompetenzzentrum</t>
  </si>
  <si>
    <t>FA Intervention 
≤ 60 Minuten</t>
  </si>
  <si>
    <t>FA Intervention 
≤ 30 Minuten</t>
  </si>
  <si>
    <t>BEW7.1.1</t>
  </si>
  <si>
    <t>Wechseloperationen Hüftprothesen</t>
  </si>
  <si>
    <t>URO1.1.7</t>
  </si>
  <si>
    <t>Implantation eines künstlichen Harnblasensphinkters</t>
  </si>
  <si>
    <t>(Urologie mit Schwerpunkte operative Urologie, Neuro-Urologie und Urologie der Frau)</t>
  </si>
  <si>
    <t xml:space="preserve">BEW7.1 </t>
  </si>
  <si>
    <t>Erstprothese Hüfte</t>
  </si>
  <si>
    <t>Erstprothese Knie</t>
  </si>
  <si>
    <t>BEW7.2.1</t>
  </si>
  <si>
    <t>Wechseloperationen Knieprothesen</t>
  </si>
  <si>
    <t>(Orthopädische Chirurgie und Traumatologie des Bewegungsapparates)
(Chirurgie mit Schwerpunkt Allgemeinchirurgie und Traumatologie)</t>
  </si>
  <si>
    <t xml:space="preserve">(Orthopädische Chirurgie und Traumatologie des Bewegungsapparates)
</t>
  </si>
  <si>
    <t xml:space="preserve"> Behandlungen von komplexen vaskulären Anomalien des ZNS (IVHSM)</t>
  </si>
  <si>
    <t>Maligne Neoplasien des Atmungssystems (kurative Resektion durch Lobektomie / Pneumonektomie)</t>
  </si>
  <si>
    <t>Gynäkologische Tumore</t>
  </si>
  <si>
    <t>Anerkanntes zertifiziertes Brustzentrum</t>
  </si>
  <si>
    <t>Unfallchirurgie (Polytrauma)</t>
  </si>
  <si>
    <t>(Dermatologie und Venerologie)</t>
  </si>
  <si>
    <t>(Oto-Rhino-Laryngologie)</t>
  </si>
  <si>
    <t>(Oto-Rhino-Laryngologie mit Schwerpunkt Hals- und Gesichtschirurgie)</t>
  </si>
  <si>
    <t>(Oto-Rhino-Laryngologie)
(Chirurgie)</t>
  </si>
  <si>
    <t>(Neurochirurgie)</t>
  </si>
  <si>
    <t>(Neurologie)</t>
  </si>
  <si>
    <t>(Ophthalmologie mit Schwerpunkt Ophthalmochirurgie)</t>
  </si>
  <si>
    <t>(Endokrinologie / Diabetologie)</t>
  </si>
  <si>
    <t>(Gastroenterologie)</t>
  </si>
  <si>
    <t>Chirurgie mit Schwerpunkt Viszeralchirurgie</t>
  </si>
  <si>
    <t>(Medizinische Onkologie)
(Hämatologie)</t>
  </si>
  <si>
    <t>(Nephrologie)
Intensivmedizin</t>
  </si>
  <si>
    <t>(Urologie)</t>
  </si>
  <si>
    <t>(Urologie mit Schwerpunkt operative Urologie)</t>
  </si>
  <si>
    <t>(Urologie mit Schwerpunkt operative Urologie)
(Chirurgie mit Schwerpunkte Viszeralchirurgie)</t>
  </si>
  <si>
    <t>(Pneumologie)</t>
  </si>
  <si>
    <t>Fähigkeitsausweis Schlafmedizin mit Facharzt 
Pneumologie oder Neurologie oder
Psychiatrie und Psychotherapie</t>
  </si>
  <si>
    <t>Chirurgie mit Schwerpunkte Allgemeinchirurgie und Traumatologie resp. Viszeralchirurgie
Thoraxchirurgie</t>
  </si>
  <si>
    <t>(Orthopädische Chirurgie und Traumatologie des Bewegungsapparates)</t>
  </si>
  <si>
    <t>(Handchirurgie)</t>
  </si>
  <si>
    <t>(Orthopädische Chirurgie und Traumatologie des Bewegungsapparates)
(Chirurgie mit Schwerpunkt Allgemeinchirurgie und Traumatologie)
(Handchirurgie)</t>
  </si>
  <si>
    <t>(Handchirurgie)
(Neurochirurgie)</t>
  </si>
  <si>
    <t>(Rheumatologie)
(Physikalische Medizin und Rehabilitation)</t>
  </si>
  <si>
    <t>Rheumatologie
Rheumatologie und Physikalische Medizin und Rehabilitation</t>
  </si>
  <si>
    <t>(Gynäkologie und Geburtshilfe)</t>
  </si>
  <si>
    <t>Gynäkologie und Geburtshilfe mit Schwerpunkt gynäkologische Onkologie
In Ausnahmen Chirurgie mit Schwerpunkt Viszeralchirurgie</t>
  </si>
  <si>
    <t>Gynäkologie und Geburtshilfe
mit Schwerpunkt fetomaternale Medizin</t>
  </si>
  <si>
    <t>(Gynäkologie und Geburtshilfe)
(Kinder- und Jugendmedizin)</t>
  </si>
  <si>
    <t>Kinder- und Jugendmedizin mit Schwerpunkt Neonatologie</t>
  </si>
  <si>
    <t>(Medizinische Onkologie)
(Allgemeine Innere Medizin)</t>
  </si>
  <si>
    <t>S:10</t>
  </si>
  <si>
    <t>Es gelten die aktuellen IVHSM Anforderungen</t>
  </si>
  <si>
    <t>RAD1 + NEU1
+ HNO1</t>
  </si>
  <si>
    <t>S:20</t>
  </si>
  <si>
    <t>S:100</t>
  </si>
  <si>
    <t>S:30</t>
  </si>
  <si>
    <t>BEW8 + NEU1</t>
  </si>
  <si>
    <t xml:space="preserve">ja </t>
  </si>
  <si>
    <t>ISO</t>
  </si>
  <si>
    <t>FMH Facharzt / Schwerpunkte</t>
  </si>
  <si>
    <t>Tumor-
board</t>
  </si>
  <si>
    <t>Mindest-fallzahlen
(MFZ)</t>
  </si>
  <si>
    <r>
      <t xml:space="preserve">Fachärzte, die im Spital </t>
    </r>
    <r>
      <rPr>
        <b/>
        <u/>
        <sz val="10"/>
        <color rgb="FFFF00FF"/>
        <rFont val="Arial"/>
        <family val="2"/>
      </rPr>
      <t>ab SL 2022</t>
    </r>
    <r>
      <rPr>
        <b/>
        <sz val="10"/>
        <color theme="1"/>
        <rFont val="Arial"/>
        <family val="2"/>
      </rPr>
      <t xml:space="preserve"> tätig sind</t>
    </r>
  </si>
  <si>
    <r>
      <t xml:space="preserve">welcher Arzt ist in der Klinik </t>
    </r>
    <r>
      <rPr>
        <b/>
        <u/>
        <sz val="10"/>
        <color rgb="FFFF00FF"/>
        <rFont val="Arial"/>
        <family val="2"/>
      </rPr>
      <t>ab SL 2022</t>
    </r>
    <r>
      <rPr>
        <b/>
        <sz val="10"/>
        <color theme="1"/>
        <rFont val="Arial"/>
        <family val="2"/>
      </rPr>
      <t xml:space="preserve"> tätig?</t>
    </r>
  </si>
  <si>
    <t>Allgemeine Innere Medizin
(Psychiatrie und Psychotherapie)</t>
  </si>
  <si>
    <t>3.11 Spezialisierte Palliative Care im Spital</t>
  </si>
  <si>
    <t>3.13 Weitere Angaben zur Bewerbung (Koordination / Synergien)</t>
  </si>
  <si>
    <t>3.12 Geburtshaus</t>
  </si>
  <si>
    <t>3.1 Generelle Anforderungen (Akutsomatik)</t>
  </si>
  <si>
    <t>FA
SL 2022?</t>
  </si>
  <si>
    <t>Patientenübergaben von und an Rettungsdienste erfolgen nach dem SGNOR Übergabeprotokoll. Auch bei notfallmässigen Zuweisungen muss das gemäss Leistungsauftrag zugelassene Leistungsspektrum nach Möglichkeit berücksichtigt werden. Für die zu erwartenden Behandlungen sind die im Entscheidungszeitpunkt vorliegenden Informationen massgebend.</t>
  </si>
  <si>
    <t>Generelle Anforderungen (Akutsomatik)</t>
  </si>
  <si>
    <t xml:space="preserve">Andere Leistungen, wie beispielsweise die interventionelle Radiologie, sind aus medizinischer Sicht zwar eng mit gewissen anderen Leistungsgruppen verbunden, die zeitliche Verfügbarkeit spielt jedoch eine untergeordnete Rolle. Diese Leistungen müssen deshalb nicht zwingend am gleichen Standort angeboten werden. Aus organisatorischen Gründen kann in diesem Fall eine Kooperation mit einem anderen Leistungserbringer sinnvoll sein. Die Kooperationspartner müssen einen entsprechenden Leistungsauftrag haben. </t>
  </si>
  <si>
    <t>SL 2022</t>
  </si>
  <si>
    <r>
      <t xml:space="preserve">Facharzt </t>
    </r>
    <r>
      <rPr>
        <b/>
        <sz val="10"/>
        <rFont val="Arial"/>
        <family val="2"/>
      </rPr>
      <t xml:space="preserve">SL 2022 </t>
    </r>
    <r>
      <rPr>
        <sz val="10"/>
        <rFont val="Arial"/>
        <family val="2"/>
      </rPr>
      <t>verfügbar</t>
    </r>
  </si>
  <si>
    <r>
      <t xml:space="preserve">NR zur zeitl. Verfügbark. </t>
    </r>
    <r>
      <rPr>
        <b/>
        <sz val="10"/>
        <rFont val="Arial"/>
        <family val="2"/>
      </rPr>
      <t>SL 2022</t>
    </r>
  </si>
  <si>
    <t xml:space="preserve">FA Erreichbarkeit 
≤ 60 Minuten oder Verlegung
</t>
  </si>
  <si>
    <t>Level 4 (Geburt)</t>
  </si>
  <si>
    <t xml:space="preserve">Ärztliche Versorgung </t>
  </si>
  <si>
    <t>Mit Ihrer Unterschrift bestätigen Sie, dass an Ihrem Spital keine unsachgemässen ökonomischen Anreizsysteme zur Mengenausweitung zulasten der obligatorischen Krankenpflegeversicherung oder zur Umgehung der Aufnahmepflicht nach Artikel 41a KVG bestehen.</t>
  </si>
  <si>
    <t>https://www.swiss-icu-cert.ch/de/richtlinien.html</t>
  </si>
  <si>
    <t>Nachfolgend sind diejenigen Leistungsgruppen, aufgeführt, die nicht zwingend am gleichen Standort, sondern in Kooperation mit einem anderen Listenspital erbracht werden können.</t>
  </si>
  <si>
    <t>Nachfolgend sind - entsprechend der vorangehenden Tabelle - alle Leistungsgruppen angegeben, die in Kooperation mit einem anderen Listenspital erbracht werden können.</t>
  </si>
  <si>
    <t>Bitte geben Sie an, welche Kooperationen Sie mit einem anderen Listenspital eingehen werden und wer Ihr voraussichtlicher Kooperationspartner sein wird. Falls Sie die unten aufgeführten Leistungsgruppen selber (inhouse) anbieten, bitten wir, dies ebenfalls anzugeben.</t>
  </si>
  <si>
    <t>3.2 Angaben zu Fachärztinnen / Fachärzten und deren zeitliche Verfügbarkeit</t>
  </si>
  <si>
    <t>Mindestfallzahlen</t>
  </si>
  <si>
    <t>RAD2</t>
  </si>
  <si>
    <t>Komplexe Interventionelle Radiologie</t>
  </si>
  <si>
    <t>Interventionelle Radiologie EBIR</t>
  </si>
  <si>
    <t>KAR2</t>
  </si>
  <si>
    <t>Elektrophysiologie und CRT</t>
  </si>
  <si>
    <t>KAR3</t>
  </si>
  <si>
    <t>KAR3.1</t>
  </si>
  <si>
    <t>Interventionelle Kardiologie (strukturelle Eingriffe)</t>
  </si>
  <si>
    <t>KAR3.1.1</t>
  </si>
  <si>
    <t>Komplexe interventionnelle Kardiologie (strukturelle Eingriffe)</t>
  </si>
  <si>
    <t>S: 100</t>
  </si>
  <si>
    <t>S: 500</t>
  </si>
  <si>
    <t>S:75</t>
  </si>
  <si>
    <t>Komplexe Wirbelsäulenchirurgie</t>
  </si>
  <si>
    <t>BEW8.1.1</t>
  </si>
  <si>
    <t xml:space="preserve">(Schwerpunkttitel Wirbelsäulenchirurige)
</t>
  </si>
  <si>
    <t>S:100, O:50</t>
  </si>
  <si>
    <t>S:20, O:10</t>
  </si>
  <si>
    <t>GEBS</t>
  </si>
  <si>
    <t>Hebammengeleitete Geburtshilfe am/im Spital</t>
  </si>
  <si>
    <t>KAR3 + KAR3.1</t>
  </si>
  <si>
    <t>S: 50</t>
  </si>
  <si>
    <t>FAe Geburtshilfe ist innerhalb von 15 Minuten im Spital.</t>
  </si>
  <si>
    <r>
      <t>Montag – Freitag, 8-17 Uhr:</t>
    </r>
    <r>
      <rPr>
        <sz val="10"/>
        <rFont val="Arial"/>
        <family val="2"/>
      </rPr>
      <t xml:space="preserve">
Dem Notfall stehen Ärztinnen und Ärzte mit Facharztqualifikation Allgemeine Innere Medizin und Chirurgie zur Verfügung (multifunktionaler Spitaleinsatz). 
</t>
    </r>
    <r>
      <rPr>
        <b/>
        <sz val="10"/>
        <rFont val="Arial"/>
        <family val="2"/>
      </rPr>
      <t>Montag – Freitag, 17-8 Uhr, sowie an Wochenenden und Feiertagen rund um die Uhr:</t>
    </r>
    <r>
      <rPr>
        <sz val="10"/>
        <rFont val="Arial"/>
        <family val="2"/>
      </rPr>
      <t xml:space="preserve">
Dem Notfall stehen Assistenzärztinnen und -ärzte Allgemeine Innere Medizin und Chirurgie zur Verfügung. Bei medizinischer Notwendigkeit kann eine Fachärztin oder ein Facharzt Allgemeine Innere Medizin bzw. Chirurgie innerhalb von 30 Minuten und eine Fachärztin oder ein Facharzt Anästhesiologie innerhalb von 15 Minuten beigezogen werden.</t>
    </r>
  </si>
  <si>
    <r>
      <t>Montag – Freitag, 8-17 Uhr:</t>
    </r>
    <r>
      <rPr>
        <sz val="10"/>
        <rFont val="Arial"/>
        <family val="2"/>
      </rPr>
      <t xml:space="preserve">
Dem Notfall stehen Ärztinnen und Ärzte mit Facharztqualifikation Allgemeine Innere Medizin und Chirurgie in erster Priorität zur Verfügung. Bei medizinischer Notwendigkeit sind sie innerhalb von 5 Minuten auf der Notfallstation. Ihr Einsatz im OP ist nur für Notfalloperationen zulässig.  
</t>
    </r>
    <r>
      <rPr>
        <b/>
        <sz val="10"/>
        <rFont val="Arial"/>
        <family val="2"/>
      </rPr>
      <t>Montag – Freitag, 17-8 Uhr, sowie an Wochenenden und Feiertagen rund um die Uhr:</t>
    </r>
    <r>
      <rPr>
        <sz val="10"/>
        <rFont val="Arial"/>
        <family val="2"/>
      </rPr>
      <t xml:space="preserve">
Gleiche Anforderungen wie bei Level 1.</t>
    </r>
  </si>
  <si>
    <t>Nähere Vorgaben dazu finden sich im Anhang "Weitergehende leistungsspezifische Anforderungen" zur Spitalliste.</t>
  </si>
  <si>
    <t>Zusätzlich müssen folgende FMH-Kriterien für eine Weiterbildungsstätte der Kategorie A erfüllt sein: mindestens 3'000 Pflegetage pro Jahr und mindestens 24'000 Beatmungsstunden nach DRG pro Jahr.</t>
  </si>
  <si>
    <t>Eine Kooperation ist in einer Kooperationsvereinbarung zu regeln, die folgende Punkte umfasst:
- Beschreibung der relevanten Behandlungsprozesse inkl. Schnittstellen
- Ansprechpartner auf beiden Seiten
- Umfang der Kooperationsleistungen und Vergütung
- Zeitliche Verfügbarkeit
- Sicherstellung des Informationsflusses (medizinische Dokumentation).</t>
  </si>
  <si>
    <t>KAR3.1.</t>
  </si>
  <si>
    <t>KAR1: Kardiologie und Devices</t>
  </si>
  <si>
    <t>KAR3: Interventionelle Kardiologie (Koronareingriffe)</t>
  </si>
  <si>
    <t>KAR2: Elektrophysiologie und CRT</t>
  </si>
  <si>
    <t>KAR3.1: Interventionelle Kardiologie (strukturelle Eingriffe)</t>
  </si>
  <si>
    <t>PNE1.3: Cystische Fibrose</t>
  </si>
  <si>
    <t>GEBS: Hebammengeleitete Geburtshilfe am/im Spital</t>
  </si>
  <si>
    <t>Radikale Zystektomie (IVHSM)</t>
  </si>
  <si>
    <t xml:space="preserve">Medizinische Klinik geleitet durch Facharzt/-ärztin Allgemeine Innere Medizin
Chirurgische Klinik geleitet durch Facharzt/-ärztin Chirurgie
Anästhesie geleitet durch Facharzt/-ärztin Anästhesiologie
Ärztliche Betreuung rund um die Uhr im Haus </t>
  </si>
  <si>
    <t>Kooperation mit Spital mit BP</t>
  </si>
  <si>
    <r>
      <rPr>
        <sz val="10"/>
        <rFont val="Arial"/>
        <family val="2"/>
      </rPr>
      <t>Grundsätzlich gehört die Palliative-Care-Behandlung zur Basisversorgung aller Spitäler mit Notfallstation. Lediglich Patientinnen und Patienten, die auf eine spezifisch palliative Behandlung angewiesen sind, sollen an einem Kompetenzzentrum für Palliative Care medizinisch versorgt werden (siehe Blatt 3.11).</t>
    </r>
    <r>
      <rPr>
        <strike/>
        <sz val="10"/>
        <color rgb="FFFF00FF"/>
        <rFont val="Arial"/>
        <family val="2"/>
      </rPr>
      <t xml:space="preserve">
</t>
    </r>
  </si>
  <si>
    <t>b. 	Pflegefachkräfte mit spezialisierter Ausbildung in Kinderkrankenpflege</t>
  </si>
  <si>
    <t>c. 	Kinderspezifische und kindergerechte Bettenstationen und Infrastruktur</t>
  </si>
  <si>
    <t>d. 	Unterbringungsmöglichkeiten der Bezugspersonen</t>
  </si>
  <si>
    <t>a. 	Ärztlicher Dienst mit Fachärztinnen und -ärzten für Pädiatrie respektive Kinderchirurgie</t>
  </si>
  <si>
    <t xml:space="preserve"> - Bei Kindern &lt; 6 Jahren (bis zum 6. Geburtstag) ist Kinderanästhesie postoperativ während 24 Stunden täglich innerhalb 30 Minuten einsatzbereit.</t>
  </si>
  <si>
    <t>Die Versorgung der Frauen wird während 365 Tagen über 24 Stunden von den diensthabenden Hebammen garantiert. Die personelle Sicherstellung erfolgt durch Hebammen (mind. 6 VZÄ) mit Bewilligung zur selbstständigen Berufsausübung</t>
  </si>
  <si>
    <t>a.</t>
  </si>
  <si>
    <t>b.</t>
  </si>
  <si>
    <r>
      <rPr>
        <u/>
        <sz val="10"/>
        <rFont val="Arial"/>
        <family val="2"/>
      </rPr>
      <t>Verfügbarkeit</t>
    </r>
    <r>
      <rPr>
        <sz val="10"/>
        <rFont val="Arial"/>
        <family val="2"/>
      </rPr>
      <t>:
-  	Eine Hebamme ist für die Frauen ab der 36 0/7 Schwangerschaftswoche bis Ende des Wochenbettes immer erreichbar.
-  	Eine Hebamme muss jederzeit innert 30 Minuten im Geburtshaus sein (Pikettdienste sind möglich).
-  	Befindet sich eine Frau im Geburtshaus, ist immer eine Fachperson (Hebamme, Pflegefachfrau) im Geburtshaus anwesend.
-	  Bei jeder Geburt sind gegen Ende der Austreibungsphase zwei Personen anwesend: entweder eine Hebamme und eine weitere Fachperson oder zwei Hebam-men.</t>
    </r>
  </si>
  <si>
    <t>c.</t>
  </si>
  <si>
    <r>
      <rPr>
        <u/>
        <sz val="10"/>
        <rFont val="Arial"/>
        <family val="2"/>
      </rPr>
      <t xml:space="preserve">Kooperationsvereinbarung </t>
    </r>
    <r>
      <rPr>
        <sz val="10"/>
        <rFont val="Arial"/>
        <family val="2"/>
      </rPr>
      <t>Geburtsklinik und Neonatologie Klinik:
-	  Regelung der Zusammenarbeit in Notfallsituationen (Notfallkonzept)
-	  Regelung zur Gewährleistung der fachärztlichen Betreuung vor Ort (im Geburts-haus) oder durch Sicherstellung eines umgehenden Notfalltransports
-	  Nutzung des gleichen Klinikinformationssystems (KIS) wie das Partnerspital oder Konzept zur Sicherstellung des Informationsflusses mit dem Partnerspital (Diag-nosen, Medikation, Therapien, Diagnostik)</t>
    </r>
  </si>
  <si>
    <t>d.</t>
  </si>
  <si>
    <t>e.</t>
  </si>
  <si>
    <t>f.</t>
  </si>
  <si>
    <t>g.</t>
  </si>
  <si>
    <t>Weiterbildungskurse für Reanimation des Neugeborenen (mindestens alle zwei Jahre)</t>
  </si>
  <si>
    <t>Behandlungsrichtlinien (inkl. Notfallsituationen) werden schriftlich festgehalten und regelmässig aktualisiert und überprüft. Diese Richtlinien müssen allgemein zugänglich sein. Schnittstellen müssen klar definiert werden, insbesondere der Übergang von der hebammengeleiteten Geburt zur Geburt unter ärztlicher Verantwortung.</t>
  </si>
  <si>
    <t>h.</t>
  </si>
  <si>
    <t>i.</t>
  </si>
  <si>
    <t>Die apparativen Einrichtungen müssen eine sichere geburtshilfliche Nutzung sowohl bei normalen Geburtsverläufen als auch bei schwierigeren Verläufen einschliesslich Notfällen und Verlegungen ermöglichen.</t>
  </si>
  <si>
    <t>Das Geburtshaus verfügt über leicht zugängliche Geräte und Materialien, einschliesslich Medikamente, die notwendig sind für: 
-	  Untersuchung und Monitoring von Mutter und Fötus
-	  Die Versorgung während der Geburt, einschließlich der Versorgung von Dammrissen und der Behandlung von Uterusatonie
-	  Untersuchung, Behandlung und, falls erforderlich, Wiederbelebung des Neugeborenen
-	  Durchführung des Screenings und des laufenden Monitorings des Neugeborenen
-	Sauerstoffzufuhr für die Mutter oder das Neugeborene nach Bedarf
-	Intravenösen Zugang.</t>
  </si>
  <si>
    <t>Es wird eine Datenbank über die Geburtsvorgänge und ein allfälliges Wochenbett zur Qualitätssicherung geführt und regelmässig ausgewertet.</t>
  </si>
  <si>
    <r>
      <rPr>
        <u/>
        <sz val="10"/>
        <rFont val="Arial"/>
        <family val="2"/>
      </rPr>
      <t>Mindestens 1 Kontrolle vor der 36 0/7 SSW</t>
    </r>
    <r>
      <rPr>
        <sz val="10"/>
        <rFont val="Arial"/>
        <family val="2"/>
      </rPr>
      <t xml:space="preserve">:
-  Mindestens eine Voruntersuchung und Erhebung der Anamnese bei der Hebamme des 
    Geburtshauses.
-   Ein Ultraschall bei einer Fachärztin oder einem Facharzt Gynäkologie/Geburtshilfe wird empfohlen
    und bei Auffälligkeiten verlangt. Ein Verzicht nach Aufklärung und Beratung wird von der Hebamme 
    dokumentiert.
</t>
    </r>
  </si>
  <si>
    <t>Geburten und Betreuung der Neugeborenen ab der 36 0/7 SSW und einem Geburtsge-
wicht ab 2000g.</t>
  </si>
  <si>
    <t>Aufnahme nach Entbindung (Betreuung nur im Wochenbett) bei Zuweisung aus einem Spital mit einem Leistungsauftrag NEO1 ab der 34 0/7 SSW und einem Min-destgewicht von 2000g (unabhängig vom Geburtsgewicht).</t>
  </si>
  <si>
    <t>Die Hebammen sind verpflichtet, die Frau über die Möglichkeiten und Grenzen im Geburtshaus mündlich und schriftlich aufzuklären. Die Einwilligungserklärung des Geburtshauses ist von der Frau mit Datum und Unterschrift zu unterzeichnen. Sinngemäss muss folgender Inhalt übermittelt werden:
Eine Geburt ist in den meisten Fällen ein nicht pathologischer körperlicher Vorgang. Im Geburtshaus stehen Ausrüstung und Medikamente zur Verfügung, die für eine spontane, komplikationslose Geburt notwendig sind. Eine Notfallausrüstung für Mutter und Kind ist stets einsatzbereit. Die Schwangere wurde darüber informiert, dass auch bei Beachtung sämtlicher Einschlusskriterien das Auftreten unvorhergesehener medizinischer Probleme nicht völlig auszuschliessen ist. Es liegt jederzeit im Ermessen der Hebammen zu entscheiden, ob die weitere Betreuung durch eine Ärztin/einen Arzt oder eine Klinik erfolgen muss. In einer Notfallsituation ist jede Hebamme des Geburtshauses ermächtigt und verpflichtet, entsprechend ihren Kompe-tenzen erste Hilfe zu leisten und Mutter und Kind in ein Spital einzuweisen.</t>
  </si>
  <si>
    <t xml:space="preserve">h. </t>
  </si>
  <si>
    <t xml:space="preserve">i. </t>
  </si>
  <si>
    <t>Übertragung (ab 42 0/7 SSW)</t>
  </si>
  <si>
    <t>Die Hebamme kann die Übernahme der medizinischen Verantwortung für eine Frau verweigern, wenn keine Beurteilung einer Fachärztin oder eines Facharztes vorliegt oder die Hebamme auf Grund der fachärztlichen Beurteilung die Verantwortung nicht übernehmen will. Die Abklärung wird von der Hebamme schriftlich dokumentiert.Zu den Einschlusskriterien, die eine vorherige Abklärung durch die Hebamme und durch die/den Spezialärztin/Spezialarzt oder Gynäkologin/Gynäkologen erfordern, zählen:</t>
  </si>
  <si>
    <t>Polyhydramnion (möglich, wenn fetale Risiken durch eine fachärztliche Beurteilung mit Ultraschall ausgeschlossen wurden)</t>
  </si>
  <si>
    <t>Ausschlusskriterien:</t>
  </si>
  <si>
    <t>Voraussichtliche Geburt vor 36 0/7 SSW</t>
  </si>
  <si>
    <t>Lageanomalien (z.B. Beckenendlage, wenn voraussehbar)</t>
  </si>
  <si>
    <t>Schwere Nebenerkrankungen (z.B. Zustand nach Transplantation)</t>
  </si>
  <si>
    <t>Ausgedehnte Zervixrevisionen (möglich, wenn ein Geburtshindernis durch eine fachärztliche Beurteilung mit Ultraschall ausgeschlossen wurde)</t>
  </si>
  <si>
    <t>Mehrlingsgeburten</t>
  </si>
  <si>
    <t>Beispiele von Gründen für eine Verlegung ins Spital:</t>
  </si>
  <si>
    <t>Abweichung des Geburtsfortschrittes (nach WHO-Definition)</t>
  </si>
  <si>
    <t>Wunsch der Frau</t>
  </si>
  <si>
    <t>Bei Eintritt beginnende Präeklampsie oder Vorhandensein einer Präeklampsie</t>
  </si>
  <si>
    <t>Nachfolgend werden die Anforderungen die Leistungsauftrags GEBH Geburtshäuser und NEOG Grundversorgung Neugeborene (ab 36 0/7 SSW) ausgeführt.</t>
  </si>
  <si>
    <r>
      <t xml:space="preserve">Je nach Leistungsgruppe sind unterschiedliche Facharzttitel (FMH oder äquivalente ausländische Titel) vorgeschrieben. Es muss mindestens eine oder einer der genannten Fachärztinnen oder Fachärzte verfügbar sein. Grundsätzlich sollten die Patientinnen und Patienten von diesen Fachärztinnen und -ärzten behandelt werden. Es liegt aber in der Verantwortung des Spitals bzw. der Fachärztinnen und -ärzte, die Behandlung zu delegieren. Ist ein Facharzttitel angegeben, dürfen der entsprechenden Leistungsgruppe zugeordnete Eingriffe nur von Operateurinnen oder Operateuren mit entsprechender Facharztqualifikation als verantwortliche Operateurin oder Operateur durchgeführt werden. </t>
    </r>
    <r>
      <rPr>
        <sz val="10"/>
        <color rgb="FFFF0000"/>
        <rFont val="Arial"/>
        <family val="2"/>
      </rPr>
      <t xml:space="preserve">
</t>
    </r>
  </si>
  <si>
    <t xml:space="preserve">Falls vorhanden, wird für Leistungen der Kindermedizin der entsprechende Facharzttitel vorausgesetzt. Unter "Weitergehende leistungsspezifische Anforderungen Akutsomatik" sind die Facharztqualifikationen mit Schwerpunkttitel zur Kinder- und Jugendmedizin aufgeführt. </t>
  </si>
  <si>
    <t xml:space="preserve">Pro Leistungsgruppe ist eine bestimmte zeitliche Verfügbarkeit einer Fachärztin oder eines Facharztes oder einer Ärztin oder eines Arztes mit entsprechender Facharztqualifikation (FAe) gefordert. Die Verfügbarkeit muss rund um die Uhr an 365 Tagen gewährleistet sein. Diese Voraussetzung gilt auch beim Beizug von Beleg- und Konsiliarärztinnen und -ärzten. </t>
  </si>
  <si>
    <t>FAe ist jederzeit erreichbar. Eine diagnostische oder therapeutische Intervention ist innerhalb 1 Stunde möglich; sie kann ausnahmsweise anderweitig sichergestellt sein.</t>
  </si>
  <si>
    <t>FAe ist jederzeit erreichbar. Eine diagnostische oder therapeutische Intervention ist innerhalb von 30 Minuten möglich.</t>
  </si>
  <si>
    <t xml:space="preserve">FA-Intervention
&lt;15 Minuten </t>
  </si>
  <si>
    <t>Schwerpunkttitel Wirbelsäulenchirurige</t>
  </si>
  <si>
    <r>
      <t>Beizug von Fachärztinnen und Fachärzten bei medizinischer Notwendigkeit :
- Allgemeine Innere Medizin (in 30 Minuten</t>
    </r>
    <r>
      <rPr>
        <vertAlign val="superscript"/>
        <sz val="10"/>
        <color theme="1"/>
        <rFont val="Arial"/>
        <family val="2"/>
      </rPr>
      <t>1</t>
    </r>
    <r>
      <rPr>
        <sz val="10"/>
        <color theme="1"/>
        <rFont val="Arial"/>
        <family val="2"/>
      </rPr>
      <t>)
- Chirurgie (in 30 Minuten</t>
    </r>
    <r>
      <rPr>
        <vertAlign val="superscript"/>
        <sz val="10"/>
        <color theme="1"/>
        <rFont val="Arial"/>
        <family val="2"/>
      </rPr>
      <t>1</t>
    </r>
    <r>
      <rPr>
        <sz val="10"/>
        <color theme="1"/>
        <rFont val="Arial"/>
        <family val="2"/>
      </rPr>
      <t>)
- Anästhesie (in 15 Minuten</t>
    </r>
    <r>
      <rPr>
        <vertAlign val="superscript"/>
        <sz val="10"/>
        <color theme="1"/>
        <rFont val="Arial"/>
        <family val="2"/>
      </rPr>
      <t>1</t>
    </r>
    <r>
      <rPr>
        <sz val="10"/>
        <color theme="1"/>
        <rFont val="Arial"/>
        <family val="2"/>
      </rPr>
      <t>)</t>
    </r>
  </si>
  <si>
    <r>
      <t xml:space="preserve">Montag – Freitag, 8-23 Uhr: </t>
    </r>
    <r>
      <rPr>
        <sz val="10"/>
        <rFont val="Arial"/>
        <family val="2"/>
      </rPr>
      <t xml:space="preserve">Gleiche Anforderungen wie bei Level 2.
</t>
    </r>
    <r>
      <rPr>
        <b/>
        <sz val="10"/>
        <rFont val="Arial"/>
        <family val="2"/>
      </rPr>
      <t xml:space="preserve">Montag – Freitag, 23-8 Uhr, sowie an Wochenenden und Feiertagen rund um die Uhr: </t>
    </r>
    <r>
      <rPr>
        <sz val="10"/>
        <rFont val="Arial"/>
        <family val="2"/>
      </rPr>
      <t xml:space="preserve">Dem Notfall stehen Assistenzärztinnen und -ärzte Allgemeine Innere Medizin und Chirurgie in erster Priorität zur Verfügung. Bei medizinischer Notwendigkeit sind sie innerhalb von 5 Minuten auf der Notfallstation. Unter diesen Ärztinnen und Ärzten steht mindestens eine Assistenzärztin oder ein Assistenzarzt Allgemeine Innere Medizin in der zweiten Hälfte der Facharzt-Ausbildung. Zudem steht dem Notfall bei medizinischer Notwendigkeit eine Ärztin oder ein Arzt mit Facharztqualifikation Chirurgie innerhalb 15 Minuten (Einsätze im OP nur für Notfalloperationen zulässig) und eine Ärztin oder ein Arzt mit Facharztqualifikation Allgemeine Innere Medizin innerhalb 30 Minuten zur Verfügung.  </t>
    </r>
  </si>
  <si>
    <r>
      <t xml:space="preserve">Level 4 (Geburtshilfe):
Montag – Sonntag, 0-24 Uhr: </t>
    </r>
    <r>
      <rPr>
        <sz val="10"/>
        <rFont val="Arial"/>
        <family val="2"/>
      </rPr>
      <t xml:space="preserve">Eine Ärztin oder ein Arzt mit Facharztqualifikation Gynäkologie und Geburtshilfe steht der Geburtshilfe innerhalb von 10 Minuten vor Ort zur Verfügung. Die Notfallsectio hat innerhalb von 15 Minuten zu erfolgen; massgebend ist die Zeit zwischen dem Entscheid für Sectio und der Entbindung (sogenannte EE-Zeit). </t>
    </r>
  </si>
  <si>
    <t xml:space="preserve">Bei medizinischer Notwendigkeit kann eine Fachärztin oder ein Facharzt beigezogen werden: 
- Anästhesiologie (im Haus) 
- eine Hebamme (vor Ort) </t>
  </si>
  <si>
    <t>Behandlung von Schwerverletzten (IVHSM)</t>
  </si>
  <si>
    <t>Schwere Verbrennungen (IVHSM)</t>
  </si>
  <si>
    <t>Zertifizierte Stroke Unit gemäss der Swiss Federation of Clinical Neuro-Societies (SFCNS)</t>
  </si>
  <si>
    <t>O:10
S:10</t>
  </si>
  <si>
    <t>GER</t>
  </si>
  <si>
    <t>Akutgeriatrie Kompetenzzentrum</t>
  </si>
  <si>
    <t>Allgemeine Innere Medizin mit Schwerpunkt Geriatrie</t>
  </si>
  <si>
    <t xml:space="preserve">Angiologie
Interventionnelle Radiologie EBIR
Kardiologie
Gefässchirurgie   
Medizinische Onkologie                                                                                                                                                                              </t>
  </si>
  <si>
    <r>
      <t>zeitliche Verfügbarkeit</t>
    </r>
    <r>
      <rPr>
        <sz val="10"/>
        <color rgb="FFFF0000"/>
        <rFont val="Arial"/>
        <family val="2"/>
      </rPr>
      <t xml:space="preserve"> 2012</t>
    </r>
    <r>
      <rPr>
        <sz val="10"/>
        <color theme="1"/>
        <rFont val="Arial"/>
        <family val="2"/>
      </rPr>
      <t xml:space="preserve"> des FA  è (Angaben Spital)</t>
    </r>
  </si>
  <si>
    <r>
      <t xml:space="preserve">BAS </t>
    </r>
    <r>
      <rPr>
        <b/>
        <sz val="10"/>
        <rFont val="Arial"/>
        <family val="2"/>
      </rPr>
      <t>SL</t>
    </r>
    <r>
      <rPr>
        <b/>
        <sz val="10"/>
        <color rgb="FFFF0000"/>
        <rFont val="Arial"/>
        <family val="2"/>
      </rPr>
      <t xml:space="preserve"> 2022</t>
    </r>
  </si>
  <si>
    <t>NCH1
NCH1.1</t>
  </si>
  <si>
    <t>NCH1
NCH1.1
NCH1.1.1</t>
  </si>
  <si>
    <t>VIS1
VIS1.4</t>
  </si>
  <si>
    <t>KAR3
KAR3.1</t>
  </si>
  <si>
    <t>BEW7
BEW7.1</t>
  </si>
  <si>
    <t>BEW8
BEW8.1</t>
  </si>
  <si>
    <t>THO1.1; THO1.2</t>
  </si>
  <si>
    <t>HNO1.1.1; HNO2</t>
  </si>
  <si>
    <t>TB vorgeschrieben</t>
  </si>
  <si>
    <t xml:space="preserve">KAR3 + 
KAR3.1
</t>
  </si>
  <si>
    <t xml:space="preserve">ANG1: Interventionen an den peripheren Gefässe (arteriell)
</t>
  </si>
  <si>
    <t xml:space="preserve">           spitalplanung.swiss AG</t>
  </si>
  <si>
    <t xml:space="preserve">© MS Excel-Datei erstellt durch spitalplanung.swiss AG auf Basis MS Excel Bewerbungsdatei Akutsomatik sowie des SPLG Konzepts Akutsomatik der Gesundheitsdirektion des Kantons Zürich </t>
  </si>
  <si>
    <t xml:space="preserve">Berufs- und Personenbezeichnungen werden in diesem Dokument in der jeweils kürzesten Form verwendet, wobei stets beide Geschlechter gemeint sind. </t>
  </si>
  <si>
    <r>
      <rPr>
        <sz val="10"/>
        <rFont val="Arial"/>
        <family val="2"/>
      </rPr>
      <t xml:space="preserve">Nachfolgend werden </t>
    </r>
    <r>
      <rPr>
        <b/>
        <sz val="10"/>
        <rFont val="Arial"/>
        <family val="2"/>
      </rPr>
      <t xml:space="preserve">der Geltungsbereich und das Vorgehen zur Überprüfung Ihrer Bewerbung </t>
    </r>
    <r>
      <rPr>
        <sz val="10"/>
        <rFont val="Arial"/>
        <family val="2"/>
      </rPr>
      <t>ausgeführt:</t>
    </r>
  </si>
  <si>
    <t>In den hellgelben Feldern können Sie Ihre Angaben eintragen. Die restlichen Felder sind für Eingaben gesperrt.
Sämtliche für Ihre Bewerbung relevanten Angaben müssen in diesem Bewerbungsformular oder mit kurzer Beschreibung und Verweis auf ein separates Dokument festgehalten sein.
Bitte kontrollieren Sie vor Abgabe Ihrer Bewerbung, dass alle gelben Felder ausgefüllt sind und damit, bis auf die Freitexteingabefelder, keine gelben Felder mehr vorhanden sind.</t>
  </si>
  <si>
    <t xml:space="preserve">Eingabefelder werden hellgrün eingefärbt, wenn Sie sich für diese Leistungsgruppe bewerben oder die jeweilige Anforderung erfüllen. </t>
  </si>
  <si>
    <t>Eingabefelder werden grau dargestellt, wenn Sie sich für diese Leistungsgruppe nicht bewerben.</t>
  </si>
  <si>
    <t>Die generellen Anforderungen sind in den folgend genannten Unterlagen definiert.</t>
  </si>
  <si>
    <t>Diese in den oben genannten Unterlagen aufgeführten generellen Anforderungen müssen von allen Listenspitälern vollumfänglich erfüllt werden um sich für Leistungsaufträge bewerben zu können. Die Erfüllung dieser Anforderungen ist deshalb eine grundlegende Voraussetzung für das weitere Ausfüllen Ihrer Bewerbung für einzelne Leistungsgruppen.</t>
  </si>
  <si>
    <t>Erfüllen Sie alle in den oben genannten Unterlagen aufgeführten generellen Anforderungen?</t>
  </si>
  <si>
    <t>Sie sind verpflichtet jede einzelne nicht vollumfänglich erfüllte Anforderung unten aufzuführen.</t>
  </si>
  <si>
    <t xml:space="preserve">Hier besteht die Möglichkeit für Ihre Freitexteingabe.
</t>
  </si>
  <si>
    <t>Generelle Ergänzungen. Bitte geben Sie jeweils das Referenzdokument mit Ziffer oder betreffender Zeile, auf welche Sie sich beziehen, an.</t>
  </si>
  <si>
    <t xml:space="preserve">FAe ist innerhalb 1 Stunde erreichbar oder Patientin/Patient ist innerhalb 1 Stunde verlegt.
</t>
  </si>
  <si>
    <t>Bemerkungen insbesondere bei Abweichungen</t>
  </si>
  <si>
    <r>
      <t>Voraussichtliche Anzahl Fachärztinnen / Fachärzte</t>
    </r>
    <r>
      <rPr>
        <b/>
        <sz val="10"/>
        <rFont val="Arial"/>
        <family val="2"/>
      </rPr>
      <t xml:space="preserve"> </t>
    </r>
  </si>
  <si>
    <r>
      <t>Level der zeitlichen Verfügbarkeit</t>
    </r>
    <r>
      <rPr>
        <sz val="10"/>
        <rFont val="Arial"/>
        <family val="2"/>
      </rPr>
      <t xml:space="preserve"> der Fachärztinnen / Fachärzte </t>
    </r>
  </si>
  <si>
    <t>Verfügbarkeit der notwendigen Fachärzte</t>
  </si>
  <si>
    <r>
      <t>Eidgenössische</t>
    </r>
    <r>
      <rPr>
        <strike/>
        <sz val="10"/>
        <rFont val="Arial"/>
        <family val="2"/>
      </rPr>
      <t xml:space="preserve"> </t>
    </r>
    <r>
      <rPr>
        <sz val="10"/>
        <rFont val="Arial"/>
        <family val="2"/>
      </rPr>
      <t>Facharzttitel oder ausländisch äquivalenter Titel. Schwerpunkte können nicht als separate Titel gezählt werden.</t>
    </r>
  </si>
  <si>
    <r>
      <t>Viele Patientinnen und Patienten benötigen fachübergreifendes medizinisches Wissen. Um dieses sicherzustellen, müssen Leistungen, die aus medizinischer Sicht eng verbunden sind, zusammen angeboten werden. Ist die fachübergreifende Behandlung besonders eng und die zeitliche Verfügbarkeit besonders wichtig, müssen diese Leistungen am gleichen Standort</t>
    </r>
    <r>
      <rPr>
        <u/>
        <sz val="10"/>
        <rFont val="Arial"/>
        <family val="2"/>
      </rPr>
      <t xml:space="preserve"> (inhouse) </t>
    </r>
    <r>
      <rPr>
        <sz val="10"/>
        <rFont val="Arial"/>
        <family val="2"/>
      </rPr>
      <t xml:space="preserve">erbracht werden. (vgl. die Spalten </t>
    </r>
    <r>
      <rPr>
        <b/>
        <sz val="10"/>
        <rFont val="Arial"/>
        <family val="2"/>
      </rPr>
      <t xml:space="preserve">Verknüpfungen </t>
    </r>
    <r>
      <rPr>
        <sz val="10"/>
        <rFont val="Arial"/>
        <family val="2"/>
      </rPr>
      <t xml:space="preserve">auf </t>
    </r>
    <r>
      <rPr>
        <b/>
        <sz val="10"/>
        <rFont val="Arial"/>
        <family val="2"/>
      </rPr>
      <t>Blatt 3.9</t>
    </r>
    <r>
      <rPr>
        <sz val="10"/>
        <rFont val="Arial"/>
        <family val="2"/>
      </rPr>
      <t>).</t>
    </r>
  </si>
  <si>
    <t>zwischen Leistungs-bereichen (inhouse)</t>
  </si>
  <si>
    <t>… hier aufgezählte Leistungsgruppen</t>
  </si>
  <si>
    <t>Bei Leistungen an Patientinnen und Patienten mit malignen Erkrankungen ist ein Tumorboard erforderlich. Dies betrifft auch Leistungsgruppen, in denen es nicht nur um die Behandlung von Tumoren geht. Ein Tumorboard setzt sich in der Regel aus allen an der Behandlung beteiligten Fachspezialistinnen und -spezialisten zusammen und findet regelmässig statt. Die Zuschaltung von Teilnehmenden per Videokonferenz ist möglich. Tumorboards können in Kooperation mit einem anderen Spital erbracht werden. Der Beschluss des Tumorboards hat alle Vorgehensmöglichkeiten einschliesslich nicht-operativer Alternativen aufzuzeigen und die für die Patientin oder den Patienten aus medizinischer Sicht geeignetste Behandlung zu empfehlen. Die Empfehlungen des Tumorboards werden protokolliert und den Patientinnen und Patienten in einem Aufklärungsgespräch durch die Fachärztin oder den Facharzt oder durch deren geschulte und qualifizierte Mitarbeitenden erklärt. Die Empfehlungen des Tumorboards sind in der Regel umzusetzen. Abweichungen müssen begründet und im Krankenhausinformationssystem (KIS) dokumentiert werden.</t>
  </si>
  <si>
    <t>Angebot (Verknüpfung) inhouse?</t>
  </si>
  <si>
    <r>
      <t xml:space="preserve">URO1; 
URO1.1.1 </t>
    </r>
    <r>
      <rPr>
        <sz val="9"/>
        <color theme="1"/>
        <rFont val="Arial"/>
        <family val="2"/>
      </rPr>
      <t>(prae- und postoperativ)</t>
    </r>
    <r>
      <rPr>
        <sz val="10"/>
        <color theme="1"/>
        <rFont val="Arial"/>
        <family val="2"/>
      </rPr>
      <t xml:space="preserve">;
</t>
    </r>
    <r>
      <rPr>
        <sz val="10"/>
        <rFont val="Arial"/>
        <family val="2"/>
      </rPr>
      <t>URO1.1.3</t>
    </r>
  </si>
  <si>
    <t>e. 	Eine von der Bildungsdirektion bewilligte Spitalschule für den Unterricht schulpflichtiger Kinder/Jugendlicher</t>
  </si>
  <si>
    <t>- Zusätzlich wird ein entsprechender organspezifischer Leistungsauftrag vorausgesetzt.</t>
  </si>
  <si>
    <t>Unter Palliative Care wird eine umfassende Behandlung und Betreuung von Menschen mit unheilbaren, lebensbedrohlichen und/oder chronisch fortschreitenden Krankheiten verstanden. Ziel ist es, der Patientin oder den Patienten eine möglichst gute Lebensqualität bis zum Tod zu ermöglichen.</t>
  </si>
  <si>
    <t>Die Palliative-Care-Basisversorgung ist ein Teil des Basispaketes und damit für die meisten Leistungserbringer Pflicht. Zusätzlich gibt es die Möglichkeit, sich als Kompetenzzentrum Palliative Care zu bewerben.</t>
  </si>
  <si>
    <t>Leistungserbringer, welche die Anforderungen an eine Spezialisierte Palliative Care im Spital erfüllen, können sich für einen Leistungsauftrag bewerben.</t>
  </si>
  <si>
    <t>Interkantonale Koordination</t>
  </si>
  <si>
    <t>Die Unterlagen zum Bewerbungsverfahren sind zutreffend und nach dem heutigen Stand des Wissens auszufüllen. Dazu stehen die hellgelb hinterlegten Felder zur Verfügung, die übrigen Felder sind gesperrt. Sämtliche für Ihre Bewerbung relevanten Angaben müssen in diesem Bewerbungsformular oder mit kurzer Beschreibung und Verweis auf ein separates Dokument festgehalten sein. Damit können wir Ihre Angaben direkt einlesen und mögliche Übertragungsfehler vermeiden. Bitte kontrollieren Sie vor Abgabe Ihrer Bewerbung, dass alle gelben Felder ausgefüllt sind und damit, bis auf die Freitexteingabefelder, keine gelben Felder mehr vorhanden sind. Nicht ausgefüllte Felder werden als negative Antwort interpretiert. Wir behalten uns vor, allfällige Nachweise einzufordern.</t>
  </si>
  <si>
    <t>JA/NEIN</t>
  </si>
  <si>
    <r>
      <rPr>
        <sz val="10"/>
        <rFont val="Arial"/>
        <family val="2"/>
      </rPr>
      <t xml:space="preserve">Bitte beachten Sie, dass für </t>
    </r>
    <r>
      <rPr>
        <b/>
        <sz val="10"/>
        <rFont val="Arial"/>
        <family val="2"/>
      </rPr>
      <t>jeden Standort separate Bewerbungsunterlagen</t>
    </r>
    <r>
      <rPr>
        <sz val="10"/>
        <rFont val="Arial"/>
        <family val="2"/>
      </rPr>
      <t xml:space="preserve"> eingereicht werden müssen unabhängig von allfälligen Kooperationen, Verbundszugehörigkeit oder sonstigen vertraglichen Verpflichtungen.</t>
    </r>
    <r>
      <rPr>
        <b/>
        <sz val="10"/>
        <rFont val="Arial"/>
        <family val="2"/>
      </rPr>
      <t xml:space="preserve"> </t>
    </r>
    <r>
      <rPr>
        <sz val="10"/>
        <rFont val="Arial"/>
        <family val="2"/>
      </rPr>
      <t>Ein Spitalstandort ist ein Teil eines Spitals mit einer gewissen organisatorischen Selbständigkeit. Die am Spitalstandort tätigen Mitarbeitenden unterstehen der fachlichen und organisatorischen Leitung (Weisungsbefugnis) des Spitals resp. des Spitalstandorts entsprechend der Aufbau- und Ablauforganisation des Spitals. Die Behandlung von Patientinnen und Patienten ist innerhalb des Spitalstandorts behindertengerecht gewährleistet.</t>
    </r>
  </si>
  <si>
    <r>
      <t xml:space="preserve">Im Blatt 3.13 geben Sie </t>
    </r>
    <r>
      <rPr>
        <b/>
        <sz val="10"/>
        <rFont val="Arial"/>
        <family val="2"/>
      </rPr>
      <t xml:space="preserve">weitere relevante Angaben zu Ihrer Bewerbung an. </t>
    </r>
    <r>
      <rPr>
        <sz val="10"/>
        <rFont val="Arial"/>
        <family val="2"/>
      </rPr>
      <t>Diese</t>
    </r>
    <r>
      <rPr>
        <b/>
        <sz val="10"/>
        <rFont val="Arial"/>
        <family val="2"/>
      </rPr>
      <t xml:space="preserve"> </t>
    </r>
    <r>
      <rPr>
        <sz val="10"/>
        <rFont val="Arial"/>
        <family val="2"/>
      </rPr>
      <t>betreffen Leistungsaufträge für andere Kantone (interkantonale Koordination) sowie  Leistungsaufträge in den Bereichen Rehabilitation und Psychiatrie (Synergien).</t>
    </r>
  </si>
  <si>
    <r>
      <t>Bitte beachten Sie, dass für jeden Standort separate Bewerbungsunterlagen eingereicht werden müssen</t>
    </r>
    <r>
      <rPr>
        <sz val="10"/>
        <rFont val="Arial"/>
        <family val="2"/>
      </rPr>
      <t>, unabhängig von allfälligen Kooperationen, Verbundszugehörigkeit oder sonstigen vertraglichen Verpflichtungen.</t>
    </r>
  </si>
  <si>
    <t>Name und Adresse des Leistungserbringers (standortspezifisch)</t>
  </si>
  <si>
    <t>Rechtsform und Trägerschaft</t>
  </si>
  <si>
    <t>Name des/der Vertreters/in der Geschäftsleitung (CEO) des Leistungserbringers</t>
  </si>
  <si>
    <t>Name und Kontaktdaten der Kontaktperson für allfällige Rückfragen zu den Bewerbungsunterlagen</t>
  </si>
  <si>
    <r>
      <t xml:space="preserve">Eine Kinderklinik ist eine Institution oder Abteilung in einem Spital, in der Kinder und Jugendliche </t>
    </r>
    <r>
      <rPr>
        <b/>
        <sz val="10"/>
        <rFont val="Arial"/>
        <family val="2"/>
      </rPr>
      <t>&lt;18 Jahren (bis zum 18.Geburtstag)</t>
    </r>
    <r>
      <rPr>
        <sz val="10"/>
        <rFont val="Arial"/>
        <family val="2"/>
      </rPr>
      <t xml:space="preserve"> ambulant, tagesklinisch oder stationär betreut werden. Die stationäre Behandlung von Kindern und Jugendlichen erfolgt grundsätzlich in einer Kinderklinik. Eine Kinderklinik stellt sicher, dass alle Behandlungen an Kindern und Jugendlichen von qualifiziertem Personal für Kinder und Jugendliche ausgeführt werden. Für die Behandlung von Kindern und Jugendlichen werden von Erwachsenen räumlich getrennte Versorgungseinheiten angeboten. Grundsätzlich gelten für Kinderspitäler dieselben Qualitätsanforderungen wie für alle Listenspitäler. Sonderregelungen sind in begründeten Ausnahmefällen in Absprache mit der GD möglich, wie zum Beispiel der Verzicht auf die Anwendung der Mindestfallzahlen aufgrund kleiner Fallzahlen oder auf Anforderungen an die Notfallstation. </t>
    </r>
  </si>
  <si>
    <t>Hier erwarten wir eine Erklärung zu jedem Punkt, bei dem die Anforderung nicht vollumfänglich erfüllt ist.</t>
  </si>
  <si>
    <r>
      <t xml:space="preserve">In den weiteren Blättern machen Sie bitte Angaben zu den Leistungsgruppen </t>
    </r>
    <r>
      <rPr>
        <b/>
        <sz val="10"/>
        <rFont val="Arial"/>
        <family val="2"/>
      </rPr>
      <t>Kinderchirurgie und Pädiatrie</t>
    </r>
    <r>
      <rPr>
        <sz val="10"/>
        <rFont val="Arial"/>
        <family val="2"/>
      </rPr>
      <t xml:space="preserve"> (Blatt 3.10),</t>
    </r>
    <r>
      <rPr>
        <b/>
        <sz val="10"/>
        <rFont val="Arial"/>
        <family val="2"/>
      </rPr>
      <t xml:space="preserve"> Spezialisierte Palliative Care im Spital</t>
    </r>
    <r>
      <rPr>
        <sz val="10"/>
        <rFont val="Arial"/>
        <family val="2"/>
      </rPr>
      <t xml:space="preserve"> (Blatt 3.11) sowie </t>
    </r>
    <r>
      <rPr>
        <b/>
        <sz val="10"/>
        <rFont val="Arial"/>
        <family val="2"/>
      </rPr>
      <t>Geburtshaus</t>
    </r>
    <r>
      <rPr>
        <sz val="10"/>
        <rFont val="Arial"/>
        <family val="2"/>
      </rPr>
      <t xml:space="preserve"> (Blatt 3.12), sofern diese für den Spitalstandort von Interesse sind. </t>
    </r>
  </si>
  <si>
    <t xml:space="preserve">Hier erwarten wir eine Erklärung zu jedem Punkt, bei dem die Anforderung nicht vollumfänglich erfüllt ist.			</t>
  </si>
  <si>
    <t>2.2 Verknüpfungen &amp; Hierarchie</t>
  </si>
  <si>
    <t>Eingabefelder werden rot eingefärbt, wenn Sie die Anforderungen nicht erfüllen. Sämtlichen roten Felder sollten erklärt werden. Wenn Sie eine oder mehrere Anforderungen nicht erfüllen, spezifizieren Sie bitte die Problematik im entsprechenden Tabellenblatt oder im Tabellenblatt 3.9 in der Spalte AC. Geben Sie konkret an, wie Sie diesen Mangel kompensieren, um die erforderliche Qualität dennoch zu gewährleisten. Bitte geben Sie jeweils das Referenzdokument mit Bezeichnung der Anforderung mit Ziffer oder betreffender Zeile, auf welche Sie sich beziehen, an.</t>
  </si>
  <si>
    <t xml:space="preserve">Wenn Sie eine oder mehrere Anforderungen nicht erfüllen, spezifizieren Sie bitte die Problematik. Geben Sie konkret an, wie Sie diesen Mangel kompensieren, um die erforderliche Qualität dennoch zu gewährleisten. Bitte geben Sie jeweils das Referenzdokument mit Bezeichnung der Anforderung mit Ziffer oder betreffender Zeile, auf welche Sie sich beziehen, an.		</t>
  </si>
  <si>
    <t>Name der für diesen Standort für die Akutsomatik verantwortlichen Person (Direktor/in, Chefarzt/-ärztin)</t>
  </si>
  <si>
    <t xml:space="preserve">Die Definition der Leistungsgruppen und die leistungsspezifischen Anforderungen entsprechen der SPLG Systematik des Kantons Zürich. Ausnahmen:
</t>
  </si>
  <si>
    <t>Erfüllen Sie die Mindestfallzahlen gemäss Spalte AB?</t>
  </si>
  <si>
    <r>
      <t xml:space="preserve">Nachfolgend wird der Aufbau der Bewerbungsunterlagen erläutert. Zur besseren Orientierung gilt </t>
    </r>
    <r>
      <rPr>
        <b/>
        <sz val="10"/>
        <rFont val="Arial"/>
        <family val="2"/>
      </rPr>
      <t>folgendes Farbkonzept</t>
    </r>
    <r>
      <rPr>
        <sz val="10"/>
        <rFont val="Arial"/>
        <family val="2"/>
      </rPr>
      <t>:</t>
    </r>
  </si>
  <si>
    <r>
      <t xml:space="preserve">Für </t>
    </r>
    <r>
      <rPr>
        <b/>
        <sz val="10"/>
        <rFont val="Arial"/>
        <family val="2"/>
      </rPr>
      <t>Rückfragen</t>
    </r>
    <r>
      <rPr>
        <sz val="10"/>
        <rFont val="Arial"/>
        <family val="2"/>
      </rPr>
      <t xml:space="preserve"> kontaktieren Sie bitte:</t>
    </r>
  </si>
  <si>
    <t>O:20
S:20</t>
  </si>
  <si>
    <t>O:30
S:100 (bzw. 50 pro Netz-werkspital)</t>
  </si>
  <si>
    <t>O:15
S:50</t>
  </si>
  <si>
    <r>
      <rPr>
        <sz val="10"/>
        <rFont val="Arial"/>
        <family val="2"/>
      </rPr>
      <t xml:space="preserve">Auf den folgenden </t>
    </r>
    <r>
      <rPr>
        <b/>
        <sz val="10"/>
        <rFont val="Arial"/>
        <family val="2"/>
      </rPr>
      <t xml:space="preserve">grauen </t>
    </r>
    <r>
      <rPr>
        <sz val="10"/>
        <rFont val="Arial"/>
        <family val="2"/>
      </rPr>
      <t xml:space="preserve">Blättern beantworten Sie bitte die Fragen zu den / folgende Frage zur:
- </t>
    </r>
    <r>
      <rPr>
        <b/>
        <sz val="10"/>
        <rFont val="Arial"/>
        <family val="2"/>
      </rPr>
      <t>Generelle Anforderungen (Akutsomatik)</t>
    </r>
    <r>
      <rPr>
        <sz val="10"/>
        <rFont val="Arial"/>
        <family val="2"/>
      </rPr>
      <t xml:space="preserve"> (Blatt 3.1) 
- </t>
    </r>
    <r>
      <rPr>
        <b/>
        <sz val="10"/>
        <rFont val="Arial"/>
        <family val="2"/>
      </rPr>
      <t xml:space="preserve">Leistungsspezifischen Anforderungen </t>
    </r>
    <r>
      <rPr>
        <sz val="10"/>
        <rFont val="Arial"/>
        <family val="2"/>
      </rPr>
      <t>(Blätter 3.2 - 3.7)</t>
    </r>
    <r>
      <rPr>
        <i/>
        <sz val="10"/>
        <rFont val="Arial"/>
        <family val="2"/>
      </rPr>
      <t xml:space="preserve">    
</t>
    </r>
    <r>
      <rPr>
        <sz val="10"/>
        <rFont val="Arial"/>
        <family val="2"/>
      </rPr>
      <t>-</t>
    </r>
    <r>
      <rPr>
        <b/>
        <sz val="10"/>
        <rFont val="Arial"/>
        <family val="2"/>
      </rPr>
      <t xml:space="preserve"> Anforderungen an die Basisversorgung</t>
    </r>
    <r>
      <rPr>
        <sz val="10"/>
        <rFont val="Arial"/>
        <family val="2"/>
      </rPr>
      <t xml:space="preserve"> (Blatt 3.8)
- </t>
    </r>
    <r>
      <rPr>
        <b/>
        <sz val="10"/>
        <rFont val="Arial"/>
        <family val="2"/>
      </rPr>
      <t>Möchten Sie sich für diese Leistungsgruppe auf der Spitalliste bewerben?</t>
    </r>
    <r>
      <rPr>
        <sz val="10"/>
        <rFont val="Arial"/>
        <family val="2"/>
      </rPr>
      <t xml:space="preserve"> 
  (auf dem </t>
    </r>
    <r>
      <rPr>
        <b/>
        <sz val="10"/>
        <rFont val="Arial"/>
        <family val="2"/>
      </rPr>
      <t>dunkelgrauen</t>
    </r>
    <r>
      <rPr>
        <sz val="10"/>
        <rFont val="Arial"/>
        <family val="2"/>
      </rPr>
      <t xml:space="preserve"> Blatt 3.9)
- </t>
    </r>
    <r>
      <rPr>
        <b/>
        <sz val="10"/>
        <rFont val="Arial"/>
        <family val="2"/>
      </rPr>
      <t>Anforderungen an Querschnittsbereiche</t>
    </r>
    <r>
      <rPr>
        <sz val="10"/>
        <rFont val="Arial"/>
        <family val="2"/>
      </rPr>
      <t xml:space="preserve"> (Blätter 3.10 - 3.11), falls sich der Standort 
  für entsprechende Leistungen in diesen Bereichen bewirbt. 
</t>
    </r>
    <r>
      <rPr>
        <strike/>
        <sz val="10"/>
        <rFont val="Arial"/>
        <family val="2"/>
      </rPr>
      <t xml:space="preserve">
</t>
    </r>
    <r>
      <rPr>
        <sz val="10"/>
        <rFont val="Arial"/>
        <family val="2"/>
      </rPr>
      <t xml:space="preserve">- </t>
    </r>
    <r>
      <rPr>
        <b/>
        <sz val="10"/>
        <rFont val="Arial"/>
        <family val="2"/>
      </rPr>
      <t xml:space="preserve">Geburtshaus </t>
    </r>
    <r>
      <rPr>
        <sz val="10"/>
        <rFont val="Arial"/>
        <family val="2"/>
      </rPr>
      <t xml:space="preserve">(Blatt 3.12)
- </t>
    </r>
    <r>
      <rPr>
        <b/>
        <sz val="10"/>
        <rFont val="Arial"/>
        <family val="2"/>
      </rPr>
      <t>Weitere Angaben zur Bewerbung</t>
    </r>
    <r>
      <rPr>
        <sz val="10"/>
        <rFont val="Arial"/>
        <family val="2"/>
      </rPr>
      <t xml:space="preserve"> (Blatt 3.13)</t>
    </r>
    <r>
      <rPr>
        <i/>
        <sz val="10"/>
        <rFont val="Arial"/>
        <family val="2"/>
      </rPr>
      <t xml:space="preserve">
</t>
    </r>
    <r>
      <rPr>
        <sz val="10"/>
        <rFont val="Arial"/>
        <family val="2"/>
      </rPr>
      <t>Nächste Schritte:</t>
    </r>
    <r>
      <rPr>
        <b/>
        <sz val="10"/>
        <rFont val="Arial"/>
        <family val="2"/>
      </rPr>
      <t xml:space="preserve"> 
- Allgemeine Angaben zum Leistungserbringer </t>
    </r>
    <r>
      <rPr>
        <sz val="10"/>
        <rFont val="Arial"/>
        <family val="2"/>
      </rPr>
      <t xml:space="preserve">(Blatt 4) 
- </t>
    </r>
    <r>
      <rPr>
        <b/>
        <sz val="10"/>
        <rFont val="Arial"/>
        <family val="2"/>
      </rPr>
      <t xml:space="preserve">Bestätigung / Unterschriften </t>
    </r>
    <r>
      <rPr>
        <sz val="10"/>
        <rFont val="Arial"/>
        <family val="2"/>
      </rPr>
      <t>(Blatt 5)</t>
    </r>
  </si>
  <si>
    <t>GEBH Geburtshäuser ( ≥ 36 0/7 SSW)</t>
  </si>
  <si>
    <t>Grundversorgung Geburtshilfe ( ≥ 35 0/7 SSW und GG 2000g)</t>
  </si>
  <si>
    <t>Geburtshilfe (≥ 32 0/7 SSW und GG 1250g)</t>
  </si>
  <si>
    <t>Grundversorgung Neugeborene (≥ 36 0/7 SSW und GG 2000g)</t>
  </si>
  <si>
    <t>Grundversorgung Neugeborene (≥ 35 0/7 SSW und GG 2000g)</t>
  </si>
  <si>
    <t>Neonatologie (≥  32 0/7 SSW und GG 1250g)</t>
  </si>
  <si>
    <t>Spezialisierte Neonatologie (≥ 28 0/7 SSW und GG ≥1000g)</t>
  </si>
  <si>
    <t>Hochspezialisierte Neonatologie (&lt; 32 0/7 SSW und GG &lt; 1500g)</t>
  </si>
  <si>
    <t>NEOG: Grundversorgung Neugeborene (≥ 36 0/7 SSW und GG 2000g)</t>
  </si>
  <si>
    <t>GEB1: Grundversorgung Geburtshilfe ( ≥ 35 0/7 SSW und GG 2000g)</t>
  </si>
  <si>
    <t>GEB1.1: Geburtshilfe (≥ 32 0/7 SSW und GG 1250g)</t>
  </si>
  <si>
    <t>NEO1.1: Geburtshilfe (≥ 32 0/7 SSW und GG 1250g)</t>
  </si>
  <si>
    <t>NEO1.1.1: Spezialisierte Neonatologie (≥ 28 0/7 SSW und GG ≥1000g)</t>
  </si>
  <si>
    <r>
      <t xml:space="preserve">Danach füllen Sie bitte die erforderlichen </t>
    </r>
    <r>
      <rPr>
        <b/>
        <sz val="10"/>
        <rFont val="Arial"/>
        <family val="2"/>
      </rPr>
      <t>allgemeinen Angaben</t>
    </r>
    <r>
      <rPr>
        <sz val="10"/>
        <rFont val="Arial"/>
        <family val="2"/>
      </rPr>
      <t xml:space="preserve"> (Blatt 4) und die </t>
    </r>
    <r>
      <rPr>
        <b/>
        <sz val="10"/>
        <rFont val="Arial"/>
        <family val="2"/>
      </rPr>
      <t>Bestätigung</t>
    </r>
    <r>
      <rPr>
        <sz val="10"/>
        <rFont val="Arial"/>
        <family val="2"/>
      </rPr>
      <t xml:space="preserve"> (Blatt 5) aus. </t>
    </r>
    <r>
      <rPr>
        <b/>
        <sz val="10"/>
        <rFont val="Arial"/>
        <family val="2"/>
      </rPr>
      <t>Drucken Sie dann das Blatt 5 aus und signieren Sie die Bestätigung (nur das Blatt 5).</t>
    </r>
  </si>
  <si>
    <r>
      <t xml:space="preserve">Die Bewerbungsunterlagen sind </t>
    </r>
    <r>
      <rPr>
        <b/>
        <sz val="10"/>
        <rFont val="Arial"/>
        <family val="2"/>
      </rPr>
      <t>elektronisch und mit ausgedruckter und unterzeichneter Bestätigung</t>
    </r>
    <r>
      <rPr>
        <sz val="10"/>
        <rFont val="Arial"/>
        <family val="2"/>
      </rPr>
      <t xml:space="preserve"> (nur das Blatt 5) einzureichen. Es werden nur die Bewerbungsunterlagen berücksichtigt, welche wie vorgegeben elektronisch und auf Papier eingereicht wurden.</t>
    </r>
  </si>
  <si>
    <t>Durchführung von voraussichtlich komplikationslosen Spontangeburten. Die verantwortliche Hebamme entscheidet über Geburt, Wochenbett und Stillzeit im Geburtshaus. Die zulässigen Aufnahmediagnosen sind im Dokument «Leistungsbereiche» auf der Webseite der GDK in den Tabellen Geburtshilfe bzw. Neugeborene mit «GEBH» bzw. «NEOG» gekennzeichnet.</t>
  </si>
  <si>
    <t>NEU4.2.1</t>
  </si>
  <si>
    <t>Epileptologie: Prächirurgische Epilepsiediagnostik (Phase II) (IVHSM)</t>
  </si>
  <si>
    <t>Epileptologie: Prächirurgische Epilepsiediagnostik (Phase I)</t>
  </si>
  <si>
    <t>Herzunterstützungssysteme bei Erwachsenen (IVHSM)</t>
  </si>
  <si>
    <t>HER1.1.6</t>
  </si>
  <si>
    <t>Retroperitoneale Lymphadenektomie bei Hodentumoren nach Chemotherapie (IVHSM)</t>
  </si>
  <si>
    <t>URO1.1.9</t>
  </si>
  <si>
    <t>KAA</t>
  </si>
  <si>
    <t>Kinderanästhesie "A"</t>
  </si>
  <si>
    <t>KAB</t>
  </si>
  <si>
    <t>Kinderanästhesie "B"</t>
  </si>
  <si>
    <t>KAC</t>
  </si>
  <si>
    <t>Kinderanästhesie "C"</t>
  </si>
  <si>
    <t>KAD</t>
  </si>
  <si>
    <t>Kinderanästhesie "D"</t>
  </si>
  <si>
    <t>Interdiszipliäre Indikationskonferenz mit chirurgischen und interventionellen FAe. Spezifisches Zusammenarbeitskonzept notwendig.</t>
  </si>
  <si>
    <r>
      <t xml:space="preserve">Für </t>
    </r>
    <r>
      <rPr>
        <b/>
        <sz val="14"/>
        <rFont val="Arial"/>
        <family val="2"/>
      </rPr>
      <t>Rückfragen</t>
    </r>
    <r>
      <rPr>
        <sz val="14"/>
        <rFont val="Arial"/>
        <family val="2"/>
      </rPr>
      <t xml:space="preserve"> erreichen Sie uns unter</t>
    </r>
  </si>
  <si>
    <t>Im  Blatt 3.1 werden generelle Qualitätsanforderungen an ein Listenspital abgefragt. Sie müssen von allen Listenspitälern auf der Spitalliste erfüllt werden.</t>
  </si>
  <si>
    <r>
      <t xml:space="preserve">Beim Lesen bzw. Ausfüllen der Datei empfiehlt es sich daher, wie folgt vorzugehen:
</t>
    </r>
    <r>
      <rPr>
        <sz val="10"/>
        <rFont val="Arial"/>
        <family val="2"/>
      </rPr>
      <t>(Spitäler mit uneingeschränktem Leistungsauftrag im Standortkanton siehe Zeile 105)</t>
    </r>
  </si>
  <si>
    <t>2.1 Überblick Leistungsgruppen</t>
  </si>
  <si>
    <t>Leistungsgruppe Spitalliste</t>
  </si>
  <si>
    <t xml:space="preserve">Bitte geben Sie pro Leistungsgruppe an, ob Sie die angegebene sonstigen Anforderungen erfüllen / nicht erfüllen. </t>
  </si>
  <si>
    <t>Vereinfachtes Verfahren:
Haben Sie für diese SPLG einen uneingeschränkten Leistungsauftrag auf der aktuellen Spitalliste des Standortkantons?</t>
  </si>
  <si>
    <t>Vor dem Hintergrund der gemäss Art. 39 Abs. 2 KVG geforderten interkantonalen Koordination der Spitallisten wie auch der allfälligen Nutzung von Synergien, bitten wir Sie abschliessend um weitere Angaben zu Ihrer Bewerbung für die Spitalliste im Bereich Akutsomatik.</t>
  </si>
  <si>
    <t>Leistungen der Basis-Kinderchirurgie, also einfache chirurgische Eingriffe bei sonst gesunden Kindern, können unter bestimmten Voraussetzungen an Spitälern der Erwachsenenmedizin stattfinden. Die in Frage kommenden chirurgischen Leistungen, wie z.B. unkomplizierte Appendektomien, einfache Frakturbehandlungen oder einfache Tonsillektomien sind im Dokument «Medizinische Leistungen pro Leistungsgruppe» auf der Webseite der GDK bzw. der GD ZH (siehe Tabellenblatt 2) abschliessend ausgewiesen und mit der Altersfreigabe «ab 0 Jahren» oder «ab 6 Jahren» markiert.</t>
  </si>
  <si>
    <t xml:space="preserve"> - Bei Kindern unter 6 Jahren (bis zum 6. Geburtstag) muss eine Kinderanästhesie gewährleistet sein.</t>
  </si>
  <si>
    <t>KAA, KAB, KAC, KAD Kinderanästhesie</t>
  </si>
  <si>
    <t>Gemäss TB 3.10</t>
  </si>
  <si>
    <t>Die Anforderungen werden gemäss der Entwicklung des Paedriatric Anaesthesia Projects 2030 der Schweizerischen Gesellschaft für Kinderanästhesie (SGKA) und der SGAR definiert und laufend überarbeitet. Für die aktuelle Version siehe Webseite des Kanotns ZH (siehe Tabellenblatt 2).</t>
  </si>
  <si>
    <t>E-Mail für die elektronische Einreichung</t>
  </si>
  <si>
    <t>Die Bewerbungsunterlagen sind elektronisch per Email und die Bestätigung (nur das Blatt 5) unterzeichnet auch auf Papier einzureichen.</t>
  </si>
  <si>
    <t>Postadresse für die Einreichung des Blatts 5 auf Papier</t>
  </si>
  <si>
    <t>C) Leistungserbringer, welche sich für die Leistungsgruppen KINC oder KINB bewerben sind gebeten, sich auch für die Leistungsaufträge KAA, KAB,
     KAC, KAD entsprechend dem Erfüllungsgrad der Anforderungen zu bewerben.</t>
  </si>
  <si>
    <t>E-Mail-Versands resp. Poststempels)</t>
  </si>
  <si>
    <t>Durch den Bewerber auzufüllende Unterlagen</t>
  </si>
  <si>
    <t>Am Spital notwendige Fachdisziplinen</t>
  </si>
  <si>
    <t>Für die Spitalliste im Bereich Akutsomatik führt der Kanton Graubünden ein Bewerbungsverfahren durch. Für Ihre Bewerbung stellen wir Ihnen die vorliegenden Bewerbungsunterlagen (XLSX-Formular) zur Verfügung. Mit diesen Bewerbungsunterlagen werden alle für die Bewerbung relevanten Informationen abgefragt.</t>
  </si>
  <si>
    <t>Angaben im Rahmen der Bewerbungsunterlagen (Selbstdeklaration):
An einem Leistungsauftrag interessierte Spitäler haben die vorliegenden Bewerbungsunterlagen auszufüllen (Selbstdeklaration). Gestützt darauf werden für die Spitalliste Eignung und Relevanz ermittelt und die Leistungsaufträge zugeteilt.
Um fehlerhafte Angaben bei der Selbstdeklaration nach Möglichkeit zu vermeiden, werden die Angaben im Rahmen der Bewerbungsunterlagen durch den Kanton Graubünden überprüft.</t>
  </si>
  <si>
    <r>
      <rPr>
        <b/>
        <sz val="10"/>
        <rFont val="Arial"/>
        <family val="2"/>
      </rPr>
      <t>Vereinfachtes Bewerbungsverfahren für Spitäler mit uneingeschränktem Leistungsauftrag im Standortkanton:</t>
    </r>
    <r>
      <rPr>
        <sz val="10"/>
        <rFont val="Arial"/>
        <family val="2"/>
      </rPr>
      <t xml:space="preserve"> Für SPLG für welche ein Spital einen uneingeschränkten Leistungsauftrag auf der aktuellen Spitalliste des Standortkantons vorweisen kann, kann sich dieses Spital ohne weitere Angaben zu den leistungsspezifischen Anforderungen bewerben. Die Prüfung der leistungsspezifischen Anforderungen durch den Standortkanton des Spitals wird vom Kanton Graubünden übernommen. Bitte bestätigen Sie die Erfüllung der generellen Anforderungen des Kantons Graubünden im Tabellenblatt 3.1 und den uneingeschränkten Leistungsauftrag im Standortkanton pro SPLG im Tabellenblatt 3.9. Für SPLG ohne uneingeschränkten Leistungsauftrag im Standortkanton können Sie sich nicht nach dem vereinfachten Verfahren bewerben.  </t>
    </r>
  </si>
  <si>
    <t>Leistungsspezifische Anforderungen Akutsomatik ZH (Stand 1.1.2026)</t>
  </si>
  <si>
    <t>Weitergehende leistungsspezifische Anforderungen Akutsomatik ZH (Stand 1.1.2026)</t>
  </si>
  <si>
    <t>Legende Leistungsspezifische Anforderungen Akutsomatik ZH (Stand 1.1.2026)</t>
  </si>
  <si>
    <t>Wenn Sie eine oder mehrere Anforderungen 2028 nicht erfüllen, spezifizieren Sie bitte die Problematik. Geben Sie zudem an, wie Sie diesen Mangel kompensieren, um die erforderliche Qualität dennoch zu gewährleisten. Bitte geben Sie jeweils das Referenzdokument mit Bezeichnung der Anforderung mit Ziffer oder betreffender Zeile, auf welche Sie sich beziehen, an.</t>
  </si>
  <si>
    <t>Anforderungen ab 2028 erfüllt?</t>
  </si>
  <si>
    <t>Wir bitten Sie, die Angaben für die nachfolgend aufgeführten Fachärztinnen und Fachärzte anzugeben. Es wird pro Facharzttitel die Anzahl der Fachärztinnen oder Fachärzte sowie deren zeitliche Verfügbarkeit ab dem Jahr 2028 abgefragt.</t>
  </si>
  <si>
    <t>ab 2028</t>
  </si>
  <si>
    <t>Erfüllen Sie die Anforderungen ab 2028?</t>
  </si>
  <si>
    <t>Für Spitalstandorte mit dem Basispaket (BP) und damit Notfallpatientinnen und Notfallpatienten wird das Führen einer adäquaten Notfallstation (NFS) vorgeschrieben. In Abhängigkeit der Dringlichkeit der Notfallbehandlungen pro Leistungsgruppe werden die Anforderungen an Notfallstationen in Level 1 bis 3 unterschieden. Für die Geburtshilfe sind im Level 4 zusätzlich spezifische Notfall-Anforderungen vorgeschrieben. Wir bitten Sie, untenstehend in die hellgelben Felder Ihren für die Spitalliste 2028 angestrebten Notfalllevel bekannt zu geben.</t>
  </si>
  <si>
    <t>SGNOR?</t>
  </si>
  <si>
    <t>TB ab 2028</t>
  </si>
  <si>
    <t>Die sonstigen Anforderungen sind im Dokument "Weitergehende leistungsspezifische Anforderungen Akutsomatik ZH (Stand 01.01.2026)" beschrieben.</t>
  </si>
  <si>
    <t>Bewerben Sie
sich für diese Leistungsgruppe
für die
Spitalliste 2028?</t>
  </si>
  <si>
    <t xml:space="preserve">Dieses Bewerbungsblatt enthält alle Leistungsgruppen der akutsomatischen Erwachsenenmedizin und deren Anforderungen. Um Ihnen die Übersicht zu erleichtern, wurden Ihre Angaben zu den leistungsspezifischen Anforderungen aus den Tabellenblättern 3.2 - 3.7 sowie zum Basispaket aus dem Tabellenblatt 3.8 in das vorliegende Tabellenblatt übertragen. Dabei wird jede Anforderung gemäss den von Ihnen gemachten Angaben wie folgt eingefärbt: grün = die Anforderungen sind ab 2028 erfüllt / rot = die Anforderungen sind nicht erfüllt.
Die Farben sind als Orientierungshilfe gedacht. Unabhängig der Farben können Sie sich in der hellgelben Spalte für jede Leistungsgruppe bewerben. Dabei müssen Sie aber auf mögliche Verknüpfungen zwischen den Leistungsgruppen achten. Leistungen, die aus medizinischer Sicht eng verbunden sind, wurden miteinander verknüpft und müssen vom gleichen Leistungserbringer erbracht werden. </t>
  </si>
  <si>
    <r>
      <t xml:space="preserve">Vereinfachtes Bewerbungsverfahren für Spitäler mit uneingeschränktem Leistungsauftrag auf der aktuellen Spitalliste des Standortkantons: </t>
    </r>
    <r>
      <rPr>
        <sz val="10"/>
        <rFont val="Arial"/>
        <family val="2"/>
      </rPr>
      <t xml:space="preserve">Für SPLG für welche ein Spital einen uneingeschränkten Leistungsauftrag auf der aktuellen Spitalliste des Standortkantons vorweisen kann, kann sich dieses Spital ohne weitere Angaben zu den leistungsspezifischen Anforderungen bewerben. Die Prüfung der leistungsspezifischen Anforderungen durch den Standortkanton wird vom Kanton Graubündner übernommen. Bitte bestätigen Sie die Erfüllung der generellen Anforderungen des Kantons Graubündner im Tabellenblatt 3.1 und den uneingeschränkten Leistungsauftrag im Standortkanton pro SPLG im Tabellenblatt 3.9. Für SPLG ohne uneingeschränkten Leistungsauftrag im Standortkanton können Sie sich nicht nach dem vereinfachten Verfahren bewerben.  </t>
    </r>
  </si>
  <si>
    <t>Bewerben Sie sich für einen Leistungsauftrag in Pädiatrie für die Spitalliste und erfüllen Sie die oben aufgeführten Anforderungen ab 2028?</t>
  </si>
  <si>
    <t>Bewerben Sie sich für einen Leistungsauftrag in Kinderchirurgie für die Spitalliste und erfüllen Sie die oben aufgeführten Anforderungen ab 2028?</t>
  </si>
  <si>
    <t>Bewerben Sie sich für einen Leistungsauftrag in Kinder-Basischirurgie für die Spitalliste und erfüllen Sie die oben aufgeführten Anforderungen ab 2028?</t>
  </si>
  <si>
    <t>Bewerben Sie sich für einen Leistungsauftrag KAA Kinderanästhesie für die Spitalliste und erfüllen Sie die oben aufgeführten Anforderungen ab 2028?</t>
  </si>
  <si>
    <t>Bewerben Sie sich für einen Leistungsauftrag KAB Kinderanästhesie für die Spitalliste und erfüllen Sie die oben aufgeführten Anforderungen ab 2028?</t>
  </si>
  <si>
    <t>Bewerben Sie sich für einen Leistungsauftrag KAC Kinderanästhesie für die Spitalliste und erfüllen Sie die oben aufgeführten Anforderungen ab 2028?</t>
  </si>
  <si>
    <t>Bewerben Sie sich für einen Leistungsauftrag KAD Kinderanästhesie für die Spitalliste und erfüllen Sie die oben aufgeführten Anforderungen ab 2028?</t>
  </si>
  <si>
    <t>Bewerben Sie sich für einen Leistungsauftrag in Spezialisierte Palliative Care im Spital für die Spitalliste und erfüllen Sie die oben aufgeführten Anforderungen ab 2028?</t>
  </si>
  <si>
    <t>Bewerben Sie sich für einen Leistungsauftrag Geburtshaus für die Spitalliste und erfüllen Sie die oben aufgeführten Anforderungen ab 2028?</t>
  </si>
  <si>
    <t>Bewerbung für die
Spitalplanung 2028 Kanton Graubünden</t>
  </si>
  <si>
    <t>info@san.gr.ch</t>
  </si>
  <si>
    <t>Gesundheitsamt Graubünden</t>
  </si>
  <si>
    <t>Hofgraben 5</t>
  </si>
  <si>
    <t>7001 Chur</t>
  </si>
  <si>
    <t>Peter Meier, Medizincontroller</t>
  </si>
  <si>
    <t>Tel.Nr.: 081 257 26 18</t>
  </si>
  <si>
    <t>Peter.Meier@san.gr.ch</t>
  </si>
  <si>
    <t>Des Weiteren möchten wir Sie darauf aufmerksam machen, dass ein Leistungsauftrag dazu verpflichtet, alle im Leistungsauftrag definierten Leistungen im Rahmen der Kapazitäten jederzeit für alle Patientinnen und Patienten mit Wohnort im Kanton Graubünden erbringen zu können. Dies bedeutet, dass Sie jederzeit über das erforderliche Fachpersonal und die notwendige medizinisch-technische Infrastruktur verfügen müssen, um alle im Leistungsauftrag definierten Leistungen am entsprechenden Spitalstandort anbieten zu können. Eine Beschränkung des Leistungsangebotes innerhalb einer Leistungsgruppe ist nicht gestattet.</t>
  </si>
  <si>
    <r>
      <t xml:space="preserve">Im Blatt 3.8 geben Sie bitte Angaben darüber an, welches der drei </t>
    </r>
    <r>
      <rPr>
        <b/>
        <sz val="10"/>
        <rFont val="Arial"/>
        <family val="2"/>
      </rPr>
      <t>Basispakete</t>
    </r>
    <r>
      <rPr>
        <sz val="10"/>
        <rFont val="Arial"/>
        <family val="2"/>
      </rPr>
      <t xml:space="preserve"> für den Spitalstandort infrage kommt.</t>
    </r>
  </si>
  <si>
    <t>5. Bestätigung Bewerbung Spitalplanung 2028 Kanton Graubünden Akutsomatik</t>
  </si>
  <si>
    <t>Gesundheitsamt Graubünden
Hofgraben 5
7001 Chur</t>
  </si>
  <si>
    <t>BPMB Basispaket Medizin Basisspital (Siehe Blatt 3.8)</t>
  </si>
  <si>
    <t>SPLG Akutsomatik Definition 2026_4 (ICD- und CHOP-Kataloge und Regeln)</t>
  </si>
  <si>
    <t>SPLG Akutsomatik IVHSM Definition 2026_4 (ICD- und CHOP-Kataloge und Regeln)</t>
  </si>
  <si>
    <t>2. Grundlagen</t>
  </si>
  <si>
    <t xml:space="preserve">Die Spitalplanung 2028 Kanton Graubünden Akutsomatik basiert auf den folgenden Grundlagen: 
 </t>
  </si>
  <si>
    <t>Planungsgrundsätze</t>
  </si>
  <si>
    <t>Qualitätsanforderungen</t>
  </si>
  <si>
    <t>Anforderungen an die Wirtschaftlichkeit</t>
  </si>
  <si>
    <t>Vergaberegeln</t>
  </si>
  <si>
    <t>Allgemeine Innere Medizin, Chirurgie und Anästhesiologie</t>
  </si>
  <si>
    <t>Wundambulatorium mit spezifischer wöchentlicher Sprechstunde durch erfahrene Fachpersonen aus Ärzteschaft und Pflege.</t>
  </si>
  <si>
    <t>Komplexe Halseingriffe (interdisziplinäre Tumorchirurgie)</t>
  </si>
  <si>
    <t>HNO1
HNO1.1</t>
  </si>
  <si>
    <t>HNO1
HNO1.2</t>
  </si>
  <si>
    <t>HNO1
HNO1.3</t>
  </si>
  <si>
    <t>HNO1
HNO1.3.1</t>
  </si>
  <si>
    <t>Bei totalen Thyreoidektomien: intraoperatives Neuromonitoring N. recurrens, postoperative Stimmlippenevaluation sowie Calcium-/Parathormonmessung.</t>
  </si>
  <si>
    <t>(Mund-, Kiefer- und Gesichtschirurgie)
(plastische, rekonstruktive und ästhetische Chirurgie)</t>
  </si>
  <si>
    <t>Langzeit-Video/EEG-Monitoring obligatorisch; psychiatrische Mitbeurteilung bei nichtepileptischem psychogenem Anfall; FND-Fachpersonal und Überwachung bei Medikationsreduktion.</t>
  </si>
  <si>
    <t>An jeder wöchentlichen Teambesprechung nehmen Vertreterinnen/Vertreter aller beteiligten Therapiebereiche teil.</t>
  </si>
  <si>
    <t>Ernährungs- und Diabetesberatung durch entsprechendes Fachpersonal.</t>
  </si>
  <si>
    <t xml:space="preserve">(Facharzt für Chirurgie) </t>
  </si>
  <si>
    <t>Qualitätsprogramm «Kolonchirurgie» in Umsetzung; Operateurinnen/Operateure für definierte Eingriffe erfassen; Teilnahme für Zürcher Listenspitäler mit VIS1 verpflichtend.</t>
  </si>
  <si>
    <t>SMOB-Kriterien sowie Zertifizierung/Anerkennung als Primär- oder Referenzzentrum erforderlich.</t>
  </si>
  <si>
    <t>JACIE-Akkreditierung für autologe Blutstammzelltransplantationen erforderlich.</t>
  </si>
  <si>
    <t>GEFB</t>
  </si>
  <si>
    <t>Basis-Gefässmedizin</t>
  </si>
  <si>
    <t xml:space="preserve">(Angiologie)
(Radiologie)
(Gefässchirurgie)                                                                                                                                                 </t>
  </si>
  <si>
    <t>GEF2</t>
  </si>
  <si>
    <t>Interventionelle und endovaskuläre Gefässmedizin</t>
  </si>
  <si>
    <t xml:space="preserve">(Interventionelle Angi-ologie)
(Interventionelle Radi-ologie EBIR)
(Gefässchirurgie)                                                                                                                                                                                                                                                                                                                                          </t>
  </si>
  <si>
    <t xml:space="preserve">GEF2.1
</t>
  </si>
  <si>
    <t>Qualitätsprogramm «Gefässchirurgie» verpflichtend; interdisziplinäre Indikationskonferenz für intraabdominale Gefässe; Swiss Vasc Register und Kenndaten zur Qualitätssicherung.</t>
  </si>
  <si>
    <t>GEF2.1</t>
  </si>
  <si>
    <t>(Gefässchirurgie)</t>
  </si>
  <si>
    <t xml:space="preserve">GEF2
</t>
  </si>
  <si>
    <t>CARO</t>
  </si>
  <si>
    <t>Eingriffe an der Carotis</t>
  </si>
  <si>
    <t>(Gefässchirurgie)
(Radiologie mit Schwerpunkt invasive Neuroradiologie)
(Interventionelle Radiologie EBIR)
(Neurochirurgie)
(Interventionelle Angiologie)</t>
  </si>
  <si>
    <t>Qualitätsprogramm «Gefässchirurgie» verpflichtend; interdisziplinäre Indikationskonferenz bei Carotis-/extrakraniellen Gefässeingriffen; Swiss Vasc Register und Kenndaten.</t>
  </si>
  <si>
    <t>AOR1</t>
  </si>
  <si>
    <t>Interventionelle und endovaskuläre Behandlung der Aorta</t>
  </si>
  <si>
    <t>(Gefässchirurgie)
(Interventionelle Radiologie EBIR)</t>
  </si>
  <si>
    <t xml:space="preserve">AOR1.1
</t>
  </si>
  <si>
    <t xml:space="preserve">AOR2
</t>
  </si>
  <si>
    <t>Qualitätsprogramm «Gefässchirurgie» verpflichtend; interdisziplinäre Indikationskonferenz mit Klinik mit Leistungsauftrag AOR2; Swiss Vasc Register und Kenndaten zur Qualitätssicherung.</t>
  </si>
  <si>
    <t>AOR1.1</t>
  </si>
  <si>
    <t>Chirurgische Behandlung der Aorta</t>
  </si>
  <si>
    <t xml:space="preserve">AOR1
</t>
  </si>
  <si>
    <t>Interventionelle Radiologie</t>
  </si>
  <si>
    <t>(Interventionelle Radiologie EBIR) (Interventionelle Angiologie)</t>
  </si>
  <si>
    <t>Indikationscontrolling mit Bezug zum Patientenoutcome; Qualitätsprogramm «Herzchirurgie» in Weiterentwicklung, Operateurerfassung und Teilnahme verpflichtend.</t>
  </si>
  <si>
    <t>Herzchirurgie und Gefässeingriffe mit Herzlungen-
maschine (ohne Koronarchirurgie)</t>
  </si>
  <si>
    <t>HER1
HER1.1</t>
  </si>
  <si>
    <t>Komplexe kongenitale Herzchirurgie</t>
  </si>
  <si>
    <t>Herz- und thorakale Gefässchirurgie
Kardiologie</t>
  </si>
  <si>
    <t>IVHSM-Leistungsauftrag gemäss Spitalliste 2026.3; in der IVHSM-Spitalliste als KHER2 geführt.</t>
  </si>
  <si>
    <t>Kardiologie und Devices</t>
  </si>
  <si>
    <t>Richtlinien der Schweizerischen Gesellschaft für Kardiologie zur Defibrillatortherapie erfüllen; Implantate/Devices vollständig in Registern erfassen; Indikationscontrolling.</t>
  </si>
  <si>
    <t>Ambulante Hämodialyse selbst oder in Kooperation anbieten; Peritonealdialyse anbieten und fördern.</t>
  </si>
  <si>
    <t>Urologie ohne Schwerpunktstitel 'operative Urologie'</t>
  </si>
  <si>
    <t>Urologie mit Schwerpunktstitel 'operative Urologie'</t>
  </si>
  <si>
    <t>Operateurinnen/Operateure erfassen.</t>
  </si>
  <si>
    <t>Qualitätsprogramm «Prostatektomie» in Weiterentwicklung; Prostatakarzinomfälle prä-/posttherapeutisch im interdisziplinären Tumorboard dokumentieren; Indikationscontrolling und Operateurerfassung.</t>
  </si>
  <si>
    <t>URO1
URO1.1</t>
  </si>
  <si>
    <t>Komplexe Chirurgie der Niere</t>
  </si>
  <si>
    <t>Kontinuierliche Patientenüberwachung, Intubation und kurzzeitige mechanische Beatmung müssen gewährleistet sein.</t>
  </si>
  <si>
    <t>Stationäre Betreuung ausserhalb CF-Zentrum nur unter Anleitung/Rücksprache mit CF-Zentrum und erfahrenen CF-Spezialistinnen/-Spezialisten; bei Stadienänderung Behandlung im CF-Zentrum.</t>
  </si>
  <si>
    <t>Zertifizierung des Schlaflabors durch SGSSC erforderlich.</t>
  </si>
  <si>
    <t>Handchirurgisches Spezialambulatorium für akute/chronische Handerkrankungen und postoperative Nachbetreuung; spezialisierte Ergotherapie verfügbar.</t>
  </si>
  <si>
    <t>(Orthopädische Chirurgie und Traumatologie des Bewegungsapparates)
(Chirurgie mit Schwerpunkt Allgemeinchirurgie und Traumatologie) Plastische, Rekonstruktive und Ästhetische Chirurgie</t>
  </si>
  <si>
    <t>Qualitätsprogramm «Orthopädie» in Weiterentwicklung; Indikationscontrolling auf Basis SIRIS mit Patientenoutcome, Operateurerfassung und Teilnahme verpflichtend.</t>
  </si>
  <si>
    <t xml:space="preserve">O: 50 in BEW7.1 + BEW7.1.1
</t>
  </si>
  <si>
    <t>O: 50 in BEW7.2 + BÊW7.2.1</t>
  </si>
  <si>
    <t>Qualitätsprogramm «Spine» in Weiterentwicklung; intraoperatives Neuromonitoring mit Neurologie und Teilnahme an SIRIS Spine erforderlich; Operateurerfassung und Teilnahme verpflichtend.</t>
  </si>
  <si>
    <t>S:15, O:10 in BEW8.1 + BEW8.1.1</t>
  </si>
  <si>
    <t>Maligne Knochentumore</t>
  </si>
  <si>
    <t>Handchirurgisches Spezialambulatorium und intraoperatives Nerven-Monitoring erforderlich.</t>
  </si>
  <si>
    <t>NEU1 +  PNE1+ DER1 + BEW2 + ANG1 + GAE1
+ KAR1</t>
  </si>
  <si>
    <t>Entfällt gemäss weitergehenden Anforderungen 2026.1; IVHSM-Spitalliste 2026.3 führt neu GYNO und GYNV.</t>
  </si>
  <si>
    <t>Plastische, rekonstruktive und ästhetische Chirurgie
Gynäkologie und Geburtshilfe</t>
  </si>
  <si>
    <t>Qualitätsprogramm «Brustkrebs» in Weiterentwicklung; prä-/posttherapeutische Tumorboardbesprechung mit aktiver Beteiligung aller Therapiealternativen; Operateurerfassung und Teilnahme verpflichtend.</t>
  </si>
  <si>
    <t>Endokrinologische und psychiatrische Betreuung vor/nach Eingriffen sicherstellen; Indikation/Therapie im interprofessionellen Team; operative Eingriffe bei Minderjährigen nur sehr zurückhaltend.</t>
  </si>
  <si>
    <t>Geburtshaus: 24/7 Hebammenversorgung, definierte Verfügbarkeit, Kooperation mit Geburts-/Neonatologieklinik, Reanimationskurse, Behandlungsrichtlinien sowie Ein-/Ausschlusskriterien ab 36 0/7 SSW.</t>
  </si>
  <si>
    <t>Hebammengeleitete Geburtshilfe am/im Spital: 24/7 Hebammenversorgung, definierte Verfügbarkeit, ggf. Kooperation, Reanimationskurse, Behandlungsrichtlinien sowie Ein-/Ausschlusskriterien.</t>
  </si>
  <si>
    <t>Bei pränatalen Hospitalisationen Rücksprache mit mindestens NEO1.1; Geburt rechtzeitig in Spital mit passendem Leistungsauftrag; Drillingsgeburten nur mit GEB1.1.1.</t>
  </si>
  <si>
    <t>Zielgrösse 1500
(Σ GEB1 und GEB1.1)</t>
  </si>
  <si>
    <t>GEB1
GEB1.1</t>
  </si>
  <si>
    <t>Grundversorgung Neugeborene Geburtshaus(≥ 36 0/7 SSW und GG 2000g)</t>
  </si>
  <si>
    <t>Für Geburtshaus/HGGh: Betreuung Neugeborener ab 36 0/7 SSW und GG ab 2000 g; Anforderungen und Ein-/Ausschlusskriterien gemäss Kap. 3.31/3.32.</t>
  </si>
  <si>
    <t>Anforderungen gemäss Level I der aktuellen Standards for Levels of Neonatal Care in Switzerland.</t>
  </si>
  <si>
    <t>Anforderungen gemäss Level IIB der aktuellen Standards for Levels of Neonatal Care in Switzerland.</t>
  </si>
  <si>
    <t>Zürcher Level IIIminus: spezialisierte Neonatologie ohne zertifizierte IS bei Neugeborenen ≥28 0/7 SSW und GG ≥1000 g; abweichende MFZ gemäss Tabelle.</t>
  </si>
  <si>
    <t>NEO1
NEO1.1</t>
  </si>
  <si>
    <t>Anforderungen gemäss Level III der aktuellen Standards for Levels of Neonatal Care in Switzerland.</t>
  </si>
  <si>
    <t>NEO1
NEO1.1
NEO1.1.1</t>
  </si>
  <si>
    <t>Kinderklinik erforderlich; Behandlungen an Kindern/Jugendlichen durch qualifiziertes Personal in räumlich getrennten, kindergerechten Versorgungseinheiten.</t>
  </si>
  <si>
    <t>Kinderklinik erforderlich; Kinderchirurgie durch Fachärztin/-arzt Kinderchirurgie; bei Kindern &lt;6 Jahren Kinderanästhesie gewährleistet.</t>
  </si>
  <si>
    <t>Basis-Kinderchirurgie kann auch ohne Kinderklinik erfolgen; entsprechender Erwachsenen-Leistungsauftrag nötig; bei Kindern &lt;6 Jahren Kinderanästhesie während Eingriff und postoperativ 24h innert 30 Minuten.</t>
  </si>
  <si>
    <t>Kinderanästhesie-Leistungsauftrag nach SGKA/SGAR-Anforderungen; Kategorie A für Kinder ab Geburt, alle ASA, spezialisiertes Kinderanästhesieteam.</t>
  </si>
  <si>
    <t>Kinderanästhesie-Leistungsauftrag nach SGKA/SGAR-Anforderungen; Kategorie B post Neonatalperiode, ASA I-II bzw. III unter Bedingungen.</t>
  </si>
  <si>
    <t>Kinderanästhesie-Leistungsauftrag nach SGKA/SGAR-Anforderungen; Kategorie C ab 3 Jahren, ASA I-II bzw. III unter Bedingungen.</t>
  </si>
  <si>
    <t>Kinderanästhesie-Leistungsauftrag nach SGKA/SGAR-Anforderungen; Kategorie D ab 6 bis 12 Jahren, ASA I-II bzw. III unter Bedingungen.</t>
  </si>
  <si>
    <t>Akutgeriatrisches Team unter geriatrischer fachärztlicher Leitung; standardisiertes geriatrisches und soziales Assessment, wöchentliche Teambesprechung, aktivierend-therapeutische Pflege und Therapiebereiche.</t>
  </si>
  <si>
    <t>Spezialisierte Palliative-Care-Leistungen; Beteiligung an Standards/Helpline/mobilen Teams oder pädiatrischer 24h-Hintergrunddienst; Aus-/Weiterbildung; Label «Qualität in Palliative Care».</t>
  </si>
  <si>
    <t>Sonderisolierstation</t>
  </si>
  <si>
    <t>Es gilt das GDK-Konzept zur Koordination der Leistungserbringung und Finanzierung bei Krankheiten vom Typ «Ebola» vom 24.05.2019.</t>
  </si>
  <si>
    <t>Interventionelle Angiologie</t>
  </si>
  <si>
    <r>
      <t xml:space="preserve">2.2 Leistungsgruppen und Anforderungen
</t>
    </r>
    <r>
      <rPr>
        <b/>
        <sz val="12"/>
        <color theme="0"/>
        <rFont val="Arial"/>
        <family val="2"/>
      </rPr>
      <t>basierend auf: Anhang zur Zürcher Spitalliste 2023 Akutsomatik: Leistungsspezifische Anforderungen (Version 2026.1; gültig ab 1. Januar 2026) ergänzt durch neue ab 1.1.2027 geltende SPLG Gefässe</t>
    </r>
  </si>
  <si>
    <t>Hier sind die Leistungsgruppen mit den entsprechenden leistungsspezifischen Anforderungen aufgeführt. Die einzelnen Anforderungen werden in den Tabellenblättern 3.3 - 3.8 ausführlich beschrieben. Weitere Informationen zu den leistungsspezifischen Anforderungen sind im Dokument "Weitergehende leistungsspezifische Anforderungen Akutsomatik ZH (Stand 01.1.2026)" beschrieben.</t>
  </si>
  <si>
    <t>Der Leistungsauftrag für Leistungsgruppen IVSHM wird im Rahmen der interkantonalen Vereinbarung zur hochspezialisierten Medizin (IVHSM) vergeben. Diese Leistungsgruppen sind hier nicht dargestellt, weil diese nicht Teil der kantonalen Spitalplanung sind.</t>
  </si>
  <si>
    <t>BPMB</t>
  </si>
  <si>
    <t>Primäre Neubildung des Zentralnervensystems (ohne Palliativpatienten)</t>
  </si>
  <si>
    <r>
      <rPr>
        <b/>
        <sz val="9"/>
        <rFont val="Arial"/>
        <family val="2"/>
      </rPr>
      <t>Leistungsgruppen</t>
    </r>
    <r>
      <rPr>
        <sz val="9"/>
        <rFont val="Arial"/>
        <family val="2"/>
      </rPr>
      <t>: Die Spitalliste Akutsomatik unterscheidet verschiedene Leistungsbereiche (in der Tabelle grau unterlegt; z.B. Dermatologie), die in der Regel mehrere Leistungsgruppen (z.B. DER 1.1 Dermatologische Onkologie) umfassen. Diese Leistungsgruppen sind auf der Grundlage von Diagnose- (ICD) und Behandlungscodes (CHOP) eindeutig definiert. Die den einzelnen Leistungsgruppen zugeordneten CHOP- und ICD-Codes sind im Dokument «Medizinische Leistungen pro Leistungsgruppe» publiziert. Die Basisleistungen einer Leistungsgruppe werden durch ihre Abkürzungen mit der Ziffer 1 erfasst, die darauf basierenden komplexeren Leistungen mit derselben Abkürzung und den Ziffern 1.1, 1.2 usw. So bildet beispielsweise die Leistungsgruppe VIS1 die Basis für die übrigen Leistungsgruppen in der Viszeralchirurgie mit den Kürzeln VIS1.1 bis VIS1.5.</t>
    </r>
  </si>
  <si>
    <r>
      <rPr>
        <b/>
        <sz val="9"/>
        <rFont val="Arial"/>
        <family val="2"/>
      </rPr>
      <t>FMH Facharzt / Schwerpunkte</t>
    </r>
    <r>
      <rPr>
        <sz val="9"/>
        <rFont val="Arial"/>
        <family val="2"/>
      </rPr>
      <t>: Je nach Leistungsgruppe sind unterschiedliche Facharzttitel (FMH oder äquivalente ausländische Titel) vorgeschrieben. Es muss mindestens eine oder einer der genannten Fachärztinnen und Fachärzte verfügbar sein. Ist ein Facharzttitel angegeben, dürfen der entsprechenden Leistungsgruppe zugeordnete Eingriffe nur von Operateurinnen oder Operateuren mit entsprechender Facharztqualifikation als verantwortliche Operateurin oder Operateur durchgeführt werden. Facharztträger/in muss beim Eingriff anwesend sein.
Bei bestimmten Leistungsgruppen ist die Behandlung durch Beleg- oder Konsiliarärztinnen und -ärzte möglich. Steht der FMH-Titel ohne Klammern, müssen die Fachärztinnen und 
-ärzte am Spital angestellt sein oder ihre Praxis im Spital haben. FMH-Titel in Klammern bedeuten, dass auch Belegärztinnen und -ärzte oder Konsiliarärztinnen und -ärzte zur Behandlung zugelassen sind, sofern sie vertraglich mit dem Spital verbunden sind und eine eigene Praxis in der Nähe des Spitals führen.
Falls vorhanden, wird für Leistungen der Kindermedizin der entsprechende Facharzttitel vorausgesetzt. Unter «Weitergehende leistungsspezifische Anforderungen Akutsomatik» sind die Facharztqualifikationen mit Schwerpunkttitel zur Kinder- und Jugendmedizin aufgeführt.</t>
    </r>
  </si>
  <si>
    <r>
      <rPr>
        <b/>
        <sz val="9"/>
        <rFont val="Arial"/>
        <family val="2"/>
      </rPr>
      <t>Facharzt / Zeitliche Verfügbarkeit</t>
    </r>
    <r>
      <rPr>
        <sz val="9"/>
        <rFont val="Arial"/>
        <family val="2"/>
      </rPr>
      <t>: Pro Leistungsgruppe ist eine bestimmte zeitliche Verfügbarkeit einer Fachärztin oder eines Facharztes oder einer Ärztin oder eines Arztes mit entsprechender Facharztqualifikation (FAe) gefordert. Die Verfügbarkeit muss rund um die Uhr an 365 Tagen gewährleistet sein. Diese Voraussetzung gilt auch beim Beizug von Beleg- und Konsiliarärztinnen und -ärzten.
Für die Anforderungen an die zeitliche Verfügbarkeit bestehen vier Levels:
Level 1: FAe ist innerhalb 1 Stunde erreichbar oder Patientin/Patient ist innerhalb 1 Stunde verlegt.
Level 2: FAe ist jederzeit erreichbar. Eine diagnostische oder therapeutische Intervention ist innerhalb 1 Stunde möglich; sie kann ausnahmsweise anderweitig sichergestellt sein.
Level 3: FAe ist jederzeit erreichbar. Eine diagnostische oder therapeutische Intervention ist innerhalb von 30 Minuten möglich.
Level 4: FAe Geburtshilfe ist innerhalb von 15 Minuten im Spital.
Für die jeweilige postoperative Nachsorge bei Leistungsgruppen mit Pflicht zur Erfassung der Operateure (Mindestfallzahl pro Operateur/in) wird die weitere Verfügbarkeit der zugelassenen Operateurin oder des zugelassenen Operateurs oder einer für den Eingriff zugelassenen und informierten Stellvertretung verlangt. Das heisst, die zugelassenen Operateurinnen und Operateure bzw. die Spitäler sind in der postoperativen Phase verpflichtet, die Versorgungsqualität mittels Erreichbarkeit und Möglichkeit zur Intervention sicherzustellen. Zur Behandlung von postoperativen Komplikationen sind in einzelnen Fachbereichen (siehe Weitergehende leistungsspezifische Anforderungen) auch entsprechend kompetente Dienstärztinnen und -ärzte zugelassen, wobei bei Bedarf eine zugelassene Operateurin oder ein zugelassener Operateur verfügbar sein muss.</t>
    </r>
  </si>
  <si>
    <r>
      <rPr>
        <b/>
        <sz val="9"/>
        <rFont val="Arial"/>
        <family val="2"/>
      </rPr>
      <t>Notfallstation</t>
    </r>
    <r>
      <rPr>
        <sz val="9"/>
        <rFont val="Arial"/>
        <family val="2"/>
      </rPr>
      <t>: Spitäler mit dem Basispaket BP, die somit auch Notfallpatientinnen und -patienten behandeln, führen eine adäquate Notfallstation. Entsprechend der Dringlichkeit der Notfallbehandlungen pro Leistungsgruppe werden die Anforderungen an Notfallstationen in Level 1 bis 3 unterschieden. Für die Geburtshilfe sind im Level 4 zusätzlich spezifische Anforderungen bei Notfällen vorgeschrieben:
Level 1
Montag–Freitag, 8–17 Uhr: Dem Notfall stehen Ärztinnen und Ärzte mit Facharztqualifikation Allgemeine Innere Medizin und Chirurgie zur Verfügung (multifunktionaler Spitaleinsatz).
Montag–Freitag, 17–8 Uhr, sowie an Wochenenden und Feiertagen rund um die Uhr: Dem Notfall stehen Assistenzärztinnen und -ärzte Allgemeine Innere Medizin und Chirurgie zur Verfügung. Bei medizinischer Notwendigkeit können eine Fachärztin oder ein Facharzt Allgemeine Innere Medizin bzw. Chirurgie innerhalb von 30 Minuten und eine Fachärztin oder ein Facharzt Anästhesiologie innerhalb von 15 Minuten beigezogen werden.
Level 2
Montag–Freitag, 8–17 Uhr: Dem Notfall stehen Ärztinnen und Ärzte mit Facharztqualifikation Allgemeine Innere Medizin und Chirurgie in erster Priorität zur Verfügung. Bei medizinischer Notwendigkeit sind sie innerhalb von 5 Minuten auf der Notfallstation. Ihr Einsatz im OP ist nur für Notfalloperationen zulässig.
Montag–Freitag, 17–8 Uhr, sowie an Wochenenden und Feiertagen rund um die Uhr: Gleiche Anforderungen wie bei Level 1.
Level 3
Montag–Freitag, 8–23 Uhr: Gleiche Anforderungen wie bei Level 2.
Montag–Freitag, 23–8 Uhr, sowie an Wochenenden und Feiertagen rund um die Uhr: Dem Notfall stehen Assistenzärztinnen und -ärzte Allgemeine Innere Medizin und Chirurgie in erster Priorität zur Verfügung. Bei medizinischer Notwendigkeit sind sie innerhalb von 5 Minuten auf der Notfallstation. Unter diesen Ärztinnen und Ärzten steht mindestens eine Assistenzärztin oder ein Assistenzarzt Allgemeine Innere Medizin in der zweiten Hälfte der Facharztausbildung. Zudem steht dem Notfall bei medizinischer Notwendigkeit eine Ärztin oder ein Arzt mit Facharztqualifikation Chirurgie innerhalb 15 Minuten (Einsätze im OP nur für Notfalloperationen zulässig) und eine Ärztin oder ein Arzt mit Facharztqualifikation Allgemeine Innere Medizin innerhalb von 30 Minuten zur Verfügung.
Bei medizinischer Notwendigkeit kann eine Fachärztin oder ein Facharzt Anästhesiologie (im Haus) oder Intensivmedizin (im Haus) beigezogen werden. Abweichend davon steht im Kinderspital Montag – Sonntag, 23–8 Uhr eine Fachärztin oder ein Facharzt Kinderchirurgie innerhalb von 45 Minuten zur Verfügung.
Level 4 (Geburtshilfe)
Montag–Sonntag, 0–24 Uhr: Eine Ärztin oder ein Arzt mit Facharztqualifikation Gynäkologie und Geburtshilfe steht der Geburtshilfe innerhalb von 10 Minuten vor Ort zur Verfügung. Die Notfallsectio hat innerhalb von 15 Minuten zu erfolgen; massgebend ist die Zeit zwischen dem Entscheid für Sectio und der Entbindung (sogenannte EE-Zeit). Bei medizinischer Notwendigkeit kann eine Fachärztin oder ein Facharzt für Anästhesiologie (im Haus) oder eine Hebamme (vor Ort) beigezogen werden.</t>
    </r>
  </si>
  <si>
    <r>
      <rPr>
        <b/>
        <sz val="9"/>
        <rFont val="Arial"/>
        <family val="2"/>
      </rPr>
      <t>Intensivstation (IS)</t>
    </r>
    <r>
      <rPr>
        <sz val="9"/>
        <rFont val="Arial"/>
        <family val="2"/>
      </rPr>
      <t>: Kann die Behandlung von Patientinnen und Patienten eine Verlegung auf eine IS erfordern, wird für die betreffende Leistungsgruppe verlangt, dass das Spital über eine IS verfügt. Je nach Komplexität der angezeigten Intensivbehandlungen muss die IS einem der folgenden drei Levels entsprechen:
Level 1 – Überwachungsstation
Nähere Vorgaben dazu finden sich im Anhang «Weitergehende leistungsspezifische Anforderungen» zur Spitalliste.
Level 2 – Intensivstation SGI
Die Richtlinien für die Zertifizierung von Intensivstationen durch die Schweizerischen Gesellschaft für Intensivmedizineinschliesslich Anhang I Qualitätskriterien sind einzuhalten.
Level 3 – Intensivstation SGI Weiterbildungsstätte
Die Richtlinien für die Anerkennung von Intensivstationen durch die SGI einschliesslich Anhang I Qualitätskriterien sind einzuhalten. Zusätzlich müssen folgende FMH-Kriterien für eine Weiterbildungsstätte der Kategorie A erfüllt sein: mindestens 3000 Pflegetage pro Jahr und mindestens 24 000 Beatmungsstunden nach DRG pro Jahr.</t>
    </r>
  </si>
  <si>
    <r>
      <rPr>
        <b/>
        <sz val="9"/>
        <rFont val="Arial"/>
        <family val="2"/>
      </rPr>
      <t>Verknüpfung Inhouse</t>
    </r>
    <r>
      <rPr>
        <sz val="9"/>
        <rFont val="Arial"/>
        <family val="2"/>
      </rPr>
      <t>: Die Behandlung vieler Patientinnen und Patienten erfordert fachübergreifendes medizinisches Wissen aus verschiedenen Leistungsgruppen. Muss dieses zeitlich rasch zur Verfügung stehen, muss der Leistungsauftrag des Spitals auch die andere Leistungsgruppe umfassen (verknüpfte Leistungsgruppe). Beispiel: Ein Spital, das über einen Leistungsauftrag für Viszeralchirurgie verfügt, muss auch über einen Leistungsauftrag für Gastroenterologie verfügen, denn für VIS1 besteht eine Inhouse-Verknüpfung mit GAE1.</t>
    </r>
  </si>
  <si>
    <r>
      <rPr>
        <b/>
        <sz val="9"/>
        <rFont val="Arial"/>
        <family val="2"/>
      </rPr>
      <t>Verknüpfung Inhouse oder in Kooperation</t>
    </r>
    <r>
      <rPr>
        <sz val="9"/>
        <rFont val="Arial"/>
        <family val="2"/>
      </rPr>
      <t>: Ist die Behandlung einer Patientin oder eines Patienten in einer Leistungsgruppe aus medizinischer Sicht zwar eng mit der Behandlung in einer anderen Leistungsgruppe verbunden, aber spielt die zeitliche Verfügbarkeit eine weniger wichtige Rolle, muss der Leistungsauftrag des Spitals nicht zwingend auch die andere Leistungsgruppe umfassen. Jedoch ist eine Kooperation mit einem anderen Leistungserbringer, der Behandlungen der anderen Leistungsgruppe anbietet, nötig.
Beispiel: Hat ein Spital einen Leistungsauftrag für Schild- und Nebenschilddrüsenchirurgie, muss es auch die Leistungen der Endokrinologie und der Nuklearmedizin entweder selbst anbieten oder diesbezüglich mit einem anderen Leistungserbringer kooperieren, der diese Leistungen anbietet. Denn für HNO2 besteht eine Inhouse- oder Kooperationsverknüpfung mit END1 und NUK1.
In der Kooperationsvereinbarung regeln die Vertragspartner folgende Punkte:
–	Beschreibung der relevanten Behandlungsprozesse einschliesslich Schnittstellen
–	Ansprechpartner auf beiden Seiten
–	Umfang der Kooperationsleistungen und Vergütung
–	Zeitliche Verfügbarkeit
–	Sicherstellung des Informationsflusses (medizinische Dokumentation)</t>
    </r>
  </si>
  <si>
    <r>
      <rPr>
        <b/>
        <sz val="9"/>
        <rFont val="Arial"/>
        <family val="2"/>
      </rPr>
      <t>Tumorboard</t>
    </r>
    <r>
      <rPr>
        <sz val="9"/>
        <rFont val="Arial"/>
        <family val="2"/>
      </rPr>
      <t>: Bei Leistungen an Patientinnen und Patienten mit malignen Erkrankungen ist ein Tumorboard erforderlich. Dies betrifft auch Leistungsgruppen, in denen es nicht nur um die Behandlung von Tumoren geht. Ein Tumorboard setzt sich in der Regel aus allen an der Behandlung beteiligten Fachspezialistinnen und -spezialisten zusammen und findet regelmässig statt. Die Zuschaltung von Teilnehmenden per Videokonferenz ist möglich. Tumorboards können in Kooperation mit einem anderen Spital erbracht werden. Der Beschluss des Tumorboards hat alle Vorgehensmöglichkeiten einschliesslich nicht operativer Alternativen aufzuzeigen und die für die Patientin oder den Patienten aus medizinischer Sicht geeignetste Behandlung zu empfehlen. Die Empfehlungen des Tumorboards werden protokolliert und den Patientinnen und Patienten in einem Aufklärungsgespräch durch die Fachärztin oder den Facharzt oder durch deren geschulte und qualifizierte Mitarbeitende erklärt. Die Empfehlungen des Tumorboards sind in der Regel umzusetzen. Abweichungen müssen begründet und im Krankenhausinformationssystem (KIS) dokumentiert werden.</t>
    </r>
  </si>
  <si>
    <r>
      <rPr>
        <b/>
        <sz val="9"/>
        <rFont val="Arial"/>
        <family val="2"/>
      </rPr>
      <t>Mindestfallzahlen</t>
    </r>
    <r>
      <rPr>
        <sz val="9"/>
        <rFont val="Arial"/>
        <family val="2"/>
      </rPr>
      <t>: Bei gewissen Leistungsgruppen werden Mindestfallzahlen (MFZ) verlangt. Diese gelten für das Spital («S») und/oder für die Operateurin oder den Operateur («O»). Die angegebenen Mindestfallzahlen gelten pro Kalenderjahr. Konkretisierende Vorgaben zu den MFZ sind in den generellen Anforderungen und in den Weitergehenden generellen Anforderungen enthalten (zh.ch/de/gesundheit/spitaeler-kliniken/spitalplanung.html).</t>
    </r>
  </si>
  <si>
    <r>
      <rPr>
        <b/>
        <sz val="9"/>
        <rFont val="Arial"/>
        <family val="2"/>
      </rPr>
      <t>Querschnittsbereiche</t>
    </r>
    <r>
      <rPr>
        <sz val="9"/>
        <rFont val="Arial"/>
        <family val="2"/>
      </rPr>
      <t>: Verschiedene medizinische Leistungen können nicht organspezifisch definiert und gruppiert werden, da es sich um übergreifende Behandlungen handelt. Typische Beispiele für solche Querschnittbereiche sind Kindermedizin und Kinderanästhesie. Für solche Leistungen wurden Querschnittleistungsgruppen gebildet. Eine zwingende operationalisierte Zuordnung von Diagnose- oder Prozedurencodes gibt es hier nicht, stattdessen kann beispielsweise das Alter der Patientinnen und Patienten für die Zuordnung zur entsprechenden Querschnittgruppe herangezogen werden.</t>
    </r>
  </si>
  <si>
    <t>Intensivstation</t>
  </si>
  <si>
    <t>Notfallstation</t>
  </si>
  <si>
    <t>Verfügbarkeit</t>
  </si>
  <si>
    <t>Sonstige Anforderungen aus den weitergehenden leistungsspezifischen Anforderungen</t>
  </si>
  <si>
    <t xml:space="preserve">Aus Gründen der Lesbarkeit wird im Folgenden ausschliesslich die Kurzbezeichnung Spitalliste verwendet. Die Bezeichnung bezieht sich konsequent auf den Zeitpunkt, in dem die Spitalplanung 2028 Kanton Graubünden im Bereich Akutsomatik in Kraft tritt. </t>
  </si>
  <si>
    <t>Grundlagen</t>
  </si>
  <si>
    <t>1. Informationen zum Bewerbungsverfahren</t>
  </si>
  <si>
    <t>Wenn eine einzelne Anforderung nicht erfüllt wird, z.B. Mindestfallzahlen, muss und kann die Qualität durch eine gleichwertige Alternative sichergestellt werden. Dies ist in der Bewerbung darzulegen und zu erläutern. Weitere Informationen dazu finden Sie in der Kooperationsvereinbarung.</t>
  </si>
  <si>
    <t>Einer Bewerbung liegen immer die zum Zeitpunkt der Bewerbung aktuelle Grouperversion der GDZH zur Definition der Leistungsgruppen, sowie die CHOP- und ICD-Kataloge mit den Regeln für die Zuteilung der Fälle in die medizinischen Leistungsgruppen, zugrunde. Der Überblick über die Grouperversionen findet sich auf der Homepage der GDK und der GDZH.</t>
  </si>
  <si>
    <t>P1. Die Spitalplanung 2028 Kanton Graubünden wendet in der Akutsomatik grundsätzlich das Zürcher Leistungsgruppenmodell (SPLG ZH) samt generellen und leistungsspezifischen Anforderungen an. Begründete Ausnahmen bleiben vorbehalten, sofern die Qualität der Leistungserbringung anderweitig gewährleistet ist.</t>
  </si>
  <si>
    <t>P2. Leistungsaufträge können mit spezifischen Auflagen verbunden werden, insbesondere mit Ausbildungsverpflichtungen und weiteren Anforderungen zur Sicherstellung der Versorgung und Qualität.</t>
  </si>
  <si>
    <t>P3. Die Beurteilung der Versorgungsrelevanz richtet sich nach den Empfehlungen der GDK. Ein ausserkantonaler Leistungserbringer gilt in einer Leistungsgruppe als versorgungsrelevant, wenn er mindestens 10 Prozent und zugleich mindestens 10 Fälle von Bündner Patientinnen und Patienten behandelt.</t>
  </si>
  <si>
    <t>P4. Die innerkantonalen Spitäler stellen die wohnortnahe Grund- und Notfallversorgung sicher und werden hierfür vorrangig berücksichtigt. Ausserkantonale Leistungserbringer ergänzen das Angebot insbesondere in spezialisierten Leistungsbereichen.</t>
  </si>
  <si>
    <t>P5. Für die Grundversorgungsleistungen sollen pro Leistungsgruppe grundsätzlich mindestens zwei geeignete Anbieter berücksichtigt werden, soweit dies medizinisch, versorgungsplanerisch und wirtschaftlich sinnvoll ist. Darüber hinaus wird keine generelle Mindestzahl von Anbietern vorgegeben.</t>
  </si>
  <si>
    <t>P6. In jeder dezentralen Versorgungsregion soll mindestens ein öffentliches akutsomatisches Spital die Grund- und Notfallversorgung sicherstellen. Damit dieser Versorgungsauftrag auch in Regionen mit begrenztem Leistungsvolumen erfüllt werden kann, wird die Rolle des Basisspitals gesondert definiert. Als Basisspital gilt ein öffentliches akutsomatisches Spital im Kanton Graubünden, das in einer dezentralen Versorgungsregion die Grund- und Notfallversorgung leisten muss, die Anforderungen an das Basispaket jedoch nicht vollständig erfüllen kann.</t>
  </si>
  <si>
    <t>P7. Bei ausserkantonalen Leistungserbringern stützt sich die Beurteilung grundsätzlich auf die Beurteilung des Standortkantons. Liegt eine solche Beurteilung vor, kann ein vereinfachtes Bewerbungsverfahren angewendet werden.</t>
  </si>
  <si>
    <t>P8. Neue Leistungsaufträge ausserhalb der ordentlichen Spitalplanung werden nur in Ausnahmefällen und mit angemessener Vorlauffrist auf ein neues Kalenderjahr hin erteilt.</t>
  </si>
  <si>
    <t>Die generellen und leistungsspezifischen Anforderungen ergeben sich aus dem Anhang zur Spitalliste Akutsomatik 2028 Kanton Graubünden und bilden die Grundlage für die Beurteilung sämtlicher Bewerbungen.</t>
  </si>
  <si>
    <t>Kooperationen zwischen Spitälern können als Massnahme zur Qualitätssicherung anerkannt werden, sofern die Anforderungen gemäss Anhang zur Spitalliste Akutsomatik 2028 Kanton Graubünden erfüllt sind.</t>
  </si>
  <si>
    <t>Mindestfallzahlen werden, soweit leistungsspezifisch vorgesehen, pro Spital und pro Operateur beurteilt. Grundlage bilden Art. 58f Abs. 4 lit. f KVV und die einschlägige Rechtsprechung des Bundesverwaltungsgerichts.</t>
  </si>
  <si>
    <t>Die Wirtschaftlichkeit wird anhand des fallzahlgewichteten Medians der schweregradbereinigten Fallkosten aller bewerbenden Spitäler beurteilt.</t>
  </si>
  <si>
    <t>Vom Referenzwert wird eine Abweichungstoleranz von 10 Prozent gewährt.</t>
  </si>
  <si>
    <t>Für die Wirtschaftlichkeitsprüfung ist das Datenjahr 2024 massgebend.</t>
  </si>
  <si>
    <t>Der konkrete Referenzwert und die daraus abgeleitete Fallkostenlimite sind nach Vorliegen und Plausibilisierung der massgebenden Kostendaten 2024 festzulegen.</t>
  </si>
  <si>
    <t>Für Basisspitäler und Universitätsspitäler ist zu prüfen, ob ihre Kostenstrukturen mit der Vergleichsgruppe hinreichend vergleichbar sind. Nicht vergleichbare Leistungserbringer können bei der Referenzwertbildung ausgeschlossen oder separat beurteilt werden.</t>
  </si>
  <si>
    <t xml:space="preserve">Die Vergabe der Leistungsaufträge der Spitalliste Akutsomatik 2028 Kanton Graubünden erfolgt nach der Bündner Zuteilungshierarchie: 1. Anforderungserfüllung, 2. Versorgungsrelevanz gemäss GDK-Empfehlungen, 3. Fallzahlen bzw. Versorgungsanteil, 4. Vorrang innerkantonaler Spitäler, 5. Wahlfreiheit bei Grundversorgungsleistungen, 6. regionale Abdeckung und Basisspitäler, 7. Kooperationen mit Bündner Spitälern, 8. Leistungsauftrag im Standortkanton. </t>
  </si>
  <si>
    <t>1. Ein Leistungsauftrag der Spitalliste Akutsomatik 2028 Kanton Graubünden wird nur erteilt, wenn die generellen und leistungsspezifischen Anforderungen erfüllt sind oder eine zulässige Ausnahme die Qualität anderweitig sicherstellt.</t>
  </si>
  <si>
    <t>2. Die Beurteilung der Versorgungsrelevanz richtet sich nach den Empfehlungen der GDK. Ein Leistungserbringer gilt grundsätzlich als versorgungsrelevant, wenn er in einer Leistungsgruppe mindestens 10 Prozent und zugleich mindestens 10 Fälle von Bündner Patientinnen und Patienten behandelt; für Spezialbereiche mit sehr geringen Bündner Fallzahlen können begründete Ausnahmen geprüft werden.</t>
  </si>
  <si>
    <t>3. Die Fallzahlen Bündner Patientinnen und Patienten, insbesondere der Versorgungsanteil im Datenjahr 2024, werden als Zuteilungskriterium berücksichtigt.</t>
  </si>
  <si>
    <t>4. Besteht ein geeignetes innerkantonales Angebot, werden innerkantonale Spitäler vorrangig berücksichtigt. Die Vergabe an ausserkantonale Leistungserbringer erfolgt zurückhaltend und ergänzend.</t>
  </si>
  <si>
    <t>5. Bei Grundversorgungsleistungen sollen pro Leistungsgruppe wenn möglich mindestens zwei Anbieter berücksichtigt werden, sofern dies medizinisch, versorgungsplanerisch und wirtschaftlich sinnvoll ist.</t>
  </si>
  <si>
    <t>7. Spitäler mit geregelten Kooperationsvereinbarungen mit Bündner Spitälern werden bei erfüllten Anforderungen bevorzugt berücksichtigt.</t>
  </si>
  <si>
    <t>Verknüpfungen</t>
  </si>
  <si>
    <t>3.5 Verknüpfungen</t>
  </si>
  <si>
    <t xml:space="preserve">Die Qualität kann für einzelne nicht gemäss SPLG-Konzept erfüllte Anforderungen im Rahmen des Kooperationskonzepts durch eine gleichwertige Alternative in Kooperation sichergestellt werden. Siehe dazu nachfolgende Ausführungen. Diese Kooperationen gehen über die im SPLG-Konzept verlangten Verknüpfungen (Blatt 3.5) hinaus. </t>
  </si>
  <si>
    <t>Bei medizinischer Notwendigkeit kann eine Fachärztin oder ein Facharzt beigezogen werden: 
- Anästhesiologie (im Haus)
- Intensivmedizin (im Haus) 
Abweichend davon steht im Kinderspital Montag – Sonntag, 23–8 Uhr eine Fachärztin oder ein Facharzt Kinderchirurgie innerhalb von 45 Minuten zur Verfügung.</t>
  </si>
  <si>
    <t xml:space="preserve">Die aktuellen Richtlinien für die Anerkennung von Intensivstationen durch die Schweizerische Gesellschaft für Intensivmedizin (SGI) inkl. Anhang I Qualitätskriterien sind einzuhalten. </t>
  </si>
  <si>
    <t>Beschreibung Verknüpfungen</t>
  </si>
  <si>
    <t>RHE1 + NCH2</t>
  </si>
  <si>
    <t>BPMB: Basispaket Medizin Basisspital</t>
  </si>
  <si>
    <t>VIS1 + GEF2 + GEF2.1 + RAD1</t>
  </si>
  <si>
    <r>
      <t xml:space="preserve">GYN2 </t>
    </r>
    <r>
      <rPr>
        <sz val="9"/>
        <color theme="1"/>
        <rFont val="Arial"/>
        <family val="2"/>
      </rPr>
      <t>(prae- und posttherapeuthisch)</t>
    </r>
    <r>
      <rPr>
        <sz val="10"/>
        <color rgb="FFFF0000"/>
        <rFont val="Arial"/>
        <family val="2"/>
      </rPr>
      <t xml:space="preserve">
</t>
    </r>
  </si>
  <si>
    <r>
      <t xml:space="preserve">Ein reibungsloser Betrieb von Spitälern setzt voraus, dass die Basisversorgung (Grundversorgung) während 365 Tagen über 24 Stunden jederzeit gewährleistet ist. Hierfür sind drei Basispakete definiert, die – mit wenigen Ausnahmen – die Grundlage für alle anderen Leistungsgruppen bilden. Es handelt sich um das </t>
    </r>
    <r>
      <rPr>
        <b/>
        <sz val="10"/>
        <rFont val="Arial"/>
        <family val="2"/>
      </rPr>
      <t>Basispaket (BP),</t>
    </r>
    <r>
      <rPr>
        <sz val="10"/>
        <rFont val="Arial"/>
        <family val="2"/>
      </rPr>
      <t xml:space="preserve"> das </t>
    </r>
    <r>
      <rPr>
        <b/>
        <sz val="10"/>
        <rFont val="Arial"/>
        <family val="2"/>
      </rPr>
      <t>Basispaket Elektiv (BPE) und das Basispaket Medizin Basisspital (BPMB)</t>
    </r>
    <r>
      <rPr>
        <sz val="10"/>
        <rFont val="Arial"/>
        <family val="2"/>
      </rPr>
      <t xml:space="preserve">. </t>
    </r>
  </si>
  <si>
    <r>
      <t xml:space="preserve">Das </t>
    </r>
    <r>
      <rPr>
        <b/>
        <sz val="10"/>
        <rFont val="Arial"/>
        <family val="2"/>
      </rPr>
      <t>BP</t>
    </r>
    <r>
      <rPr>
        <sz val="10"/>
        <rFont val="Arial"/>
        <family val="2"/>
      </rPr>
      <t xml:space="preserve"> umfasst alle Leistungen der Basisversorgung in sämtlichen Leistungsbereichen. Diese Leistungen werden im Spitalalltag in der Regel von den Fachärztinnen und -ärzten für Innere Medizin und Chirurgie ohne Beizug von weiteren Fachärztinnen oder -ärzten erbracht. Das BP bildet die Grundlage für alle Spitäler mit einer Notfallstation und ist zudem eine Voraussetzung für alle Leistungsgruppen mit einem hohen Anteil an Notfallpatientinnen und -patienten. Da diese oft mit unklaren Beschwerden ins Spital kommen, ist nicht nur das Führen einer adäquaten Notfallstation, sondern auch das Angebot einer breiten Basisversorgung wichtig. Nur dies garantiert, dass bei Notfallpatientinnen oder -patienten mit unklaren Beschwerden eine umfassende Differentialdiagnose und gegebenenfalls eine sofortige Erstbehandlung vorgenommen werden kann. Wichtige Basis sind die Abteilungen Innere Medizin und Chirurgie. Spezifikationen und weitere Anforderungen ergeben sich aus untenstehender Tabelle. </t>
    </r>
  </si>
  <si>
    <r>
      <t xml:space="preserve">Das </t>
    </r>
    <r>
      <rPr>
        <b/>
        <sz val="10"/>
        <rFont val="Arial"/>
        <family val="2"/>
      </rPr>
      <t xml:space="preserve">BPE </t>
    </r>
    <r>
      <rPr>
        <sz val="10"/>
        <rFont val="Arial"/>
        <family val="2"/>
      </rPr>
      <t>ist ein Teil des BP und umfasst die Basisversorgungsleistungen aus denjenigen «elektiven Leistungsbereichen», in denen das Spital über einen Leistungsauftrag verfügt. Hat ein Spital z.B. einen Leistungsauftrag für urologische Leistungsgruppen, umfasst das BPE alle urologischen «Basisleistungen». Das BPE bildet die Grundlage für alle Leistungserbringer ohne Notfallstation. Spitäler mit dem BPE können nur Leistungsgruppen mit vorwiegend elektiven Eingriffen anbieten. Es sind Leistungsgruppen in den Leistungsbereichen Hals-Nasen-Ohren, Bewegungsapparat, Gynäkologie und Urologie. Als wichtige Basis ist am Spital ein Arzt oder eine Ärztin (z.B. der Fachrichtung allgemeine Innere Medizin oder Anästhesiologie) rund um die Uhr verfügbar. Beim BPE gelten die Anforderungen nur, wenn Patientinnen oder Patienten im Spital in Behandlung sind. Spezifikationen und weitere Anforderungen ergeben sich aus untenstehender Tabelle.</t>
    </r>
  </si>
  <si>
    <t>Basispaket Medizin Basisspital (BPMB)</t>
  </si>
  <si>
    <t>Sonstiges</t>
  </si>
  <si>
    <t>Stationäre Behandlung von Fällen ausserhalb der Basisversorgung bzw. des eingeschränkten Leistungsauftrags sind möglich bei 
- spezifischer Indikation
- Verlegung nicht möglich
und erfolgen immer in Rücksprache mit Kooperationsspital mit Leistungsauftrag BP.</t>
  </si>
  <si>
    <t>365 Tage; 24 Stunden. 
CT-Befund in 30 Minuten durch Assistenzärztin /  Assistenzarzt Radiologie (mind. 2 Jahre Erfahrung als Assistenzärztin /  Assistenzarzt Radiologie) oder bei medizinischer Notwendigkeit durch Fachärztin / Facharzt</t>
  </si>
  <si>
    <t>Psychiatrie oder Psychosomatik</t>
  </si>
  <si>
    <r>
      <rPr>
        <b/>
        <sz val="9"/>
        <rFont val="Arial"/>
        <family val="2"/>
      </rPr>
      <t>Basispaket</t>
    </r>
    <r>
      <rPr>
        <sz val="9"/>
        <rFont val="Arial"/>
        <family val="2"/>
      </rPr>
      <t>: Voraussetzung für einen funktionierenden Spitalbetrieb ist, dass die Basisversorgung jederzeit gewährleistet werden kann. Dazu sind zwei unterschiedliche Basispakete definiert. Diese bilden die Voraussetzung für die Erbringung medizinischer und chirurgischer Leistungen anderer Leistungsgruppen.
–	Das Basispaket (BP) umfasst alle medizinischen und chirurgischen Leistungen, die nicht zu den fachspezifischen Leistungsgruppen gehören (alle Leistungen der Grundversorgung). Das BP bildet die Grundlage für alle Spitäler mit einer Notfallstation und ist für diese obligatorisch.
–	Das Basispaket Elektiv (BPE) umfasst die Basisversorgungsleistungen aus denjenigen elektiven Leistungsbereichen, in denen das Spital über einen Leistungsauftrag verfügt.
–	Das Basispaket Medizin Basisspital (BPMB) siehe Blatt 8.3.
Beispiel: Ein Spital, das die Leistungsgruppe DER1 Dermatologie im Leistungsauftrag hat, muss auch die Leistungen der Leistungsgruppe BP Basispaket Chirurgie und Innere Medizin, d.h. sämtliche Leistungen der Grundversorgung anbieten, denn für DER1 ist das BP vorgeschrieben. Ein anderes Spital, das über die Leistungsgruppe DER2 Wundpatienten verfügt, muss jedenfalls die Grundversorgungsleistungen im Bereich der Dermatologie anbieten, sofern es keine allgemeine Grundversorgung mit Notfall erbringen möchte. Denn DER2 ist auch in Verbindung mit dem Basispaket BPE möglich.
Die Anforderungen an die Basispakete finden sich im Anhang «Weitergehende leistungsspezifische Anforderungen».</t>
    </r>
  </si>
  <si>
    <t>Basispaket Medizin Basisspital*</t>
  </si>
  <si>
    <t>* BPMB Ausnahmeregelung Kanton Graubünden, Siehe Blatt 8.3</t>
  </si>
  <si>
    <t>Zeitlich eingeschränkt</t>
  </si>
  <si>
    <t>(Allgemiene Innere Medizin)</t>
  </si>
  <si>
    <t>Öffentliches akutsomatisches Spital in dezentraler Versorgungsregion im Kanton Graubünden</t>
  </si>
  <si>
    <t>AOR2</t>
  </si>
  <si>
    <t>AOR1: Interventionelle und endovaskuläre Behandlung der Aorta</t>
  </si>
  <si>
    <t>Komplexe Aorteneingriffe (IVHSM)</t>
  </si>
  <si>
    <t>Die Leistungsaufträge für die IVHSM Leistungsgruppen werden im Rahmen der interkantonalen Regelung der hochspezialisierten Medizin vergeben und liegen nicht im Kompetenzbereich der kantonalen Spitalplanung. Die IVHSM Leistungsgruppen sind deshalb ausgeblendet.</t>
  </si>
  <si>
    <t>3.9 Zusammenfassung Bewerbung für die Spitalplanung 2028 Kanton Graubünden Akutsomatik (bitte Informationen in Zeilen 162-163 beachten)</t>
  </si>
  <si>
    <t>Basispaket für Innere Medizin</t>
  </si>
  <si>
    <t>Bitte reichen Sie Ihr Gesuch ein bis 31. Oktober 2026 (Datum des</t>
  </si>
  <si>
    <r>
      <t>Die Bewerbungsunterlagen sind bis am 31. Oktober</t>
    </r>
    <r>
      <rPr>
        <b/>
        <sz val="10"/>
        <rFont val="Arial"/>
        <family val="2"/>
      </rPr>
      <t xml:space="preserve"> 2026 um 23.59 Uhr per Email </t>
    </r>
    <r>
      <rPr>
        <sz val="10"/>
        <rFont val="Arial"/>
        <family val="2"/>
      </rPr>
      <t>einzureichen.</t>
    </r>
  </si>
  <si>
    <r>
      <t xml:space="preserve">Zusätzlich ist die von den berechtigten Personen zu </t>
    </r>
    <r>
      <rPr>
        <b/>
        <sz val="10"/>
        <rFont val="Arial"/>
        <family val="2"/>
      </rPr>
      <t>unterzeichnende Bestätigung, Blatt 5 der Bewerbungsunterlagen (nur das Blatt 5) bis am 31. Oktober 2026 (Datum des Poststempels) per Post</t>
    </r>
    <r>
      <rPr>
        <sz val="10"/>
        <rFont val="Arial"/>
        <family val="2"/>
      </rPr>
      <t xml:space="preserve"> zu retournieren an.</t>
    </r>
  </si>
  <si>
    <t>6. Bei der geografischen Abdeckung wird angestrebt, je ein Zentrum in Nordbünden und in Südbünden zu berücksichtigen. Zusätzlich werden die dezentralen Versorgungsregionen und die Rolle der Basisspitäler gemäss Planungsgrundsatz P6 berücksichtigt. Für die Region Mesolcina-Calanca kann zur Sicherstellung der Versorgung auch ein ausserkantonales Spital die Funktion des Zentrums übernehmen.</t>
  </si>
  <si>
    <r>
      <t xml:space="preserve">Das Basispaket (BP), das Basispaket Elektiv (BPE) und das Basispaket Medizin Basisspital (BPMB) sind die Grundlage für alle anderen Leistungsgruppen. Detailliertere Angaben können Sie im Tabellenblatt 3.8 nachlesen.
Das </t>
    </r>
    <r>
      <rPr>
        <b/>
        <sz val="10"/>
        <rFont val="Arial"/>
        <family val="2"/>
      </rPr>
      <t>Basispaket (BP)</t>
    </r>
    <r>
      <rPr>
        <sz val="10"/>
        <rFont val="Arial"/>
        <family val="2"/>
      </rPr>
      <t xml:space="preserve"> bildet die Grundlage für alle Spitäler mit einer Notfallstation und ist für diese obligatorisch. Das BP beinhaltet Leistungen, die von allen Listenspitälern jederzeit vollumfänglich erbracht werden müssen. 
Das </t>
    </r>
    <r>
      <rPr>
        <b/>
        <sz val="10"/>
        <rFont val="Arial"/>
        <family val="2"/>
      </rPr>
      <t>Basispaket Elektiv (BPE)</t>
    </r>
    <r>
      <rPr>
        <sz val="10"/>
        <rFont val="Arial"/>
        <family val="2"/>
      </rPr>
      <t xml:space="preserve"> ist dagegen Grundlage für Leistungserbringer, die primär elektiv tätig sind und  über keine Notfallstation verfügen. 
Das </t>
    </r>
    <r>
      <rPr>
        <b/>
        <sz val="10"/>
        <rFont val="Arial"/>
        <family val="2"/>
      </rPr>
      <t>Basispaket Medizin Basisspital (BPMB)</t>
    </r>
    <r>
      <rPr>
        <sz val="10"/>
        <rFont val="Arial"/>
        <family val="2"/>
      </rPr>
      <t xml:space="preserve"> ist eine Ausnahmeregelung für die Basisspitäler.</t>
    </r>
  </si>
  <si>
    <t>Bitte geben Sie an, ob Sie das Tumorboard mit eigenen Fachärzten im Haus oder mit einem externen Kooperationspartner durchführen.</t>
  </si>
  <si>
    <r>
      <t xml:space="preserve">Das </t>
    </r>
    <r>
      <rPr>
        <b/>
        <sz val="10"/>
        <rFont val="Arial"/>
        <family val="2"/>
      </rPr>
      <t>BPMB</t>
    </r>
    <r>
      <rPr>
        <sz val="10"/>
        <rFont val="Arial"/>
        <family val="2"/>
      </rPr>
      <t xml:space="preserve"> umfasst die Basisversorgung Innere Medizin mit zeitlich eingeschränkter Notfallversorgung. Das Basispaket für Innere Medizin beinhaltet auch chirurgische Fälle, welche konservativ behandelt werden können. Damit der Versorgungsauftrag auch in  Regionen mit begrenztem Leistungsvolumen erfüllt werden kann, wird die Rolle des Basisspitals und das BPMB als eine Ausnahmeregelung gesondert definiert. Als Basisspital gilt ein öffentliches akutsomatisches Spital im Kanton Graubünden, das in einer dezentralen Versorgungsregion die Grund- und Notfallversorgung leisten muss, die Anforderungen an das Basispaket jedoch nicht vollständig erfüllen kann. Spezifikationen und weitere Anforderungen ergeben sich aus untenstehender Tabelle.</t>
    </r>
  </si>
  <si>
    <t>Leistungsbereich: alle DRG, CHOP- und ICD-Codes aus dem Leistungsbereich der Inneren Medizin und der konservativen Chirurgie, welche nicht explizit einer Leistungsgruppe zugeordnet sind</t>
  </si>
  <si>
    <t>Innere Medizin
Pflegefachperson rund um die Uhr im Haus; Arzt innert 15 Minuten vor Ort</t>
  </si>
  <si>
    <t xml:space="preserve">Kompetenzzentren für Palliative Care erbringen spezialisierte Palliative Care-Leistungen. Diese umfassen folgende speziellen Aufgaben:
a. 	Behandlung von Patientinnen und Patienten, die eine komplexe palliative Betreuung benötigen mit dem Ziel der Symptomkontrolle und psychosozialen Stabilisierung
b. 	Stationäre Aufnahme von Patientinnen und Patienten zur Neubeurteilung und Behandlungsoptimierung der Palliativmassnahmen
c. 	Beteiligung an Entwicklung und Evaluation von Prozessen und Standards für Palliative Care
d. 	Beteiligung an Helpline und an mobilen Palliative Care-Teams zur Unterstützung anderer Institutionen im Kanton und ambulanter Leistungserbringer in komplexen palliativen Situationen oder Bereitstellung eines pädiatrischen 24h-Hintergrunddienstes.
e. 	Aus- und Weiterbildung in Palliative Care:
 -	Beteiligung an der Entwicklung und Evaluation von Ausbildungsstandards
 -	Beteiligung an der Durchführung der Aus- und Weiterbildung für interne und externe Fachpersonen (Ärztinnen/Ärzte, Pflegende, Therapeutinnen/Therapeuten)
 -	Bereitstellung von Praktikumsplätzen für Ärztinnen/Ärzte, Pflegende und Therapeutinnen/Therapeuten
 -	Zertifizierung mit dem Label «Qualität in Palliative Care» von palliative.ch	</t>
  </si>
  <si>
    <t>Anforderungen an Kooperationen zwischen Spitälern zur Erfüllung eines Leistungsauftrages</t>
  </si>
  <si>
    <t>Spitalplanung 2028 Kanton Graubünden - Generelle Anforderungen Akutsomatik</t>
  </si>
  <si>
    <t>Im Kanton Graubünden gelten folgende Planungsgrundsätze und die daraus abgeleiteten Vergabekriterien mit den Anforderungen an die Qualität und die Wirtschaftlichkeit sowie den Vergaberegeln:</t>
  </si>
  <si>
    <t>Werden Mindestfallzahlen nicht erreicht, kann die Qualitätssicherung über vom Kanton Graubünden anerkannte Kooperationen oder Zertifizierungen nachgewiesen werden.</t>
  </si>
  <si>
    <r>
      <t xml:space="preserve">Die Bewerbungsunterlagen sind bis am </t>
    </r>
    <r>
      <rPr>
        <b/>
        <sz val="10"/>
        <rFont val="Arial"/>
        <family val="2"/>
      </rPr>
      <t xml:space="preserve">31. Oktober 2026 um 23.59 Uhr per Email beim folgenden Empfänger </t>
    </r>
    <r>
      <rPr>
        <sz val="10"/>
        <rFont val="Arial"/>
        <family val="2"/>
      </rPr>
      <t>einzureichen.</t>
    </r>
  </si>
  <si>
    <r>
      <t xml:space="preserve">Zusätzlich ist die von den berechtigten Personen zu </t>
    </r>
    <r>
      <rPr>
        <b/>
        <sz val="10"/>
        <rFont val="Arial"/>
        <family val="2"/>
      </rPr>
      <t>unterzeichnende Bestätigung, Blatt 5 der Bewerbungsunterlagen (nur das Blatt 5) bis am 31. Oktober 2026 (Datum des Poststempels) per Post</t>
    </r>
    <r>
      <rPr>
        <sz val="10"/>
        <rFont val="Arial"/>
        <family val="2"/>
      </rPr>
      <t xml:space="preserve"> bei der folgenden Adresse einzureichen:</t>
    </r>
  </si>
  <si>
    <t>Geltungsbereich der Bewerbung:
Die Planungspflicht der Kantone nach Art. 39 Abs. 1 Bst. d KVG erstreckt sich einzig auf den Geltungsbereich des KVG (vgl. Art. 1a KVG). Von der Planungspflicht ausgenommen sind damit jene stationär durchgeführten Behandlungen und Massnahmen, für welche die obligatorische Krankenpflegeversicherung (OKP) keine Leistungen gewährt, wie in den Bereichen der Unfallversicherung, der Invalidenversicherung und der Militärversicherung sowie bei privatversicherten und selbstzahlenden Patientinnen und Patienten.
Die vorliegenden Bewerbungsunterlagen gelten daher für interessierte Spitäler, die auf der Spitalliste für die Bündner Bevölkerung stationäre Leistungen der Akutsomatik zu Lasten der OKP anbieten möchten.</t>
  </si>
  <si>
    <t>Für Leistungsgruppen, die relativ oft eine Verlegung der Patientinnen und Patienten auf die Intensivstation erfordern, wird das Führen einer Intensivstation vorgeschrieben. Dabei wird zwischen drei Levels von Intensivstationen unterschieden, die je nach Komplexität der Intensivbehandlung pro Leistungsgruppe vorgeschrieben werden. Wir bitten Sie, untenstehend in die hellgelben Felder Ihren für die Spitalliste 2028 angestrebten Intensivstationslevel bekannt zu 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</si>
</sst>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0.0"/>
  </numFmts>
  <fonts count="105" x14ac:knownFonts="1">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name val="Arial"/>
      <family val="2"/>
    </font>
    <font>
      <u/>
      <sz val="10"/>
      <color indexed="12"/>
      <name val="Arial"/>
      <family val="2"/>
    </font>
    <font>
      <sz val="10"/>
      <color indexed="8"/>
      <name val="Arial"/>
      <family val="2"/>
    </font>
    <font>
      <sz val="8"/>
      <name val="Arial"/>
      <family val="2"/>
    </font>
    <font>
      <b/>
      <sz val="10"/>
      <name val="Arial"/>
      <family val="2"/>
    </font>
    <font>
      <sz val="10"/>
      <name val="Arial"/>
      <family val="2"/>
    </font>
    <font>
      <b/>
      <sz val="12"/>
      <name val="Arial"/>
      <family val="2"/>
    </font>
    <font>
      <sz val="12"/>
      <name val="Arial"/>
      <family val="2"/>
    </font>
    <font>
      <sz val="14"/>
      <name val="Arial"/>
      <family val="2"/>
    </font>
    <font>
      <sz val="28"/>
      <name val="Arial"/>
      <family val="2"/>
    </font>
    <font>
      <sz val="10"/>
      <color indexed="10"/>
      <name val="Arial"/>
      <family val="2"/>
    </font>
    <font>
      <b/>
      <sz val="16"/>
      <name val="Arial"/>
      <family val="2"/>
    </font>
    <font>
      <b/>
      <i/>
      <sz val="10"/>
      <name val="Arial"/>
      <family val="2"/>
    </font>
    <font>
      <u/>
      <sz val="10"/>
      <name val="Arial"/>
      <family val="2"/>
    </font>
    <font>
      <b/>
      <sz val="24"/>
      <name val="Arial"/>
      <family val="2"/>
    </font>
    <font>
      <b/>
      <sz val="14"/>
      <name val="Arial"/>
      <family val="2"/>
    </font>
    <font>
      <i/>
      <sz val="10"/>
      <name val="Arial"/>
      <family val="2"/>
    </font>
    <font>
      <vertAlign val="superscript"/>
      <sz val="10"/>
      <name val="Arial"/>
      <family val="2"/>
    </font>
    <font>
      <sz val="10"/>
      <name val="Arial"/>
      <family val="2"/>
    </font>
    <font>
      <b/>
      <sz val="36"/>
      <name val="Arial"/>
      <family val="2"/>
    </font>
    <font>
      <sz val="8"/>
      <name val="Arial"/>
      <family val="2"/>
    </font>
    <font>
      <sz val="16"/>
      <name val="Arial"/>
      <family val="2"/>
    </font>
    <font>
      <sz val="12"/>
      <color indexed="10"/>
      <name val="Arial"/>
      <family val="2"/>
    </font>
    <font>
      <sz val="10"/>
      <name val="Arial"/>
      <family val="2"/>
    </font>
    <font>
      <b/>
      <sz val="10"/>
      <color indexed="22"/>
      <name val="Arial"/>
      <family val="2"/>
    </font>
    <font>
      <sz val="8"/>
      <name val="Arial"/>
      <family val="2"/>
    </font>
    <font>
      <b/>
      <sz val="8"/>
      <name val="Arial"/>
      <family val="2"/>
    </font>
    <font>
      <sz val="10"/>
      <name val="MS Sans Serif"/>
      <family val="2"/>
    </font>
    <font>
      <sz val="10"/>
      <name val="Verdana"/>
      <family val="2"/>
    </font>
    <font>
      <sz val="8"/>
      <name val="Arial"/>
      <family val="2"/>
    </font>
    <font>
      <sz val="8"/>
      <color indexed="8"/>
      <name val="Arial"/>
      <family val="2"/>
    </font>
    <font>
      <sz val="9"/>
      <color indexed="81"/>
      <name val="Tahoma"/>
      <family val="2"/>
    </font>
    <font>
      <sz val="9"/>
      <name val="Arial"/>
      <family val="2"/>
    </font>
    <font>
      <sz val="14"/>
      <color rgb="FFFF9999"/>
      <name val="Arial"/>
      <family val="2"/>
    </font>
    <font>
      <u/>
      <sz val="12"/>
      <color rgb="FF800080"/>
      <name val="Arial"/>
      <family val="2"/>
    </font>
    <font>
      <sz val="10"/>
      <color rgb="FFFF0000"/>
      <name val="Arial"/>
      <family val="2"/>
    </font>
    <font>
      <b/>
      <sz val="9"/>
      <name val="Arial"/>
      <family val="2"/>
    </font>
    <font>
      <sz val="10"/>
      <color theme="0"/>
      <name val="Arial"/>
      <family val="2"/>
    </font>
    <font>
      <b/>
      <sz val="11"/>
      <color theme="0"/>
      <name val="Arial"/>
      <family val="2"/>
    </font>
    <font>
      <b/>
      <sz val="10"/>
      <color theme="0"/>
      <name val="Arial"/>
      <family val="2"/>
    </font>
    <font>
      <b/>
      <sz val="26"/>
      <name val="Arial"/>
      <family val="2"/>
    </font>
    <font>
      <b/>
      <sz val="11"/>
      <name val="Arial"/>
      <family val="2"/>
    </font>
    <font>
      <b/>
      <sz val="16"/>
      <color theme="0"/>
      <name val="Arial"/>
      <family val="2"/>
    </font>
    <font>
      <b/>
      <u/>
      <sz val="11"/>
      <name val="Arial"/>
      <family val="2"/>
    </font>
    <font>
      <b/>
      <u/>
      <sz val="12"/>
      <name val="Arial"/>
      <family val="2"/>
    </font>
    <font>
      <sz val="10"/>
      <color rgb="FF0000FF"/>
      <name val="Arial"/>
      <family val="2"/>
    </font>
    <font>
      <sz val="11"/>
      <name val="Arial"/>
      <family val="2"/>
    </font>
    <font>
      <sz val="22"/>
      <name val="Arial"/>
      <family val="2"/>
    </font>
    <font>
      <sz val="10"/>
      <name val="Arial"/>
      <family val="2"/>
    </font>
    <font>
      <sz val="10"/>
      <color theme="1"/>
      <name val="Arial"/>
      <family val="2"/>
    </font>
    <font>
      <b/>
      <sz val="10"/>
      <color theme="1"/>
      <name val="Arial"/>
      <family val="2"/>
    </font>
    <font>
      <strike/>
      <sz val="10"/>
      <name val="Arial"/>
      <family val="2"/>
    </font>
    <font>
      <sz val="9"/>
      <color theme="1"/>
      <name val="Arial"/>
      <family val="2"/>
    </font>
    <font>
      <sz val="10"/>
      <color rgb="FFFF6600"/>
      <name val="Arial"/>
      <family val="2"/>
    </font>
    <font>
      <b/>
      <strike/>
      <sz val="12"/>
      <name val="Arial"/>
      <family val="2"/>
    </font>
    <font>
      <sz val="10"/>
      <color rgb="FFFF00FF"/>
      <name val="Arial"/>
      <family val="2"/>
    </font>
    <font>
      <strike/>
      <sz val="10"/>
      <color rgb="FFFF00FF"/>
      <name val="Arial"/>
      <family val="2"/>
    </font>
    <font>
      <sz val="10"/>
      <color rgb="FFC00000"/>
      <name val="Arial"/>
      <family val="2"/>
    </font>
    <font>
      <b/>
      <sz val="9"/>
      <color rgb="FFFF00FF"/>
      <name val="Arial"/>
      <family val="2"/>
    </font>
    <font>
      <sz val="8"/>
      <color rgb="FFFF00FF"/>
      <name val="Arial"/>
      <family val="2"/>
    </font>
    <font>
      <b/>
      <u/>
      <sz val="10"/>
      <color rgb="FFFF00FF"/>
      <name val="Arial"/>
      <family val="2"/>
    </font>
    <font>
      <b/>
      <sz val="12"/>
      <color rgb="FFFF00FF"/>
      <name val="Arial"/>
      <family val="2"/>
    </font>
    <font>
      <b/>
      <sz val="14"/>
      <color theme="1"/>
      <name val="Arial"/>
      <family val="2"/>
    </font>
    <font>
      <sz val="14"/>
      <color theme="1"/>
      <name val="Arial"/>
      <family val="2"/>
    </font>
    <font>
      <b/>
      <sz val="14"/>
      <color rgb="FFFF00FF"/>
      <name val="Arial"/>
      <family val="2"/>
    </font>
    <font>
      <b/>
      <sz val="10"/>
      <color rgb="FF0000FF"/>
      <name val="Arial"/>
      <family val="2"/>
    </font>
    <font>
      <strike/>
      <sz val="12"/>
      <color rgb="FF0000FF"/>
      <name val="Arial"/>
      <family val="2"/>
    </font>
    <font>
      <sz val="10"/>
      <color rgb="FF0000FF"/>
      <name val="Cambria"/>
      <family val="1"/>
    </font>
    <font>
      <b/>
      <sz val="10"/>
      <color rgb="FFFF0000"/>
      <name val="Cambria"/>
      <family val="1"/>
    </font>
    <font>
      <sz val="10"/>
      <color rgb="FF000000"/>
      <name val="Arial"/>
      <family val="2"/>
    </font>
    <font>
      <sz val="14"/>
      <color rgb="FF000000"/>
      <name val="Arial"/>
      <family val="2"/>
    </font>
    <font>
      <b/>
      <sz val="10"/>
      <color indexed="8"/>
      <name val="Arial"/>
      <family val="2"/>
    </font>
    <font>
      <b/>
      <sz val="9"/>
      <color indexed="81"/>
      <name val="Tahoma"/>
      <family val="2"/>
    </font>
    <font>
      <i/>
      <sz val="10"/>
      <color theme="0"/>
      <name val="Cambria"/>
      <family val="1"/>
    </font>
    <font>
      <b/>
      <sz val="24"/>
      <color rgb="FFFF0000"/>
      <name val="Arial"/>
      <family val="2"/>
    </font>
    <font>
      <b/>
      <sz val="10"/>
      <color rgb="FFFF0000"/>
      <name val="Arial"/>
      <family val="2"/>
    </font>
    <font>
      <b/>
      <sz val="12"/>
      <color theme="0"/>
      <name val="Arial"/>
      <family val="2"/>
    </font>
    <font>
      <b/>
      <sz val="9"/>
      <color theme="1"/>
      <name val="Arial"/>
      <family val="2"/>
    </font>
    <font>
      <strike/>
      <sz val="9"/>
      <color rgb="FFFF0000"/>
      <name val="Arial"/>
      <family val="2"/>
    </font>
    <font>
      <sz val="9"/>
      <color rgb="FFFFFF00"/>
      <name val="Arial"/>
      <family val="2"/>
    </font>
    <font>
      <sz val="9"/>
      <color rgb="FFFF0000"/>
      <name val="Arial"/>
      <family val="2"/>
    </font>
    <font>
      <strike/>
      <sz val="9"/>
      <color theme="1"/>
      <name val="Arial"/>
      <family val="2"/>
    </font>
    <font>
      <b/>
      <sz val="18"/>
      <color theme="0"/>
      <name val="Arial"/>
      <family val="2"/>
    </font>
    <font>
      <sz val="7.5"/>
      <color theme="1"/>
      <name val="Arial"/>
      <family val="2"/>
    </font>
    <font>
      <u/>
      <sz val="10"/>
      <color rgb="FFFF0000"/>
      <name val="Arial"/>
      <family val="2"/>
    </font>
    <font>
      <vertAlign val="superscript"/>
      <sz val="10"/>
      <color theme="1"/>
      <name val="Arial"/>
      <family val="2"/>
    </font>
    <font>
      <sz val="8"/>
      <color theme="1"/>
      <name val="Arial"/>
      <family val="2"/>
    </font>
    <font>
      <b/>
      <sz val="14"/>
      <color rgb="FF0070C0"/>
      <name val="Calibri"/>
      <family val="2"/>
      <scheme val="minor"/>
    </font>
    <font>
      <b/>
      <u/>
      <sz val="11"/>
      <color theme="1"/>
      <name val="Arial"/>
      <family val="2"/>
    </font>
    <font>
      <u/>
      <sz val="10"/>
      <color theme="1"/>
      <name val="Arial"/>
      <family val="2"/>
    </font>
    <font>
      <b/>
      <sz val="10"/>
      <color rgb="FFFF00FF"/>
      <name val="Arial"/>
      <family val="2"/>
    </font>
    <font>
      <i/>
      <sz val="10"/>
      <color theme="1"/>
      <name val="Cambria"/>
      <family val="1"/>
    </font>
    <font>
      <u/>
      <sz val="10"/>
      <color theme="1"/>
      <name val="Cambria"/>
      <family val="1"/>
    </font>
    <font>
      <u/>
      <sz val="14"/>
      <color indexed="12"/>
      <name val="Arial"/>
      <family val="2"/>
    </font>
    <font>
      <sz val="14"/>
      <name val="Calibri"/>
      <family val="2"/>
    </font>
    <font>
      <sz val="14"/>
      <color rgb="FFFF6600"/>
      <name val="Arial"/>
      <family val="2"/>
    </font>
    <font>
      <sz val="7.5"/>
      <color rgb="FFFF0000"/>
      <name val="Arial"/>
      <family val="2"/>
    </font>
  </fonts>
  <fills count="3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
      <patternFill patternType="solid">
        <fgColor rgb="FFFFFF99"/>
        <bgColor rgb="FF000000"/>
      </patternFill>
    </fill>
    <fill>
      <patternFill patternType="solid">
        <fgColor rgb="FFFFFF99"/>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14999847407452621"/>
        <bgColor rgb="FF000000"/>
      </patternFill>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FFC9C9"/>
        <bgColor indexed="64"/>
      </patternFill>
    </fill>
    <fill>
      <patternFill patternType="solid">
        <fgColor rgb="FFFFC000"/>
        <bgColor indexed="64"/>
      </patternFill>
    </fill>
    <fill>
      <patternFill patternType="solid">
        <fgColor rgb="FFFFFFFF"/>
        <bgColor rgb="FF000000"/>
      </patternFill>
    </fill>
    <fill>
      <patternFill patternType="solid">
        <fgColor rgb="FFFF9998"/>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FFFD78"/>
        <bgColor indexed="64"/>
      </patternFill>
    </fill>
    <fill>
      <patternFill patternType="solid">
        <fgColor rgb="FFC6F0CE"/>
        <bgColor indexed="64"/>
      </patternFill>
    </fill>
    <fill>
      <patternFill patternType="solid">
        <fgColor rgb="FFFFC7CE"/>
        <bgColor indexed="64"/>
      </patternFill>
    </fill>
    <fill>
      <patternFill patternType="solid">
        <fgColor theme="0" tint="-0.249977111117893"/>
        <bgColor indexed="64"/>
      </patternFill>
    </fill>
    <fill>
      <patternFill patternType="solid">
        <fgColor rgb="FFCCFFCC"/>
        <bgColor indexed="64"/>
      </patternFill>
    </fill>
    <fill>
      <patternFill patternType="solid">
        <fgColor theme="2" tint="-9.9978637043366805E-2"/>
        <bgColor indexed="64"/>
      </patternFill>
    </fill>
    <fill>
      <patternFill patternType="solid">
        <fgColor rgb="FFB4EBF3"/>
        <bgColor indexed="64"/>
      </patternFill>
    </fill>
    <fill>
      <patternFill patternType="solid">
        <fgColor rgb="FFCAFBFC"/>
        <bgColor indexed="64"/>
      </patternFill>
    </fill>
    <fill>
      <patternFill patternType="solid">
        <fgColor rgb="FFBFBFBF"/>
        <bgColor indexed="64"/>
      </patternFill>
    </fill>
    <fill>
      <patternFill patternType="solid">
        <fgColor rgb="FFFFFD78"/>
        <bgColor rgb="FF000000"/>
      </patternFill>
    </fill>
    <fill>
      <patternFill patternType="solid">
        <fgColor rgb="FFFFF2CC"/>
      </patternFill>
    </fill>
    <fill>
      <patternFill patternType="solid">
        <fgColor rgb="FFDDEBF7"/>
      </patternFill>
    </fill>
    <fill>
      <patternFill patternType="solid">
        <fgColor theme="4" tint="0.79998168889431442"/>
        <bgColor indexed="64"/>
      </patternFill>
    </fill>
    <fill>
      <patternFill patternType="solid">
        <fgColor rgb="FFFFFFFF"/>
      </patternFill>
    </fill>
  </fills>
  <borders count="160">
    <border>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medium">
        <color indexed="64"/>
      </top>
      <bottom style="hair">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hair">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6795556505021"/>
      </top>
      <bottom style="thin">
        <color theme="0" tint="-0.34998626667073579"/>
      </bottom>
      <diagonal/>
    </border>
    <border>
      <left/>
      <right/>
      <top style="thin">
        <color theme="0" tint="-0.14993743705557422"/>
      </top>
      <bottom style="thin">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thin">
        <color theme="0" tint="-0.14996795556505021"/>
      </bottom>
      <diagonal/>
    </border>
    <border>
      <left style="thin">
        <color theme="0" tint="-0.34998626667073579"/>
      </left>
      <right style="thin">
        <color theme="0" tint="-0.34998626667073579"/>
      </right>
      <top/>
      <bottom/>
      <diagonal/>
    </border>
    <border>
      <left style="medium">
        <color indexed="64"/>
      </left>
      <right style="medium">
        <color indexed="64"/>
      </right>
      <top style="hair">
        <color indexed="64"/>
      </top>
      <bottom style="medium">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indexed="64"/>
      </left>
      <right/>
      <top style="thin">
        <color indexed="64"/>
      </top>
      <bottom style="medium">
        <color indexed="64"/>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medium">
        <color indexed="64"/>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thin">
        <color theme="0" tint="-0.249977111117893"/>
      </top>
      <bottom/>
      <diagonal/>
    </border>
    <border>
      <left style="thin">
        <color theme="0" tint="-0.14996795556505021"/>
      </left>
      <right style="thin">
        <color theme="0" tint="-0.14996795556505021"/>
      </right>
      <top style="thin">
        <color theme="0" tint="-0.14993743705557422"/>
      </top>
      <bottom/>
      <diagonal/>
    </border>
    <border>
      <left/>
      <right style="hair">
        <color indexed="64"/>
      </right>
      <top style="hair">
        <color indexed="64"/>
      </top>
      <bottom style="thin">
        <color indexed="64"/>
      </bottom>
      <diagonal/>
    </border>
    <border>
      <left/>
      <right/>
      <top style="thin">
        <color theme="0" tint="-0.34998626667073579"/>
      </top>
      <bottom style="thin">
        <color theme="0" tint="-0.14990691854609822"/>
      </bottom>
      <diagonal/>
    </border>
    <border>
      <left/>
      <right/>
      <top style="thin">
        <color theme="0" tint="-0.14990691854609822"/>
      </top>
      <bottom style="thin">
        <color theme="0" tint="-0.14990691854609822"/>
      </bottom>
      <diagonal/>
    </border>
    <border>
      <left/>
      <right/>
      <top style="thin">
        <color theme="0" tint="-0.14990691854609822"/>
      </top>
      <bottom style="thin">
        <color theme="0" tint="-0.34998626667073579"/>
      </bottom>
      <diagonal/>
    </border>
    <border>
      <left/>
      <right/>
      <top style="thin">
        <color theme="0" tint="-0.14990691854609822"/>
      </top>
      <bottom/>
      <diagonal/>
    </border>
    <border>
      <left/>
      <right/>
      <top/>
      <bottom style="thin">
        <color theme="0" tint="-0.14990691854609822"/>
      </bottom>
      <diagonal/>
    </border>
    <border>
      <left style="thin">
        <color theme="0" tint="-0.1498764000366222"/>
      </left>
      <right style="thin">
        <color theme="0" tint="-0.1498764000366222"/>
      </right>
      <top style="thin">
        <color theme="0" tint="-0.14990691854609822"/>
      </top>
      <bottom style="thin">
        <color theme="0" tint="-0.1498764000366222"/>
      </bottom>
      <diagonal/>
    </border>
    <border>
      <left/>
      <right/>
      <top style="thin">
        <color theme="0" tint="-0.14990691854609822"/>
      </top>
      <bottom style="thin">
        <color theme="0" tint="-0.24994659260841701"/>
      </bottom>
      <diagonal/>
    </border>
    <border>
      <left/>
      <right/>
      <top style="thin">
        <color theme="0" tint="-0.14990691854609822"/>
      </top>
      <bottom style="medium">
        <color theme="0" tint="-0.34998626667073579"/>
      </bottom>
      <diagonal/>
    </border>
    <border>
      <left/>
      <right/>
      <top style="medium">
        <color theme="0" tint="-0.34998626667073579"/>
      </top>
      <bottom style="thin">
        <color theme="0" tint="-0.14990691854609822"/>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diagonal/>
    </border>
  </borders>
  <cellStyleXfs count="22">
    <xf numFmtId="0" fontId="0" fillId="0" borderId="0"/>
    <xf numFmtId="0" fontId="12" fillId="0" borderId="0" applyNumberFormat="0" applyFill="0" applyBorder="0" applyAlignment="0" applyProtection="0"/>
    <xf numFmtId="164" fontId="8"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xf numFmtId="0" fontId="35" fillId="0" borderId="0"/>
    <xf numFmtId="0" fontId="36" fillId="0" borderId="0"/>
    <xf numFmtId="0" fontId="36" fillId="0" borderId="0"/>
    <xf numFmtId="164" fontId="8" fillId="0" borderId="0"/>
    <xf numFmtId="0" fontId="8" fillId="0" borderId="0"/>
    <xf numFmtId="0" fontId="56" fillId="0" borderId="0"/>
    <xf numFmtId="0" fontId="5"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4" fillId="0" borderId="0"/>
    <xf numFmtId="0" fontId="3" fillId="0" borderId="0"/>
    <xf numFmtId="0" fontId="2" fillId="0" borderId="0"/>
  </cellStyleXfs>
  <cellXfs count="1191">
    <xf numFmtId="0" fontId="0" fillId="0" borderId="0" xfId="0"/>
    <xf numFmtId="0" fontId="16" fillId="0" borderId="0" xfId="0" applyFont="1" applyAlignment="1">
      <alignment horizontal="left" vertical="center" wrapText="1"/>
    </xf>
    <xf numFmtId="0" fontId="8" fillId="0" borderId="0" xfId="0" applyFont="1" applyAlignment="1">
      <alignment horizontal="left" vertical="top" wrapText="1"/>
    </xf>
    <xf numFmtId="0" fontId="53" fillId="0" borderId="0" xfId="0" applyFont="1" applyAlignment="1">
      <alignment vertical="top" wrapText="1"/>
    </xf>
    <xf numFmtId="0" fontId="0" fillId="0" borderId="0" xfId="0" applyAlignment="1">
      <alignment horizontal="center"/>
    </xf>
    <xf numFmtId="0" fontId="0" fillId="0" borderId="0" xfId="0" applyAlignment="1">
      <alignment horizontal="left"/>
    </xf>
    <xf numFmtId="0" fontId="8" fillId="0" borderId="0" xfId="0" applyFont="1" applyAlignment="1">
      <alignment horizontal="center" vertical="top"/>
    </xf>
    <xf numFmtId="0" fontId="0" fillId="0" borderId="0" xfId="0" applyAlignment="1">
      <alignment horizontal="center" vertical="top"/>
    </xf>
    <xf numFmtId="0" fontId="37" fillId="0" borderId="0" xfId="0" applyFont="1" applyAlignment="1">
      <alignment horizontal="center" vertical="top"/>
    </xf>
    <xf numFmtId="0" fontId="13" fillId="0" borderId="0" xfId="0" applyFont="1" applyAlignment="1">
      <alignment horizontal="left" vertical="top" wrapText="1"/>
    </xf>
    <xf numFmtId="0" fontId="0" fillId="0" borderId="0" xfId="0" applyAlignment="1">
      <alignment horizontal="center" vertical="center" wrapText="1"/>
    </xf>
    <xf numFmtId="0" fontId="37" fillId="0" borderId="0" xfId="0" applyFont="1" applyAlignment="1">
      <alignment horizontal="center" vertical="center" wrapText="1"/>
    </xf>
    <xf numFmtId="0" fontId="11" fillId="0" borderId="0" xfId="0" applyFont="1" applyAlignment="1">
      <alignment vertical="top" wrapText="1"/>
    </xf>
    <xf numFmtId="0" fontId="0" fillId="0" borderId="0" xfId="0" applyAlignment="1">
      <alignment horizontal="left" vertical="top"/>
    </xf>
    <xf numFmtId="0" fontId="15" fillId="0" borderId="0" xfId="0" applyFont="1"/>
    <xf numFmtId="0" fontId="16" fillId="0" borderId="0" xfId="0" applyFont="1" applyAlignment="1">
      <alignment horizontal="center"/>
    </xf>
    <xf numFmtId="0" fontId="23" fillId="0" borderId="0" xfId="0" applyFont="1" applyAlignment="1">
      <alignment horizontal="center"/>
    </xf>
    <xf numFmtId="0" fontId="8" fillId="0" borderId="0" xfId="0" applyFont="1" applyAlignment="1">
      <alignment horizontal="center"/>
    </xf>
    <xf numFmtId="0" fontId="41" fillId="0" borderId="0" xfId="0" applyFont="1" applyAlignment="1">
      <alignment horizontal="center"/>
    </xf>
    <xf numFmtId="0" fontId="15" fillId="0" borderId="0" xfId="0" applyFont="1" applyAlignment="1">
      <alignment horizontal="center"/>
    </xf>
    <xf numFmtId="0" fontId="15" fillId="0" borderId="0" xfId="0" applyFont="1" applyAlignment="1">
      <alignment horizontal="left"/>
    </xf>
    <xf numFmtId="0" fontId="42" fillId="0" borderId="0" xfId="0" applyFont="1" applyAlignment="1">
      <alignment horizontal="center"/>
    </xf>
    <xf numFmtId="0" fontId="42" fillId="0" borderId="0" xfId="0" applyFont="1" applyAlignment="1">
      <alignment horizontal="left"/>
    </xf>
    <xf numFmtId="0" fontId="12" fillId="0" borderId="0" xfId="0" applyFont="1" applyAlignment="1">
      <alignment vertical="center" wrapText="1"/>
    </xf>
    <xf numFmtId="0" fontId="12" fillId="0" borderId="0" xfId="0" applyFont="1" applyAlignment="1">
      <alignment vertical="top" wrapText="1"/>
    </xf>
    <xf numFmtId="0" fontId="12" fillId="10" borderId="0" xfId="0" applyFont="1" applyFill="1" applyAlignment="1">
      <alignment horizontal="left" vertical="top"/>
    </xf>
    <xf numFmtId="0" fontId="8" fillId="10" borderId="0" xfId="0" applyFont="1" applyFill="1" applyAlignment="1">
      <alignment horizontal="left" vertical="top"/>
    </xf>
    <xf numFmtId="0" fontId="8" fillId="10" borderId="0" xfId="0" quotePrefix="1" applyFont="1" applyFill="1" applyAlignment="1">
      <alignment horizontal="left" vertical="top"/>
    </xf>
    <xf numFmtId="0" fontId="0" fillId="13" borderId="0" xfId="0" applyFill="1"/>
    <xf numFmtId="0" fontId="38" fillId="0" borderId="0" xfId="0" applyFont="1" applyAlignment="1">
      <alignment vertical="top" wrapText="1"/>
    </xf>
    <xf numFmtId="0" fontId="11" fillId="0" borderId="0" xfId="0" applyFont="1" applyAlignment="1">
      <alignment horizontal="left" vertical="top" wrapText="1"/>
    </xf>
    <xf numFmtId="0" fontId="28" fillId="0" borderId="0" xfId="0" applyFont="1" applyAlignment="1">
      <alignment horizontal="center" vertical="top" wrapText="1"/>
    </xf>
    <xf numFmtId="0" fontId="21" fillId="0" borderId="0" xfId="3" applyFont="1" applyFill="1" applyAlignment="1" applyProtection="1">
      <alignment horizontal="left" vertical="top" indent="1"/>
    </xf>
    <xf numFmtId="0" fontId="21" fillId="0" borderId="0" xfId="3" applyFont="1" applyFill="1" applyAlignment="1" applyProtection="1">
      <alignment horizontal="left" indent="1"/>
    </xf>
    <xf numFmtId="0" fontId="52" fillId="0" borderId="0" xfId="3" applyFont="1" applyFill="1" applyAlignment="1" applyProtection="1">
      <alignment vertical="top"/>
    </xf>
    <xf numFmtId="0" fontId="46" fillId="11" borderId="0" xfId="0" applyFont="1" applyFill="1" applyAlignment="1">
      <alignment horizontal="left" vertical="top"/>
    </xf>
    <xf numFmtId="0" fontId="45" fillId="11" borderId="0" xfId="0" applyFont="1" applyFill="1" applyAlignment="1">
      <alignment horizontal="left" vertical="top"/>
    </xf>
    <xf numFmtId="0" fontId="49" fillId="10" borderId="0" xfId="0" applyFont="1" applyFill="1" applyAlignment="1">
      <alignment horizontal="left" vertical="top"/>
    </xf>
    <xf numFmtId="0" fontId="46" fillId="0" borderId="0" xfId="0" applyFont="1" applyAlignment="1">
      <alignment horizontal="left" vertical="top"/>
    </xf>
    <xf numFmtId="0" fontId="45" fillId="0" borderId="0" xfId="0" applyFont="1" applyAlignment="1">
      <alignment horizontal="left" vertical="top"/>
    </xf>
    <xf numFmtId="0" fontId="49" fillId="0" borderId="0" xfId="0" applyFont="1" applyAlignment="1">
      <alignment horizontal="left" vertical="top"/>
    </xf>
    <xf numFmtId="0" fontId="8" fillId="0" borderId="0" xfId="0" quotePrefix="1" applyFont="1" applyAlignment="1">
      <alignment horizontal="left" vertical="top"/>
    </xf>
    <xf numFmtId="2" fontId="8" fillId="0" borderId="0" xfId="0" applyNumberFormat="1" applyFont="1" applyAlignment="1">
      <alignment horizontal="left" vertical="top"/>
    </xf>
    <xf numFmtId="0" fontId="8" fillId="0" borderId="0" xfId="0" applyFont="1" applyAlignment="1">
      <alignment horizontal="left" vertical="top"/>
    </xf>
    <xf numFmtId="0" fontId="12" fillId="0" borderId="0" xfId="0" applyFont="1" applyAlignment="1">
      <alignment horizontal="left" vertical="top"/>
    </xf>
    <xf numFmtId="0" fontId="0" fillId="0" borderId="0" xfId="0" applyAlignment="1">
      <alignment vertical="top" wrapText="1"/>
    </xf>
    <xf numFmtId="0" fontId="11" fillId="0" borderId="0" xfId="0" applyFont="1" applyAlignment="1">
      <alignment horizontal="center" vertical="top" wrapText="1"/>
    </xf>
    <xf numFmtId="0" fontId="8" fillId="0" borderId="0" xfId="0" applyFont="1" applyAlignment="1">
      <alignment vertical="top" wrapText="1"/>
    </xf>
    <xf numFmtId="0" fontId="52" fillId="0" borderId="0" xfId="3" applyFont="1" applyFill="1" applyAlignment="1" applyProtection="1">
      <alignment horizontal="left" vertical="top"/>
    </xf>
    <xf numFmtId="0" fontId="8" fillId="0" borderId="0" xfId="0" applyFont="1" applyAlignment="1">
      <alignment vertical="top"/>
    </xf>
    <xf numFmtId="0" fontId="17" fillId="0" borderId="0" xfId="0" applyFont="1" applyAlignment="1">
      <alignment vertical="top"/>
    </xf>
    <xf numFmtId="0" fontId="8" fillId="0" borderId="0" xfId="0" applyFont="1"/>
    <xf numFmtId="0" fontId="0" fillId="0" borderId="0" xfId="0" applyAlignment="1">
      <alignment horizontal="center" vertical="top" wrapText="1"/>
    </xf>
    <xf numFmtId="0" fontId="0" fillId="0" borderId="0" xfId="0" applyAlignment="1">
      <alignment vertical="top"/>
    </xf>
    <xf numFmtId="0" fontId="13" fillId="0" borderId="0" xfId="0" applyFont="1" applyAlignment="1">
      <alignment vertical="top"/>
    </xf>
    <xf numFmtId="165" fontId="8" fillId="10" borderId="0" xfId="0" applyNumberFormat="1" applyFont="1" applyFill="1" applyAlignment="1">
      <alignment horizontal="left" vertical="top"/>
    </xf>
    <xf numFmtId="2" fontId="8" fillId="10" borderId="0" xfId="0" quotePrefix="1" applyNumberFormat="1" applyFont="1" applyFill="1" applyAlignment="1">
      <alignment horizontal="left" vertical="top"/>
    </xf>
    <xf numFmtId="0" fontId="21" fillId="0" borderId="0" xfId="3" applyFont="1" applyAlignment="1" applyProtection="1">
      <alignment vertical="top"/>
    </xf>
    <xf numFmtId="0" fontId="8" fillId="0" borderId="0" xfId="9"/>
    <xf numFmtId="0" fontId="8" fillId="0" borderId="0" xfId="0" applyFont="1" applyAlignment="1">
      <alignment horizontal="left"/>
    </xf>
    <xf numFmtId="0" fontId="12" fillId="0" borderId="0" xfId="9" applyFont="1" applyAlignment="1">
      <alignment vertical="center" wrapText="1"/>
    </xf>
    <xf numFmtId="0" fontId="8" fillId="13" borderId="0" xfId="0" applyFont="1" applyFill="1"/>
    <xf numFmtId="0" fontId="12" fillId="10" borderId="57" xfId="0" applyFont="1" applyFill="1" applyBorder="1" applyAlignment="1">
      <alignment horizontal="center" vertical="center" wrapText="1"/>
    </xf>
    <xf numFmtId="0" fontId="12" fillId="10" borderId="80" xfId="8" applyNumberFormat="1" applyFont="1" applyFill="1" applyBorder="1" applyAlignment="1">
      <alignment horizontal="center" vertical="center" wrapText="1"/>
    </xf>
    <xf numFmtId="0" fontId="12" fillId="10" borderId="10" xfId="8" applyNumberFormat="1" applyFont="1" applyFill="1" applyBorder="1" applyAlignment="1">
      <alignment horizontal="center" vertical="center" wrapText="1"/>
    </xf>
    <xf numFmtId="0" fontId="12" fillId="10" borderId="59" xfId="8" applyNumberFormat="1" applyFont="1" applyFill="1" applyBorder="1" applyAlignment="1">
      <alignment horizontal="center" vertical="center" wrapText="1"/>
    </xf>
    <xf numFmtId="0" fontId="12" fillId="10" borderId="94" xfId="0" applyFont="1" applyFill="1" applyBorder="1" applyAlignment="1">
      <alignment horizontal="center" vertical="center" wrapText="1"/>
    </xf>
    <xf numFmtId="0" fontId="12" fillId="10" borderId="52" xfId="8" applyNumberFormat="1" applyFont="1" applyFill="1" applyBorder="1" applyAlignment="1">
      <alignment horizontal="center" vertical="center" wrapText="1"/>
    </xf>
    <xf numFmtId="0" fontId="11" fillId="13" borderId="0" xfId="0" applyFont="1" applyFill="1" applyAlignment="1">
      <alignment vertical="top" wrapText="1"/>
    </xf>
    <xf numFmtId="0" fontId="11" fillId="13" borderId="0" xfId="0" applyFont="1" applyFill="1" applyAlignment="1">
      <alignment horizontal="left" vertical="top" wrapText="1"/>
    </xf>
    <xf numFmtId="0" fontId="8" fillId="14" borderId="5" xfId="0" applyFont="1" applyFill="1" applyBorder="1" applyAlignment="1">
      <alignment vertical="top" wrapText="1"/>
    </xf>
    <xf numFmtId="0" fontId="63" fillId="0" borderId="0" xfId="0" applyFont="1" applyAlignment="1">
      <alignment vertical="top"/>
    </xf>
    <xf numFmtId="0" fontId="11" fillId="0" borderId="10" xfId="0" applyFont="1" applyBorder="1" applyAlignment="1">
      <alignment horizontal="center" vertical="top" wrapText="1"/>
    </xf>
    <xf numFmtId="0" fontId="53" fillId="0" borderId="0" xfId="0" applyFont="1" applyAlignment="1">
      <alignment vertical="top"/>
    </xf>
    <xf numFmtId="0" fontId="53" fillId="0" borderId="0" xfId="0" applyFont="1"/>
    <xf numFmtId="0" fontId="9" fillId="0" borderId="0" xfId="3" applyAlignment="1" applyProtection="1">
      <alignment vertical="top"/>
    </xf>
    <xf numFmtId="0" fontId="8" fillId="0" borderId="72" xfId="0" applyFont="1" applyBorder="1" applyAlignment="1">
      <alignment vertical="top" wrapText="1"/>
    </xf>
    <xf numFmtId="0" fontId="8" fillId="0" borderId="69" xfId="0" applyFont="1" applyBorder="1" applyAlignment="1">
      <alignment vertical="top" wrapText="1"/>
    </xf>
    <xf numFmtId="0" fontId="8" fillId="0" borderId="67" xfId="0" applyFont="1" applyBorder="1" applyAlignment="1">
      <alignment vertical="top" wrapText="1"/>
    </xf>
    <xf numFmtId="0" fontId="8" fillId="0" borderId="68" xfId="0" applyFont="1" applyBorder="1" applyAlignment="1">
      <alignment vertical="top" wrapText="1"/>
    </xf>
    <xf numFmtId="0" fontId="8" fillId="0" borderId="72" xfId="0" applyFont="1" applyBorder="1" applyAlignment="1">
      <alignment horizontal="left" vertical="top" wrapText="1"/>
    </xf>
    <xf numFmtId="0" fontId="8" fillId="0" borderId="13" xfId="0" applyFont="1" applyBorder="1" applyAlignment="1">
      <alignment horizontal="left" vertical="top" wrapText="1"/>
    </xf>
    <xf numFmtId="0" fontId="8" fillId="0" borderId="0" xfId="9" applyAlignment="1">
      <alignment vertical="top"/>
    </xf>
    <xf numFmtId="0" fontId="11" fillId="0" borderId="23" xfId="0" applyFont="1" applyBorder="1" applyAlignment="1">
      <alignment horizontal="center" vertical="top" wrapText="1"/>
    </xf>
    <xf numFmtId="0" fontId="53" fillId="13" borderId="0" xfId="0" applyFont="1" applyFill="1" applyAlignment="1">
      <alignment vertical="top"/>
    </xf>
    <xf numFmtId="0" fontId="40" fillId="0" borderId="0" xfId="0" applyFont="1" applyAlignment="1">
      <alignment vertical="top"/>
    </xf>
    <xf numFmtId="0" fontId="11" fillId="0" borderId="0" xfId="0" applyFont="1" applyAlignment="1">
      <alignment horizontal="left"/>
    </xf>
    <xf numFmtId="0" fontId="17" fillId="0" borderId="0" xfId="0" applyFont="1" applyAlignment="1">
      <alignment horizontal="center"/>
    </xf>
    <xf numFmtId="0" fontId="17" fillId="0" borderId="0" xfId="0" applyFont="1" applyAlignment="1">
      <alignment horizontal="left"/>
    </xf>
    <xf numFmtId="0" fontId="17" fillId="0" borderId="0" xfId="0" applyFont="1"/>
    <xf numFmtId="0" fontId="0" fillId="0" borderId="0" xfId="0" applyAlignment="1">
      <alignment horizontal="right"/>
    </xf>
    <xf numFmtId="0" fontId="0" fillId="0" borderId="0" xfId="0" applyAlignment="1">
      <alignment horizontal="right" vertical="top"/>
    </xf>
    <xf numFmtId="0" fontId="45" fillId="11" borderId="0" xfId="0" applyFont="1" applyFill="1" applyAlignment="1">
      <alignment horizontal="center" vertical="center" wrapText="1"/>
    </xf>
    <xf numFmtId="0" fontId="0" fillId="10" borderId="0" xfId="0" applyFill="1" applyAlignment="1">
      <alignment horizontal="center" vertical="center" wrapText="1"/>
    </xf>
    <xf numFmtId="0" fontId="23" fillId="0" borderId="0" xfId="0" applyFont="1" applyAlignment="1">
      <alignment horizontal="center" vertical="center"/>
    </xf>
    <xf numFmtId="0" fontId="61" fillId="0" borderId="0" xfId="0" applyFont="1" applyAlignment="1">
      <alignment vertical="top"/>
    </xf>
    <xf numFmtId="0" fontId="43" fillId="0" borderId="0" xfId="0" applyFont="1"/>
    <xf numFmtId="0" fontId="8" fillId="13" borderId="0" xfId="0" applyFont="1" applyFill="1" applyAlignment="1">
      <alignment vertical="top" wrapText="1"/>
    </xf>
    <xf numFmtId="0" fontId="57" fillId="0" borderId="0" xfId="0" applyFont="1"/>
    <xf numFmtId="0" fontId="8" fillId="0" borderId="0" xfId="0" applyFont="1" applyAlignment="1">
      <alignment vertical="center" wrapText="1"/>
    </xf>
    <xf numFmtId="0" fontId="8" fillId="0" borderId="27" xfId="0" applyFont="1" applyBorder="1" applyAlignment="1">
      <alignment vertical="top" wrapText="1"/>
    </xf>
    <xf numFmtId="0" fontId="29" fillId="13" borderId="0" xfId="0" applyFont="1" applyFill="1" applyAlignment="1">
      <alignment horizontal="center" vertical="center" wrapText="1"/>
    </xf>
    <xf numFmtId="0" fontId="53" fillId="13" borderId="0" xfId="0" applyFont="1" applyFill="1"/>
    <xf numFmtId="0" fontId="0" fillId="13" borderId="0" xfId="0" applyFill="1" applyAlignment="1">
      <alignment vertical="top"/>
    </xf>
    <xf numFmtId="0" fontId="0" fillId="13" borderId="0" xfId="0" applyFill="1" applyAlignment="1">
      <alignment vertical="top" wrapText="1"/>
    </xf>
    <xf numFmtId="0" fontId="12" fillId="13" borderId="0" xfId="0" applyFont="1" applyFill="1" applyAlignment="1">
      <alignment vertical="top"/>
    </xf>
    <xf numFmtId="0" fontId="58" fillId="13" borderId="0" xfId="0" applyFont="1" applyFill="1" applyAlignment="1">
      <alignment vertical="top"/>
    </xf>
    <xf numFmtId="0" fontId="13" fillId="13" borderId="0" xfId="0" applyFont="1" applyFill="1" applyAlignment="1">
      <alignment horizontal="left" vertical="top" wrapText="1"/>
    </xf>
    <xf numFmtId="0" fontId="45" fillId="13" borderId="0" xfId="0" applyFont="1" applyFill="1"/>
    <xf numFmtId="0" fontId="29" fillId="0" borderId="0" xfId="0" applyFont="1" applyAlignment="1">
      <alignment horizontal="center" vertical="center" wrapText="1"/>
    </xf>
    <xf numFmtId="0" fontId="30" fillId="0" borderId="0" xfId="0" applyFont="1" applyAlignment="1">
      <alignment vertical="top" wrapText="1"/>
    </xf>
    <xf numFmtId="0" fontId="12" fillId="3" borderId="13" xfId="0" applyFont="1" applyFill="1" applyBorder="1" applyAlignment="1">
      <alignment horizontal="center" vertical="top"/>
    </xf>
    <xf numFmtId="0" fontId="12" fillId="3" borderId="56" xfId="0" applyFont="1" applyFill="1" applyBorder="1" applyAlignment="1">
      <alignment horizontal="center" vertical="top"/>
    </xf>
    <xf numFmtId="0" fontId="12" fillId="3" borderId="66" xfId="0" applyFont="1" applyFill="1" applyBorder="1" applyAlignment="1">
      <alignment horizontal="center" vertical="top"/>
    </xf>
    <xf numFmtId="0" fontId="43" fillId="0" borderId="0" xfId="0" applyFont="1" applyAlignment="1">
      <alignment vertical="top"/>
    </xf>
    <xf numFmtId="0" fontId="8" fillId="0" borderId="31" xfId="0" applyFont="1" applyBorder="1" applyAlignment="1">
      <alignment vertical="top" wrapText="1"/>
    </xf>
    <xf numFmtId="0" fontId="8" fillId="0" borderId="73" xfId="0" applyFont="1" applyBorder="1" applyAlignment="1">
      <alignment vertical="top" wrapText="1"/>
    </xf>
    <xf numFmtId="0" fontId="8" fillId="0" borderId="65" xfId="0" applyFont="1" applyBorder="1" applyAlignment="1">
      <alignment vertical="top" wrapText="1"/>
    </xf>
    <xf numFmtId="0" fontId="8" fillId="0" borderId="74" xfId="0" applyFont="1" applyBorder="1" applyAlignment="1">
      <alignment vertical="top" wrapText="1"/>
    </xf>
    <xf numFmtId="0" fontId="8" fillId="0" borderId="35" xfId="0" applyFont="1" applyBorder="1" applyAlignment="1">
      <alignment vertical="top" wrapText="1"/>
    </xf>
    <xf numFmtId="0" fontId="8" fillId="0" borderId="49" xfId="0" applyFont="1" applyBorder="1" applyAlignment="1">
      <alignment vertical="top" wrapText="1"/>
    </xf>
    <xf numFmtId="0" fontId="8" fillId="0" borderId="65" xfId="0" applyFont="1" applyBorder="1" applyAlignment="1">
      <alignment horizontal="left" vertical="top" wrapText="1"/>
    </xf>
    <xf numFmtId="0" fontId="0" fillId="13" borderId="0" xfId="0" applyFill="1" applyAlignment="1">
      <alignment horizontal="center" vertical="top"/>
    </xf>
    <xf numFmtId="0" fontId="30" fillId="13" borderId="0" xfId="0" applyFont="1" applyFill="1" applyAlignment="1">
      <alignment vertical="top" wrapText="1"/>
    </xf>
    <xf numFmtId="0" fontId="18" fillId="13" borderId="0" xfId="0" applyFont="1" applyFill="1" applyAlignment="1">
      <alignment vertical="top" wrapText="1"/>
    </xf>
    <xf numFmtId="0" fontId="12" fillId="13" borderId="0" xfId="0" applyFont="1" applyFill="1" applyAlignment="1">
      <alignment horizontal="center" vertical="center" wrapText="1"/>
    </xf>
    <xf numFmtId="0" fontId="12" fillId="10" borderId="55" xfId="0" applyFont="1" applyFill="1" applyBorder="1" applyAlignment="1">
      <alignment horizontal="center" vertical="center" wrapText="1"/>
    </xf>
    <xf numFmtId="1" fontId="12" fillId="10" borderId="57" xfId="0" applyNumberFormat="1" applyFont="1" applyFill="1" applyBorder="1" applyAlignment="1">
      <alignment horizontal="center" vertical="center" wrapText="1"/>
    </xf>
    <xf numFmtId="0" fontId="12" fillId="10" borderId="0" xfId="0" applyFont="1" applyFill="1" applyAlignment="1">
      <alignment horizontal="center" vertical="center" wrapText="1"/>
    </xf>
    <xf numFmtId="0" fontId="8" fillId="13" borderId="6" xfId="0" applyFont="1" applyFill="1" applyBorder="1" applyAlignment="1">
      <alignment horizontal="left" vertical="top" wrapText="1"/>
    </xf>
    <xf numFmtId="0" fontId="8" fillId="13" borderId="71" xfId="0" applyFont="1" applyFill="1" applyBorder="1" applyAlignment="1">
      <alignment horizontal="left" vertical="top" wrapText="1"/>
    </xf>
    <xf numFmtId="0" fontId="8" fillId="13" borderId="71" xfId="0" applyFont="1" applyFill="1" applyBorder="1" applyAlignment="1">
      <alignment horizontal="center" vertical="top" wrapText="1"/>
    </xf>
    <xf numFmtId="0" fontId="8" fillId="13" borderId="46" xfId="0" applyFont="1" applyFill="1" applyBorder="1" applyAlignment="1">
      <alignment horizontal="left" vertical="top" wrapText="1"/>
    </xf>
    <xf numFmtId="0" fontId="8" fillId="13" borderId="0" xfId="0" applyFont="1" applyFill="1" applyAlignment="1">
      <alignment vertical="top"/>
    </xf>
    <xf numFmtId="0" fontId="8" fillId="13" borderId="31" xfId="0" applyFont="1" applyFill="1" applyBorder="1" applyAlignment="1">
      <alignment horizontal="left" vertical="top" wrapText="1"/>
    </xf>
    <xf numFmtId="0" fontId="8" fillId="13" borderId="70" xfId="0" applyFont="1" applyFill="1" applyBorder="1" applyAlignment="1">
      <alignment horizontal="left" vertical="top" wrapText="1"/>
    </xf>
    <xf numFmtId="0" fontId="8" fillId="13" borderId="70" xfId="0" applyFont="1" applyFill="1" applyBorder="1" applyAlignment="1">
      <alignment horizontal="center" vertical="top" wrapText="1"/>
    </xf>
    <xf numFmtId="0" fontId="8" fillId="13" borderId="48" xfId="0" applyFont="1" applyFill="1" applyBorder="1" applyAlignment="1">
      <alignment horizontal="left" vertical="top" wrapText="1"/>
    </xf>
    <xf numFmtId="0" fontId="8" fillId="13" borderId="65" xfId="0" applyFont="1" applyFill="1" applyBorder="1" applyAlignment="1">
      <alignment horizontal="left" vertical="top" wrapText="1"/>
    </xf>
    <xf numFmtId="0" fontId="8" fillId="13" borderId="67" xfId="0" applyFont="1" applyFill="1" applyBorder="1" applyAlignment="1">
      <alignment horizontal="left" vertical="top" wrapText="1"/>
    </xf>
    <xf numFmtId="0" fontId="8" fillId="13" borderId="24" xfId="0" applyFont="1" applyFill="1" applyBorder="1" applyAlignment="1">
      <alignment horizontal="left" vertical="top" wrapText="1"/>
    </xf>
    <xf numFmtId="0" fontId="8" fillId="13" borderId="24" xfId="0" applyFont="1" applyFill="1" applyBorder="1" applyAlignment="1">
      <alignment horizontal="center" vertical="top" wrapText="1"/>
    </xf>
    <xf numFmtId="0" fontId="8" fillId="13" borderId="25" xfId="0" applyFont="1" applyFill="1" applyBorder="1" applyAlignment="1">
      <alignment horizontal="left" vertical="top" wrapText="1"/>
    </xf>
    <xf numFmtId="0" fontId="8" fillId="13" borderId="72" xfId="0" applyFont="1" applyFill="1" applyBorder="1" applyAlignment="1">
      <alignment horizontal="left" vertical="top" wrapText="1"/>
    </xf>
    <xf numFmtId="0" fontId="8" fillId="13" borderId="45" xfId="0" applyFont="1" applyFill="1" applyBorder="1" applyAlignment="1">
      <alignment horizontal="left" vertical="top" wrapText="1"/>
    </xf>
    <xf numFmtId="0" fontId="8" fillId="13" borderId="45" xfId="0" applyFont="1" applyFill="1" applyBorder="1" applyAlignment="1">
      <alignment horizontal="center" vertical="top" wrapText="1"/>
    </xf>
    <xf numFmtId="0" fontId="8" fillId="13" borderId="47" xfId="0" applyFont="1" applyFill="1" applyBorder="1" applyAlignment="1">
      <alignment horizontal="left" vertical="top" wrapText="1"/>
    </xf>
    <xf numFmtId="0" fontId="8" fillId="13" borderId="90" xfId="0" applyFont="1" applyFill="1" applyBorder="1" applyAlignment="1">
      <alignment horizontal="left" vertical="top" wrapText="1"/>
    </xf>
    <xf numFmtId="0" fontId="8" fillId="13" borderId="13" xfId="0" applyFont="1" applyFill="1" applyBorder="1" applyAlignment="1">
      <alignment horizontal="left" vertical="top" wrapText="1"/>
    </xf>
    <xf numFmtId="0" fontId="8" fillId="13" borderId="0" xfId="0" applyFont="1" applyFill="1" applyAlignment="1">
      <alignment horizontal="left" vertical="top"/>
    </xf>
    <xf numFmtId="0" fontId="8" fillId="13" borderId="40" xfId="0" applyFont="1" applyFill="1" applyBorder="1" applyAlignment="1">
      <alignment vertical="top"/>
    </xf>
    <xf numFmtId="0" fontId="0" fillId="13" borderId="0" xfId="0" applyFill="1" applyAlignment="1">
      <alignment wrapText="1"/>
    </xf>
    <xf numFmtId="0" fontId="0" fillId="13" borderId="0" xfId="0" applyFill="1" applyAlignment="1">
      <alignment horizontal="center"/>
    </xf>
    <xf numFmtId="0" fontId="19" fillId="0" borderId="0" xfId="0" applyFont="1" applyAlignment="1">
      <alignment vertical="center"/>
    </xf>
    <xf numFmtId="0" fontId="14" fillId="13" borderId="0" xfId="0" applyFont="1" applyFill="1" applyAlignment="1">
      <alignment vertical="top"/>
    </xf>
    <xf numFmtId="0" fontId="0" fillId="10" borderId="0" xfId="0" applyFill="1"/>
    <xf numFmtId="0" fontId="12" fillId="13" borderId="0" xfId="0" applyFont="1" applyFill="1" applyAlignment="1">
      <alignment vertical="top" wrapText="1"/>
    </xf>
    <xf numFmtId="0" fontId="12" fillId="0" borderId="0" xfId="0" applyFont="1" applyAlignment="1">
      <alignment vertical="top"/>
    </xf>
    <xf numFmtId="0" fontId="12" fillId="0" borderId="0" xfId="0" applyFont="1" applyAlignment="1">
      <alignment horizontal="left" vertical="top" wrapText="1"/>
    </xf>
    <xf numFmtId="0" fontId="0" fillId="14" borderId="0" xfId="0" applyFill="1"/>
    <xf numFmtId="0" fontId="8" fillId="14" borderId="0" xfId="0" applyFont="1" applyFill="1"/>
    <xf numFmtId="0" fontId="32" fillId="0" borderId="0" xfId="0" applyFont="1" applyAlignment="1">
      <alignment vertical="top"/>
    </xf>
    <xf numFmtId="0" fontId="13" fillId="0" borderId="0" xfId="0" applyFont="1" applyAlignment="1">
      <alignment horizontal="center" vertical="top"/>
    </xf>
    <xf numFmtId="0" fontId="13" fillId="0" borderId="0" xfId="0" applyFont="1" applyAlignment="1">
      <alignment horizontal="right" vertical="top"/>
    </xf>
    <xf numFmtId="0" fontId="13" fillId="14" borderId="0" xfId="0" applyFont="1" applyFill="1" applyAlignment="1">
      <alignment vertical="top"/>
    </xf>
    <xf numFmtId="0" fontId="8" fillId="14" borderId="0" xfId="0" applyFont="1" applyFill="1" applyAlignment="1">
      <alignment vertical="top" wrapText="1"/>
    </xf>
    <xf numFmtId="0" fontId="13" fillId="14" borderId="0" xfId="0" applyFont="1" applyFill="1" applyAlignment="1">
      <alignment vertical="top" wrapText="1"/>
    </xf>
    <xf numFmtId="0" fontId="11" fillId="13" borderId="0" xfId="0" applyFont="1" applyFill="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63" fillId="0" borderId="0" xfId="0" applyFont="1" applyAlignment="1">
      <alignment horizontal="left" vertical="top"/>
    </xf>
    <xf numFmtId="0" fontId="25" fillId="0" borderId="0" xfId="0" applyFont="1" applyAlignment="1">
      <alignment horizontal="left" vertical="top" wrapText="1"/>
    </xf>
    <xf numFmtId="0" fontId="13" fillId="0" borderId="0" xfId="0" applyFont="1"/>
    <xf numFmtId="0" fontId="63" fillId="0" borderId="0" xfId="0" applyFont="1"/>
    <xf numFmtId="0" fontId="13" fillId="0" borderId="0" xfId="0" applyFont="1" applyAlignment="1">
      <alignment horizontal="center" vertical="center"/>
    </xf>
    <xf numFmtId="0" fontId="14" fillId="0" borderId="0" xfId="0" applyFont="1" applyAlignment="1">
      <alignment horizontal="center" vertical="center"/>
    </xf>
    <xf numFmtId="0" fontId="8" fillId="0" borderId="0" xfId="0" applyFont="1" applyAlignment="1">
      <alignment horizontal="center" vertical="center"/>
    </xf>
    <xf numFmtId="0" fontId="25" fillId="0" borderId="0" xfId="0" applyFont="1" applyAlignment="1">
      <alignment vertical="top"/>
    </xf>
    <xf numFmtId="0" fontId="26" fillId="0" borderId="0" xfId="0" applyFont="1" applyAlignment="1">
      <alignment vertical="top"/>
    </xf>
    <xf numFmtId="0" fontId="8" fillId="13" borderId="0" xfId="0" applyFont="1" applyFill="1" applyAlignment="1">
      <alignment horizontal="left"/>
    </xf>
    <xf numFmtId="0" fontId="19" fillId="14" borderId="0" xfId="0" applyFont="1" applyFill="1"/>
    <xf numFmtId="0" fontId="8" fillId="14" borderId="0" xfId="0" applyFont="1" applyFill="1" applyAlignment="1">
      <alignment horizontal="center" vertical="top"/>
    </xf>
    <xf numFmtId="0" fontId="8" fillId="14" borderId="0" xfId="0" applyFont="1" applyFill="1" applyAlignment="1">
      <alignment vertical="top"/>
    </xf>
    <xf numFmtId="0" fontId="14" fillId="0" borderId="0" xfId="0" applyFont="1" applyAlignment="1">
      <alignment horizontal="center" vertical="top" wrapText="1"/>
    </xf>
    <xf numFmtId="0" fontId="14" fillId="13" borderId="0" xfId="0" applyFont="1" applyFill="1" applyAlignment="1">
      <alignment horizontal="center" vertical="top" wrapText="1"/>
    </xf>
    <xf numFmtId="0" fontId="14" fillId="14" borderId="0" xfId="0" applyFont="1" applyFill="1" applyAlignment="1">
      <alignment horizontal="center" vertical="top" wrapText="1"/>
    </xf>
    <xf numFmtId="0" fontId="12" fillId="14" borderId="0" xfId="0" applyFont="1" applyFill="1" applyAlignment="1">
      <alignment horizontal="center" vertical="top" wrapText="1"/>
    </xf>
    <xf numFmtId="0" fontId="8" fillId="14" borderId="0" xfId="0" applyFont="1" applyFill="1" applyAlignment="1">
      <alignment horizontal="center" vertical="top" wrapText="1"/>
    </xf>
    <xf numFmtId="0" fontId="8" fillId="14" borderId="0" xfId="0" applyFont="1" applyFill="1" applyAlignment="1">
      <alignment horizontal="center" vertical="center" wrapText="1"/>
    </xf>
    <xf numFmtId="0" fontId="8" fillId="14" borderId="0" xfId="0" applyFont="1" applyFill="1" applyAlignment="1">
      <alignment vertical="center" wrapText="1"/>
    </xf>
    <xf numFmtId="0" fontId="43" fillId="0" borderId="0" xfId="0" applyFont="1" applyAlignment="1">
      <alignment horizontal="left" vertical="center" wrapText="1"/>
    </xf>
    <xf numFmtId="0" fontId="0" fillId="0" borderId="0" xfId="0" applyAlignment="1">
      <alignment vertical="center" wrapText="1"/>
    </xf>
    <xf numFmtId="0" fontId="8" fillId="14" borderId="0" xfId="0" applyFont="1" applyFill="1" applyAlignment="1">
      <alignment horizontal="left" vertical="top" wrapText="1"/>
    </xf>
    <xf numFmtId="0" fontId="8" fillId="13" borderId="0" xfId="0" applyFont="1" applyFill="1" applyAlignment="1">
      <alignment horizontal="center" vertical="top"/>
    </xf>
    <xf numFmtId="0" fontId="8" fillId="13" borderId="0" xfId="0" applyFont="1" applyFill="1" applyAlignment="1">
      <alignment horizontal="center"/>
    </xf>
    <xf numFmtId="0" fontId="12" fillId="0" borderId="0" xfId="0" applyFont="1" applyAlignment="1">
      <alignment horizontal="right" vertical="top"/>
    </xf>
    <xf numFmtId="0" fontId="13" fillId="0" borderId="0" xfId="0" applyFont="1" applyAlignment="1">
      <alignment vertical="center"/>
    </xf>
    <xf numFmtId="0" fontId="24" fillId="0" borderId="0" xfId="0" applyFont="1" applyAlignment="1">
      <alignment vertical="top" wrapText="1"/>
    </xf>
    <xf numFmtId="0" fontId="0" fillId="0" borderId="0" xfId="0" applyAlignment="1">
      <alignment horizontal="center" vertical="center" textRotation="90" wrapText="1"/>
    </xf>
    <xf numFmtId="0" fontId="0" fillId="0" borderId="0" xfId="0" quotePrefix="1"/>
    <xf numFmtId="0" fontId="19" fillId="0" borderId="0" xfId="7" applyFont="1" applyAlignment="1">
      <alignment vertical="top"/>
    </xf>
    <xf numFmtId="0" fontId="36" fillId="0" borderId="0" xfId="7" applyAlignment="1">
      <alignment vertical="top" wrapText="1"/>
    </xf>
    <xf numFmtId="0" fontId="0" fillId="0" borderId="0" xfId="0" applyAlignment="1">
      <alignment horizontal="left" wrapText="1"/>
    </xf>
    <xf numFmtId="0" fontId="8" fillId="13" borderId="0" xfId="9" applyFill="1" applyAlignment="1">
      <alignment vertical="top"/>
    </xf>
    <xf numFmtId="0" fontId="66" fillId="0" borderId="0" xfId="0" applyFont="1" applyAlignment="1">
      <alignment vertical="center" wrapText="1"/>
    </xf>
    <xf numFmtId="0" fontId="63" fillId="13" borderId="0" xfId="9" applyFont="1" applyFill="1" applyAlignment="1">
      <alignment vertical="top" wrapText="1"/>
    </xf>
    <xf numFmtId="0" fontId="12" fillId="13" borderId="0" xfId="9" applyFont="1" applyFill="1" applyAlignment="1">
      <alignment vertical="center" wrapText="1"/>
    </xf>
    <xf numFmtId="0" fontId="40" fillId="13" borderId="0" xfId="0" applyFont="1" applyFill="1" applyAlignment="1">
      <alignment vertical="top"/>
    </xf>
    <xf numFmtId="0" fontId="40" fillId="13" borderId="0" xfId="0" applyFont="1" applyFill="1" applyAlignment="1">
      <alignment horizontal="left" vertical="top"/>
    </xf>
    <xf numFmtId="0" fontId="44" fillId="13" borderId="0" xfId="0" applyFont="1" applyFill="1" applyAlignment="1">
      <alignment horizontal="left" vertical="top"/>
    </xf>
    <xf numFmtId="0" fontId="11" fillId="0" borderId="39" xfId="0" applyFont="1" applyBorder="1" applyAlignment="1">
      <alignment horizontal="center" vertical="top" wrapText="1"/>
    </xf>
    <xf numFmtId="0" fontId="16" fillId="0" borderId="0" xfId="0" applyFont="1" applyAlignment="1">
      <alignment vertical="top"/>
    </xf>
    <xf numFmtId="0" fontId="34" fillId="0" borderId="0" xfId="0" applyFont="1" applyAlignment="1">
      <alignment horizontal="center" vertical="center" wrapText="1"/>
    </xf>
    <xf numFmtId="0" fontId="19" fillId="0" borderId="0" xfId="0" applyFont="1" applyAlignment="1">
      <alignment vertical="center" wrapText="1"/>
    </xf>
    <xf numFmtId="0" fontId="57" fillId="5" borderId="0" xfId="0" applyFont="1" applyFill="1" applyAlignment="1">
      <alignment horizontal="left" vertical="top" wrapText="1"/>
    </xf>
    <xf numFmtId="0" fontId="60" fillId="0" borderId="5" xfId="0" applyFont="1" applyBorder="1" applyAlignment="1">
      <alignment horizontal="left" vertical="top" wrapText="1"/>
    </xf>
    <xf numFmtId="0" fontId="57" fillId="5" borderId="0" xfId="0" applyFont="1" applyFill="1"/>
    <xf numFmtId="0" fontId="57" fillId="5" borderId="0" xfId="0" applyFont="1" applyFill="1" applyAlignment="1">
      <alignment horizontal="left"/>
    </xf>
    <xf numFmtId="0" fontId="77" fillId="18" borderId="0" xfId="0" applyFont="1" applyFill="1"/>
    <xf numFmtId="0" fontId="70" fillId="5" borderId="0" xfId="0" applyFont="1" applyFill="1" applyAlignment="1">
      <alignment horizontal="left" vertical="top"/>
    </xf>
    <xf numFmtId="0" fontId="71" fillId="5" borderId="0" xfId="0" applyFont="1" applyFill="1" applyAlignment="1">
      <alignment vertical="top"/>
    </xf>
    <xf numFmtId="0" fontId="78" fillId="18" borderId="0" xfId="0" applyFont="1" applyFill="1" applyAlignment="1">
      <alignment vertical="top"/>
    </xf>
    <xf numFmtId="0" fontId="57" fillId="5" borderId="5" xfId="0" applyFont="1" applyFill="1" applyBorder="1" applyAlignment="1">
      <alignment horizontal="left" vertical="center" wrapText="1"/>
    </xf>
    <xf numFmtId="0" fontId="57" fillId="0" borderId="5" xfId="0" applyFont="1" applyBorder="1" applyAlignment="1">
      <alignment horizontal="center" vertical="center" wrapText="1"/>
    </xf>
    <xf numFmtId="0" fontId="57" fillId="5" borderId="5" xfId="0" applyFont="1" applyFill="1" applyBorder="1" applyAlignment="1">
      <alignment horizontal="center" vertical="center" wrapText="1"/>
    </xf>
    <xf numFmtId="0" fontId="57" fillId="16" borderId="5" xfId="0" applyFont="1" applyFill="1" applyBorder="1" applyAlignment="1">
      <alignment horizontal="center" vertical="center" wrapText="1"/>
    </xf>
    <xf numFmtId="0" fontId="63" fillId="5" borderId="5" xfId="0" applyFont="1" applyFill="1" applyBorder="1" applyAlignment="1">
      <alignment horizontal="center" vertical="center" wrapText="1"/>
    </xf>
    <xf numFmtId="0" fontId="63" fillId="16" borderId="5" xfId="0" applyFont="1" applyFill="1" applyBorder="1" applyAlignment="1">
      <alignment horizontal="center" vertical="center" wrapText="1"/>
    </xf>
    <xf numFmtId="0" fontId="63" fillId="6" borderId="5" xfId="0" applyFont="1" applyFill="1" applyBorder="1" applyAlignment="1">
      <alignment horizontal="center" vertical="center" wrapText="1"/>
    </xf>
    <xf numFmtId="0" fontId="57" fillId="7" borderId="5" xfId="0" applyFont="1" applyFill="1" applyBorder="1" applyAlignment="1">
      <alignment horizontal="center" vertical="center" wrapText="1"/>
    </xf>
    <xf numFmtId="0" fontId="8" fillId="16" borderId="5" xfId="0" applyFont="1" applyFill="1" applyBorder="1" applyAlignment="1">
      <alignment horizontal="center" vertical="center" wrapText="1"/>
    </xf>
    <xf numFmtId="0" fontId="63" fillId="17" borderId="5" xfId="0" applyFont="1" applyFill="1" applyBorder="1" applyAlignment="1">
      <alignment horizontal="center" vertical="center" wrapText="1"/>
    </xf>
    <xf numFmtId="0" fontId="57" fillId="5" borderId="5" xfId="0" applyFont="1" applyFill="1" applyBorder="1"/>
    <xf numFmtId="0" fontId="57" fillId="5" borderId="23" xfId="0" applyFont="1" applyFill="1" applyBorder="1" applyAlignment="1">
      <alignment horizontal="center" vertical="center" wrapText="1"/>
    </xf>
    <xf numFmtId="0" fontId="63" fillId="5" borderId="10" xfId="0" applyFont="1" applyFill="1" applyBorder="1" applyAlignment="1">
      <alignment horizontal="center" vertical="center" wrapText="1"/>
    </xf>
    <xf numFmtId="0" fontId="57" fillId="17" borderId="5" xfId="0" applyFont="1" applyFill="1" applyBorder="1" applyAlignment="1">
      <alignment horizontal="center" vertical="center" wrapText="1"/>
    </xf>
    <xf numFmtId="0" fontId="57" fillId="5" borderId="81" xfId="0" applyFont="1" applyFill="1" applyBorder="1" applyAlignment="1">
      <alignment horizontal="left" vertical="center" wrapText="1"/>
    </xf>
    <xf numFmtId="0" fontId="57" fillId="5" borderId="82" xfId="0" applyFont="1" applyFill="1" applyBorder="1" applyAlignment="1">
      <alignment horizontal="left" vertical="center" wrapText="1"/>
    </xf>
    <xf numFmtId="0" fontId="57" fillId="5" borderId="82" xfId="0" applyFont="1" applyFill="1" applyBorder="1" applyAlignment="1">
      <alignment horizontal="center" vertical="center" wrapText="1"/>
    </xf>
    <xf numFmtId="1" fontId="77" fillId="18" borderId="0" xfId="0" applyNumberFormat="1" applyFont="1" applyFill="1"/>
    <xf numFmtId="0" fontId="57" fillId="5" borderId="21" xfId="0" applyFont="1" applyFill="1" applyBorder="1" applyAlignment="1">
      <alignment horizontal="left" vertical="center" wrapText="1"/>
    </xf>
    <xf numFmtId="0" fontId="57" fillId="5" borderId="83" xfId="0" applyFont="1" applyFill="1" applyBorder="1" applyAlignment="1">
      <alignment horizontal="left" vertical="center" wrapText="1"/>
    </xf>
    <xf numFmtId="0" fontId="57" fillId="5" borderId="83" xfId="0" applyFont="1" applyFill="1" applyBorder="1" applyAlignment="1">
      <alignment horizontal="center" vertical="center" wrapText="1"/>
    </xf>
    <xf numFmtId="0" fontId="57" fillId="5" borderId="84" xfId="0" applyFont="1" applyFill="1" applyBorder="1" applyAlignment="1">
      <alignment horizontal="center" vertical="center" wrapText="1"/>
    </xf>
    <xf numFmtId="1" fontId="77" fillId="18" borderId="80" xfId="0" applyNumberFormat="1" applyFont="1" applyFill="1" applyBorder="1" applyAlignment="1">
      <alignment horizontal="center" vertical="center" wrapText="1"/>
    </xf>
    <xf numFmtId="0" fontId="58" fillId="5" borderId="83" xfId="0" applyFont="1" applyFill="1" applyBorder="1" applyAlignment="1">
      <alignment horizontal="left" vertical="center" wrapText="1"/>
    </xf>
    <xf numFmtId="0" fontId="57" fillId="5" borderId="83" xfId="0" applyFont="1" applyFill="1" applyBorder="1"/>
    <xf numFmtId="0" fontId="57" fillId="5" borderId="85" xfId="0" applyFont="1" applyFill="1" applyBorder="1"/>
    <xf numFmtId="0" fontId="57" fillId="5" borderId="81" xfId="0" applyFont="1" applyFill="1" applyBorder="1" applyAlignment="1">
      <alignment horizontal="center" vertical="center" wrapText="1"/>
    </xf>
    <xf numFmtId="0" fontId="57" fillId="5" borderId="21" xfId="0" applyFont="1" applyFill="1" applyBorder="1" applyAlignment="1">
      <alignment horizontal="center" vertical="center" wrapText="1"/>
    </xf>
    <xf numFmtId="0" fontId="81" fillId="0" borderId="0" xfId="5" quotePrefix="1" applyFont="1" applyAlignment="1">
      <alignment horizontal="left" vertical="top" wrapText="1"/>
    </xf>
    <xf numFmtId="0" fontId="57" fillId="6" borderId="5"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63" fillId="7" borderId="5" xfId="0" applyFont="1" applyFill="1" applyBorder="1" applyAlignment="1">
      <alignment horizontal="center" vertical="center" wrapText="1"/>
    </xf>
    <xf numFmtId="0" fontId="8" fillId="13" borderId="0" xfId="0" applyFont="1" applyFill="1" applyAlignment="1">
      <alignment horizontal="left" vertical="top" wrapText="1"/>
    </xf>
    <xf numFmtId="0" fontId="0" fillId="0" borderId="0" xfId="0" applyAlignment="1">
      <alignment horizontal="left" vertical="top" wrapText="1"/>
    </xf>
    <xf numFmtId="0" fontId="21" fillId="0" borderId="0" xfId="3" applyFont="1" applyAlignment="1" applyProtection="1">
      <alignment horizontal="left" vertical="top"/>
    </xf>
    <xf numFmtId="0" fontId="12" fillId="0" borderId="0" xfId="0" applyFont="1" applyAlignment="1">
      <alignment horizontal="left" vertical="center" wrapText="1"/>
    </xf>
    <xf numFmtId="0" fontId="11" fillId="13" borderId="0" xfId="0" applyFont="1" applyFill="1" applyAlignment="1">
      <alignment horizontal="center" vertical="top" wrapText="1"/>
    </xf>
    <xf numFmtId="0" fontId="15" fillId="0" borderId="0" xfId="0" applyFont="1" applyAlignment="1">
      <alignment horizontal="center" vertical="top"/>
    </xf>
    <xf numFmtId="0" fontId="13" fillId="0" borderId="0" xfId="0" applyFont="1" applyAlignment="1">
      <alignment vertical="top" wrapText="1"/>
    </xf>
    <xf numFmtId="0" fontId="12" fillId="0" borderId="0" xfId="0" applyFont="1" applyAlignment="1">
      <alignment horizontal="center" vertical="top" wrapText="1"/>
    </xf>
    <xf numFmtId="0" fontId="8" fillId="0" borderId="0" xfId="9" applyAlignment="1">
      <alignment horizontal="left" vertical="top" wrapText="1"/>
    </xf>
    <xf numFmtId="0" fontId="8" fillId="0" borderId="0" xfId="0" applyFont="1" applyAlignment="1">
      <alignment horizontal="center" vertical="top" wrapText="1"/>
    </xf>
    <xf numFmtId="0" fontId="8" fillId="9" borderId="0" xfId="0" applyFont="1" applyFill="1" applyAlignment="1">
      <alignment vertical="top" wrapText="1"/>
    </xf>
    <xf numFmtId="0" fontId="0" fillId="0" borderId="0" xfId="0" applyProtection="1">
      <protection hidden="1"/>
    </xf>
    <xf numFmtId="0" fontId="8" fillId="0" borderId="0" xfId="0" applyFont="1" applyProtection="1">
      <protection hidden="1"/>
    </xf>
    <xf numFmtId="0" fontId="8" fillId="0" borderId="0" xfId="0" applyFont="1" applyAlignment="1" applyProtection="1">
      <alignment horizontal="center" vertical="center" wrapText="1"/>
      <protection hidden="1"/>
    </xf>
    <xf numFmtId="0" fontId="8" fillId="0" borderId="11" xfId="0" applyFont="1" applyBorder="1" applyAlignment="1" applyProtection="1">
      <alignment vertical="top" wrapText="1"/>
      <protection hidden="1"/>
    </xf>
    <xf numFmtId="0" fontId="8" fillId="0" borderId="54" xfId="0" applyFont="1" applyBorder="1" applyAlignment="1" applyProtection="1">
      <alignment vertical="top" wrapText="1"/>
      <protection hidden="1"/>
    </xf>
    <xf numFmtId="0" fontId="8" fillId="0" borderId="52" xfId="0" applyFont="1" applyBorder="1" applyAlignment="1" applyProtection="1">
      <alignment horizontal="center" vertical="top" wrapText="1"/>
      <protection hidden="1"/>
    </xf>
    <xf numFmtId="0" fontId="8" fillId="0" borderId="7" xfId="0" applyFont="1" applyBorder="1" applyAlignment="1" applyProtection="1">
      <alignment horizontal="center" vertical="top" wrapText="1"/>
      <protection hidden="1"/>
    </xf>
    <xf numFmtId="0" fontId="8" fillId="0" borderId="0" xfId="0" applyFont="1" applyAlignment="1" applyProtection="1">
      <alignment vertical="top" wrapText="1"/>
      <protection hidden="1"/>
    </xf>
    <xf numFmtId="0" fontId="8" fillId="0" borderId="50" xfId="0" applyFont="1" applyBorder="1" applyAlignment="1" applyProtection="1">
      <alignment vertical="top" wrapText="1"/>
      <protection hidden="1"/>
    </xf>
    <xf numFmtId="0" fontId="8" fillId="0" borderId="15" xfId="0" applyFont="1" applyBorder="1" applyAlignment="1" applyProtection="1">
      <alignment vertical="top" wrapText="1"/>
      <protection hidden="1"/>
    </xf>
    <xf numFmtId="0" fontId="8" fillId="0" borderId="62" xfId="0" applyFont="1" applyBorder="1" applyAlignment="1" applyProtection="1">
      <alignment vertical="top" wrapText="1"/>
      <protection hidden="1"/>
    </xf>
    <xf numFmtId="0" fontId="8" fillId="0" borderId="9" xfId="0" applyFont="1" applyBorder="1" applyAlignment="1" applyProtection="1">
      <alignment vertical="top" wrapText="1"/>
      <protection hidden="1"/>
    </xf>
    <xf numFmtId="0" fontId="8" fillId="0" borderId="15" xfId="0" applyFont="1" applyBorder="1" applyAlignment="1" applyProtection="1">
      <alignment horizontal="left" vertical="top" wrapText="1"/>
      <protection hidden="1"/>
    </xf>
    <xf numFmtId="0" fontId="8" fillId="0" borderId="15" xfId="0" applyFont="1" applyBorder="1" applyAlignment="1" applyProtection="1">
      <alignment horizontal="center" vertical="top" wrapText="1"/>
      <protection hidden="1"/>
    </xf>
    <xf numFmtId="1" fontId="8" fillId="0" borderId="15" xfId="0" applyNumberFormat="1" applyFont="1" applyBorder="1" applyAlignment="1" applyProtection="1">
      <alignment horizontal="center" vertical="top" wrapText="1"/>
      <protection hidden="1"/>
    </xf>
    <xf numFmtId="0" fontId="8" fillId="0" borderId="77" xfId="0" applyFont="1" applyBorder="1" applyAlignment="1" applyProtection="1">
      <alignment horizontal="center" vertical="top" wrapText="1"/>
      <protection hidden="1"/>
    </xf>
    <xf numFmtId="0" fontId="8" fillId="0" borderId="12" xfId="0" applyFont="1" applyBorder="1" applyAlignment="1" applyProtection="1">
      <alignment vertical="top" wrapText="1"/>
      <protection hidden="1"/>
    </xf>
    <xf numFmtId="0" fontId="8" fillId="0" borderId="63" xfId="0" applyFont="1" applyBorder="1" applyAlignment="1" applyProtection="1">
      <alignment vertical="top" wrapText="1"/>
      <protection hidden="1"/>
    </xf>
    <xf numFmtId="0" fontId="8" fillId="0" borderId="51" xfId="0" applyFont="1" applyBorder="1" applyAlignment="1" applyProtection="1">
      <alignment vertical="top" wrapText="1"/>
      <protection hidden="1"/>
    </xf>
    <xf numFmtId="0" fontId="8" fillId="0" borderId="12" xfId="0" applyFont="1" applyBorder="1" applyAlignment="1" applyProtection="1">
      <alignment horizontal="left" vertical="top" wrapText="1"/>
      <protection hidden="1"/>
    </xf>
    <xf numFmtId="0" fontId="8" fillId="0" borderId="12" xfId="0" applyFont="1" applyBorder="1" applyAlignment="1" applyProtection="1">
      <alignment horizontal="center" vertical="top" wrapText="1"/>
      <protection hidden="1"/>
    </xf>
    <xf numFmtId="1" fontId="8" fillId="0" borderId="12" xfId="0" applyNumberFormat="1" applyFont="1" applyBorder="1" applyAlignment="1" applyProtection="1">
      <alignment horizontal="center" vertical="top" wrapText="1"/>
      <protection hidden="1"/>
    </xf>
    <xf numFmtId="0" fontId="8" fillId="0" borderId="10" xfId="0" applyFont="1" applyBorder="1" applyAlignment="1" applyProtection="1">
      <alignment horizontal="center" vertical="top" wrapText="1"/>
      <protection hidden="1"/>
    </xf>
    <xf numFmtId="0" fontId="8" fillId="0" borderId="17" xfId="0" applyFont="1" applyBorder="1" applyAlignment="1" applyProtection="1">
      <alignment horizontal="center" vertical="top" wrapText="1"/>
      <protection hidden="1"/>
    </xf>
    <xf numFmtId="0" fontId="8" fillId="0" borderId="43" xfId="0" applyFont="1" applyBorder="1" applyAlignment="1" applyProtection="1">
      <alignment vertical="top" wrapText="1"/>
      <protection hidden="1"/>
    </xf>
    <xf numFmtId="0" fontId="8" fillId="0" borderId="1" xfId="0" applyFont="1" applyBorder="1" applyAlignment="1" applyProtection="1">
      <alignment vertical="top" wrapText="1"/>
      <protection hidden="1"/>
    </xf>
    <xf numFmtId="0" fontId="8" fillId="0" borderId="20" xfId="0" applyFont="1" applyBorder="1" applyAlignment="1" applyProtection="1">
      <alignment vertical="top" wrapText="1"/>
      <protection hidden="1"/>
    </xf>
    <xf numFmtId="0" fontId="8" fillId="0" borderId="3" xfId="0" applyFont="1" applyBorder="1" applyAlignment="1" applyProtection="1">
      <alignment vertical="top" wrapText="1"/>
      <protection hidden="1"/>
    </xf>
    <xf numFmtId="0" fontId="8" fillId="0" borderId="1" xfId="0" applyFont="1" applyBorder="1" applyAlignment="1" applyProtection="1">
      <alignment horizontal="left" vertical="top" wrapText="1"/>
      <protection hidden="1"/>
    </xf>
    <xf numFmtId="0" fontId="8" fillId="0" borderId="1" xfId="0" applyFont="1" applyBorder="1" applyAlignment="1" applyProtection="1">
      <alignment horizontal="center" vertical="top" wrapText="1"/>
      <protection hidden="1"/>
    </xf>
    <xf numFmtId="1" fontId="8" fillId="0" borderId="1" xfId="0" applyNumberFormat="1" applyFont="1" applyBorder="1" applyAlignment="1" applyProtection="1">
      <alignment horizontal="center" vertical="top" wrapText="1"/>
      <protection hidden="1"/>
    </xf>
    <xf numFmtId="0" fontId="8" fillId="0" borderId="8" xfId="0" applyFont="1" applyBorder="1" applyAlignment="1" applyProtection="1">
      <alignment horizontal="center" vertical="top" wrapText="1"/>
      <protection hidden="1"/>
    </xf>
    <xf numFmtId="0" fontId="8" fillId="0" borderId="41" xfId="0" applyFont="1" applyBorder="1" applyAlignment="1" applyProtection="1">
      <alignment vertical="top" wrapText="1"/>
      <protection hidden="1"/>
    </xf>
    <xf numFmtId="0" fontId="8" fillId="0" borderId="42" xfId="0" applyFont="1" applyBorder="1" applyAlignment="1" applyProtection="1">
      <alignment vertical="top" wrapText="1"/>
      <protection hidden="1"/>
    </xf>
    <xf numFmtId="0" fontId="8" fillId="10" borderId="8" xfId="0" applyFont="1" applyFill="1" applyBorder="1" applyAlignment="1" applyProtection="1">
      <alignment horizontal="center" vertical="top" wrapText="1"/>
      <protection hidden="1"/>
    </xf>
    <xf numFmtId="0" fontId="8" fillId="0" borderId="58" xfId="0" applyFont="1" applyBorder="1" applyAlignment="1" applyProtection="1">
      <alignment vertical="top" wrapText="1"/>
      <protection hidden="1"/>
    </xf>
    <xf numFmtId="1" fontId="0" fillId="0" borderId="15" xfId="0" applyNumberFormat="1" applyBorder="1" applyAlignment="1" applyProtection="1">
      <alignment horizontal="center" vertical="top" wrapText="1"/>
      <protection hidden="1"/>
    </xf>
    <xf numFmtId="0" fontId="8" fillId="0" borderId="72" xfId="0" applyFont="1" applyBorder="1" applyAlignment="1" applyProtection="1">
      <alignment vertical="top" wrapText="1"/>
      <protection hidden="1"/>
    </xf>
    <xf numFmtId="0" fontId="8" fillId="0" borderId="10" xfId="0" applyFont="1" applyBorder="1" applyAlignment="1" applyProtection="1">
      <alignment vertical="top" wrapText="1"/>
      <protection hidden="1"/>
    </xf>
    <xf numFmtId="0" fontId="8" fillId="0" borderId="59" xfId="0" applyFont="1" applyBorder="1" applyAlignment="1" applyProtection="1">
      <alignment vertical="top" wrapText="1"/>
      <protection hidden="1"/>
    </xf>
    <xf numFmtId="0" fontId="8" fillId="0" borderId="10" xfId="0" applyFont="1" applyBorder="1" applyAlignment="1" applyProtection="1">
      <alignment horizontal="left" vertical="top" wrapText="1"/>
      <protection hidden="1"/>
    </xf>
    <xf numFmtId="1" fontId="0" fillId="0" borderId="10" xfId="0" applyNumberFormat="1" applyBorder="1" applyAlignment="1" applyProtection="1">
      <alignment horizontal="center" vertical="top" wrapText="1"/>
      <protection hidden="1"/>
    </xf>
    <xf numFmtId="1" fontId="8" fillId="0" borderId="10" xfId="0" applyNumberFormat="1" applyFont="1" applyBorder="1" applyAlignment="1" applyProtection="1">
      <alignment horizontal="center" vertical="top" wrapText="1"/>
      <protection hidden="1"/>
    </xf>
    <xf numFmtId="0" fontId="8" fillId="0" borderId="2" xfId="0" applyFont="1" applyBorder="1" applyAlignment="1" applyProtection="1">
      <alignment vertical="top" wrapText="1"/>
      <protection hidden="1"/>
    </xf>
    <xf numFmtId="0" fontId="8" fillId="0" borderId="77" xfId="0" applyFont="1" applyBorder="1" applyAlignment="1" applyProtection="1">
      <alignment vertical="top" wrapText="1"/>
      <protection hidden="1"/>
    </xf>
    <xf numFmtId="0" fontId="8" fillId="0" borderId="70" xfId="0" applyFont="1" applyBorder="1" applyAlignment="1" applyProtection="1">
      <alignment vertical="top" wrapText="1"/>
      <protection hidden="1"/>
    </xf>
    <xf numFmtId="1" fontId="0" fillId="0" borderId="12" xfId="0" applyNumberFormat="1" applyBorder="1" applyAlignment="1" applyProtection="1">
      <alignment horizontal="center" vertical="top" wrapText="1"/>
      <protection hidden="1"/>
    </xf>
    <xf numFmtId="0" fontId="8" fillId="0" borderId="67" xfId="0" applyFont="1" applyBorder="1" applyAlignment="1" applyProtection="1">
      <alignment vertical="top" wrapText="1"/>
      <protection hidden="1"/>
    </xf>
    <xf numFmtId="1" fontId="0" fillId="0" borderId="1" xfId="0" applyNumberFormat="1" applyBorder="1" applyAlignment="1" applyProtection="1">
      <alignment horizontal="center" vertical="top" wrapText="1"/>
      <protection hidden="1"/>
    </xf>
    <xf numFmtId="0" fontId="8" fillId="0" borderId="14" xfId="0" applyFont="1" applyBorder="1" applyAlignment="1" applyProtection="1">
      <alignment vertical="top" wrapText="1"/>
      <protection hidden="1"/>
    </xf>
    <xf numFmtId="0" fontId="8" fillId="0" borderId="5" xfId="0" applyFont="1" applyBorder="1" applyAlignment="1" applyProtection="1">
      <alignment vertical="top" wrapText="1"/>
      <protection hidden="1"/>
    </xf>
    <xf numFmtId="0" fontId="8" fillId="0" borderId="5" xfId="0" applyFont="1" applyBorder="1" applyAlignment="1" applyProtection="1">
      <alignment horizontal="left" vertical="top" wrapText="1"/>
      <protection hidden="1"/>
    </xf>
    <xf numFmtId="0" fontId="8" fillId="0" borderId="5" xfId="0" applyFont="1" applyBorder="1" applyAlignment="1" applyProtection="1">
      <alignment horizontal="center" vertical="top" wrapText="1"/>
      <protection hidden="1"/>
    </xf>
    <xf numFmtId="1" fontId="0" fillId="0" borderId="5" xfId="0" applyNumberFormat="1" applyBorder="1" applyAlignment="1" applyProtection="1">
      <alignment horizontal="center" vertical="top" wrapText="1"/>
      <protection hidden="1"/>
    </xf>
    <xf numFmtId="1" fontId="8" fillId="0" borderId="5" xfId="0" applyNumberFormat="1" applyFont="1" applyBorder="1" applyAlignment="1" applyProtection="1">
      <alignment horizontal="center" vertical="top" wrapText="1"/>
      <protection hidden="1"/>
    </xf>
    <xf numFmtId="0" fontId="8" fillId="0" borderId="22" xfId="0" applyFont="1" applyBorder="1" applyAlignment="1" applyProtection="1">
      <alignment horizontal="center" vertical="top" wrapText="1"/>
      <protection hidden="1"/>
    </xf>
    <xf numFmtId="0" fontId="8" fillId="0" borderId="44" xfId="0" applyFont="1" applyBorder="1" applyAlignment="1" applyProtection="1">
      <alignment vertical="top" wrapText="1"/>
      <protection hidden="1"/>
    </xf>
    <xf numFmtId="0" fontId="8" fillId="0" borderId="16" xfId="0" applyFont="1" applyBorder="1" applyAlignment="1" applyProtection="1">
      <alignment horizontal="center" vertical="top" wrapText="1"/>
      <protection hidden="1"/>
    </xf>
    <xf numFmtId="0" fontId="8" fillId="0" borderId="78" xfId="0" applyFont="1" applyBorder="1" applyAlignment="1" applyProtection="1">
      <alignment vertical="top" wrapText="1"/>
      <protection hidden="1"/>
    </xf>
    <xf numFmtId="0" fontId="8" fillId="0" borderId="61" xfId="0" applyFont="1" applyBorder="1" applyAlignment="1" applyProtection="1">
      <alignment horizontal="center" vertical="top" wrapText="1"/>
      <protection hidden="1"/>
    </xf>
    <xf numFmtId="1" fontId="8" fillId="5" borderId="1" xfId="0" applyNumberFormat="1" applyFont="1" applyFill="1" applyBorder="1" applyAlignment="1" applyProtection="1">
      <alignment horizontal="center" vertical="top" wrapText="1"/>
      <protection hidden="1"/>
    </xf>
    <xf numFmtId="1" fontId="8" fillId="5" borderId="15" xfId="0" applyNumberFormat="1" applyFont="1" applyFill="1" applyBorder="1" applyAlignment="1" applyProtection="1">
      <alignment horizontal="center" vertical="top" wrapText="1"/>
      <protection hidden="1"/>
    </xf>
    <xf numFmtId="0" fontId="34" fillId="13" borderId="0" xfId="0" applyFont="1" applyFill="1" applyAlignment="1" applyProtection="1">
      <alignment vertical="center" wrapText="1"/>
      <protection hidden="1"/>
    </xf>
    <xf numFmtId="0" fontId="8" fillId="13" borderId="0" xfId="0" applyFont="1" applyFill="1" applyProtection="1">
      <protection hidden="1"/>
    </xf>
    <xf numFmtId="0" fontId="72" fillId="3" borderId="0" xfId="0" applyFont="1" applyFill="1" applyAlignment="1">
      <alignment vertical="center"/>
    </xf>
    <xf numFmtId="0" fontId="23" fillId="3" borderId="0" xfId="0" applyFont="1" applyFill="1" applyAlignment="1">
      <alignment vertical="center"/>
    </xf>
    <xf numFmtId="0" fontId="12" fillId="3" borderId="6" xfId="0" applyFont="1" applyFill="1" applyBorder="1" applyAlignment="1">
      <alignment horizontal="center" vertical="top"/>
    </xf>
    <xf numFmtId="0" fontId="12" fillId="10" borderId="0" xfId="8" applyNumberFormat="1" applyFont="1" applyFill="1" applyAlignment="1">
      <alignment horizontal="center" vertical="center" wrapText="1"/>
    </xf>
    <xf numFmtId="0" fontId="43" fillId="0" borderId="0" xfId="0" applyFont="1" applyAlignment="1">
      <alignment vertical="top" wrapText="1"/>
    </xf>
    <xf numFmtId="0" fontId="57" fillId="0" borderId="0" xfId="0" applyFont="1" applyAlignment="1">
      <alignment horizontal="left" vertical="top" wrapText="1"/>
    </xf>
    <xf numFmtId="0" fontId="65" fillId="0" borderId="5" xfId="0" applyFont="1" applyBorder="1" applyAlignment="1">
      <alignment horizontal="left" vertical="top" wrapText="1"/>
    </xf>
    <xf numFmtId="0" fontId="43" fillId="0" borderId="5" xfId="0" applyFont="1" applyBorder="1" applyAlignment="1">
      <alignment horizontal="left" vertical="top" wrapText="1"/>
    </xf>
    <xf numFmtId="0" fontId="60" fillId="0" borderId="101" xfId="0" applyFont="1" applyBorder="1" applyAlignment="1">
      <alignment vertical="top" wrapText="1"/>
    </xf>
    <xf numFmtId="0" fontId="60" fillId="0" borderId="102" xfId="0" applyFont="1" applyBorder="1" applyAlignment="1">
      <alignment vertical="top" wrapText="1"/>
    </xf>
    <xf numFmtId="0" fontId="60" fillId="0" borderId="100" xfId="0" applyFont="1" applyBorder="1" applyAlignment="1">
      <alignment vertical="top" wrapText="1"/>
    </xf>
    <xf numFmtId="0" fontId="60" fillId="0" borderId="100" xfId="0" applyFont="1" applyBorder="1" applyAlignment="1">
      <alignment horizontal="center" vertical="top" wrapText="1"/>
    </xf>
    <xf numFmtId="0" fontId="60" fillId="0" borderId="103" xfId="0" applyFont="1" applyBorder="1" applyAlignment="1">
      <alignment vertical="top" wrapText="1"/>
    </xf>
    <xf numFmtId="0" fontId="60" fillId="0" borderId="103" xfId="0" applyFont="1" applyBorder="1" applyAlignment="1">
      <alignment horizontal="right" vertical="top" wrapText="1"/>
    </xf>
    <xf numFmtId="0" fontId="60" fillId="0" borderId="103" xfId="0" applyFont="1" applyBorder="1" applyAlignment="1">
      <alignment horizontal="center" vertical="top" wrapText="1"/>
    </xf>
    <xf numFmtId="0" fontId="40" fillId="0" borderId="100" xfId="0" applyFont="1" applyBorder="1" applyAlignment="1">
      <alignment vertical="top" wrapText="1"/>
    </xf>
    <xf numFmtId="0" fontId="60" fillId="0" borderId="0" xfId="0" applyFont="1" applyAlignment="1">
      <alignment vertical="top" wrapText="1"/>
    </xf>
    <xf numFmtId="0" fontId="60" fillId="0" borderId="0" xfId="0" applyFont="1" applyAlignment="1">
      <alignment horizontal="right" vertical="top" wrapText="1"/>
    </xf>
    <xf numFmtId="0" fontId="60" fillId="0" borderId="0" xfId="0" applyFont="1" applyAlignment="1">
      <alignment horizontal="center" vertical="top" wrapText="1"/>
    </xf>
    <xf numFmtId="0" fontId="40" fillId="0" borderId="0" xfId="0" applyFont="1"/>
    <xf numFmtId="0" fontId="40" fillId="0" borderId="104" xfId="0" applyFont="1" applyBorder="1"/>
    <xf numFmtId="0" fontId="40" fillId="0" borderId="0" xfId="0" applyFont="1" applyAlignment="1">
      <alignment horizontal="right" vertical="top" wrapText="1"/>
    </xf>
    <xf numFmtId="0" fontId="60" fillId="0" borderId="105" xfId="0" applyFont="1" applyBorder="1" applyAlignment="1">
      <alignment vertical="top" wrapText="1"/>
    </xf>
    <xf numFmtId="0" fontId="60" fillId="0" borderId="105" xfId="0" applyFont="1" applyBorder="1" applyAlignment="1">
      <alignment horizontal="right" vertical="top" wrapText="1"/>
    </xf>
    <xf numFmtId="0" fontId="60" fillId="0" borderId="105" xfId="0" applyFont="1" applyBorder="1" applyAlignment="1">
      <alignment horizontal="center" vertical="top" wrapText="1"/>
    </xf>
    <xf numFmtId="0" fontId="40" fillId="0" borderId="105" xfId="0" applyFont="1" applyBorder="1" applyAlignment="1">
      <alignment horizontal="center" vertical="top" wrapText="1"/>
    </xf>
    <xf numFmtId="0" fontId="40" fillId="0" borderId="104" xfId="0" applyFont="1" applyBorder="1" applyAlignment="1">
      <alignment horizontal="center" vertical="center" wrapText="1"/>
    </xf>
    <xf numFmtId="0" fontId="60" fillId="0" borderId="104" xfId="0" applyFont="1" applyBorder="1" applyAlignment="1">
      <alignment horizontal="center" vertical="top" wrapText="1"/>
    </xf>
    <xf numFmtId="0" fontId="60" fillId="5" borderId="0" xfId="0" applyFont="1" applyFill="1" applyAlignment="1">
      <alignment horizontal="left" vertical="top" wrapText="1"/>
    </xf>
    <xf numFmtId="0" fontId="57" fillId="0" borderId="5" xfId="0" applyFont="1" applyBorder="1" applyAlignment="1">
      <alignment horizontal="left" vertical="center" wrapText="1"/>
    </xf>
    <xf numFmtId="0" fontId="7" fillId="0" borderId="0" xfId="0" applyFont="1"/>
    <xf numFmtId="0" fontId="7" fillId="13" borderId="0" xfId="0" applyFont="1" applyFill="1"/>
    <xf numFmtId="0" fontId="15" fillId="13" borderId="0" xfId="0" applyFont="1" applyFill="1"/>
    <xf numFmtId="0" fontId="12" fillId="13" borderId="0" xfId="0" applyFont="1" applyFill="1" applyAlignment="1" applyProtection="1">
      <alignment vertical="center" wrapText="1"/>
      <protection hidden="1"/>
    </xf>
    <xf numFmtId="0" fontId="40" fillId="0" borderId="0" xfId="0" applyFont="1" applyAlignment="1">
      <alignment horizontal="center" vertical="top" wrapText="1"/>
    </xf>
    <xf numFmtId="0" fontId="53" fillId="13" borderId="0" xfId="0" applyFont="1" applyFill="1" applyAlignment="1">
      <alignment vertical="top" wrapText="1"/>
    </xf>
    <xf numFmtId="0" fontId="8" fillId="0" borderId="75" xfId="0" applyFont="1" applyBorder="1" applyAlignment="1">
      <alignment horizontal="left" vertical="top" wrapText="1"/>
    </xf>
    <xf numFmtId="0" fontId="8" fillId="0" borderId="66" xfId="0" applyFont="1" applyBorder="1" applyAlignment="1">
      <alignment horizontal="left" vertical="top" wrapText="1"/>
    </xf>
    <xf numFmtId="0" fontId="63" fillId="0" borderId="5" xfId="0" applyFont="1" applyBorder="1" applyAlignment="1">
      <alignment horizontal="center" vertical="center" wrapText="1"/>
    </xf>
    <xf numFmtId="0" fontId="6" fillId="5" borderId="5" xfId="0" applyFont="1" applyFill="1" applyBorder="1" applyAlignment="1">
      <alignment horizontal="left" vertical="center" wrapText="1"/>
    </xf>
    <xf numFmtId="0" fontId="8" fillId="13" borderId="60" xfId="0" applyFont="1" applyFill="1" applyBorder="1" applyAlignment="1">
      <alignment horizontal="left" vertical="top" wrapText="1"/>
    </xf>
    <xf numFmtId="0" fontId="8" fillId="0" borderId="99" xfId="0" applyFont="1" applyBorder="1" applyAlignment="1" applyProtection="1">
      <alignment horizontal="left" vertical="top" wrapText="1"/>
      <protection hidden="1"/>
    </xf>
    <xf numFmtId="0" fontId="8" fillId="13" borderId="32" xfId="0" applyFont="1" applyFill="1" applyBorder="1" applyAlignment="1">
      <alignment horizontal="left" vertical="top" wrapText="1"/>
    </xf>
    <xf numFmtId="0" fontId="8" fillId="0" borderId="79" xfId="0" applyFont="1" applyBorder="1" applyAlignment="1" applyProtection="1">
      <alignment horizontal="center" vertical="top" wrapText="1"/>
      <protection hidden="1"/>
    </xf>
    <xf numFmtId="0" fontId="8" fillId="0" borderId="81" xfId="0" applyFont="1" applyBorder="1" applyAlignment="1" applyProtection="1">
      <alignment vertical="top" wrapText="1"/>
      <protection hidden="1"/>
    </xf>
    <xf numFmtId="0" fontId="8" fillId="0" borderId="111" xfId="0" applyFont="1" applyBorder="1" applyAlignment="1" applyProtection="1">
      <alignment horizontal="center" vertical="top" wrapText="1"/>
      <protection hidden="1"/>
    </xf>
    <xf numFmtId="0" fontId="8" fillId="0" borderId="21" xfId="0" applyFont="1" applyBorder="1" applyAlignment="1" applyProtection="1">
      <alignment vertical="top" wrapText="1"/>
      <protection hidden="1"/>
    </xf>
    <xf numFmtId="0" fontId="8" fillId="0" borderId="112" xfId="0" applyFont="1" applyBorder="1" applyAlignment="1" applyProtection="1">
      <alignment horizontal="center" vertical="top" wrapText="1"/>
      <protection hidden="1"/>
    </xf>
    <xf numFmtId="0" fontId="8" fillId="0" borderId="113" xfId="0" applyFont="1" applyBorder="1" applyAlignment="1" applyProtection="1">
      <alignment vertical="top" wrapText="1"/>
      <protection hidden="1"/>
    </xf>
    <xf numFmtId="0" fontId="8" fillId="0" borderId="114" xfId="0" applyFont="1" applyBorder="1" applyAlignment="1" applyProtection="1">
      <alignment horizontal="center" vertical="top" wrapText="1"/>
      <protection hidden="1"/>
    </xf>
    <xf numFmtId="0" fontId="53" fillId="0" borderId="0" xfId="0" applyFont="1" applyAlignment="1">
      <alignment horizontal="left" vertical="top" wrapText="1"/>
    </xf>
    <xf numFmtId="0" fontId="8" fillId="0" borderId="5" xfId="0" applyFont="1" applyBorder="1" applyAlignment="1">
      <alignment horizontal="left" vertical="top" wrapText="1"/>
    </xf>
    <xf numFmtId="0" fontId="43" fillId="0" borderId="5" xfId="0" applyFont="1" applyBorder="1" applyAlignment="1">
      <alignment horizontal="left" vertical="center" wrapText="1"/>
    </xf>
    <xf numFmtId="0" fontId="57" fillId="20" borderId="5" xfId="0" applyFont="1" applyFill="1" applyBorder="1" applyAlignment="1">
      <alignment horizontal="left" vertical="center" wrapText="1"/>
    </xf>
    <xf numFmtId="0" fontId="57" fillId="20" borderId="5" xfId="0" applyFont="1" applyFill="1" applyBorder="1" applyAlignment="1">
      <alignment horizontal="center" vertical="center" wrapText="1"/>
    </xf>
    <xf numFmtId="0" fontId="57" fillId="20" borderId="0" xfId="0" applyFont="1" applyFill="1"/>
    <xf numFmtId="0" fontId="63" fillId="20" borderId="5" xfId="0" applyFont="1" applyFill="1" applyBorder="1" applyAlignment="1">
      <alignment horizontal="center" vertical="center" wrapText="1"/>
    </xf>
    <xf numFmtId="0" fontId="43" fillId="20" borderId="5" xfId="0" applyFont="1" applyFill="1" applyBorder="1" applyAlignment="1">
      <alignment horizontal="left" vertical="center" wrapText="1"/>
    </xf>
    <xf numFmtId="0" fontId="6" fillId="0" borderId="5" xfId="0" applyFont="1" applyBorder="1" applyAlignment="1">
      <alignment horizontal="center" vertical="center" wrapText="1"/>
    </xf>
    <xf numFmtId="0" fontId="77" fillId="0" borderId="80" xfId="0" applyFont="1" applyBorder="1" applyAlignment="1">
      <alignment horizontal="center" vertical="center" wrapText="1"/>
    </xf>
    <xf numFmtId="0" fontId="8" fillId="0" borderId="0" xfId="1" applyFont="1" applyAlignment="1" applyProtection="1">
      <alignment horizontal="left" vertical="top" wrapText="1"/>
    </xf>
    <xf numFmtId="0" fontId="8" fillId="0" borderId="0" xfId="1" applyFont="1" applyAlignment="1" applyProtection="1">
      <alignment vertical="top"/>
    </xf>
    <xf numFmtId="0" fontId="8" fillId="10" borderId="15" xfId="0" applyFont="1" applyFill="1" applyBorder="1" applyAlignment="1" applyProtection="1">
      <alignment horizontal="center" vertical="top" wrapText="1"/>
      <protection hidden="1"/>
    </xf>
    <xf numFmtId="0" fontId="8" fillId="21" borderId="20" xfId="0" applyFont="1" applyFill="1" applyBorder="1" applyAlignment="1" applyProtection="1">
      <alignment vertical="top" wrapText="1"/>
      <protection hidden="1"/>
    </xf>
    <xf numFmtId="0" fontId="8" fillId="5" borderId="1" xfId="0" applyFont="1" applyFill="1" applyBorder="1" applyAlignment="1" applyProtection="1">
      <alignment vertical="top" wrapText="1"/>
      <protection hidden="1"/>
    </xf>
    <xf numFmtId="0" fontId="8" fillId="5" borderId="15" xfId="0" applyFont="1" applyFill="1" applyBorder="1" applyAlignment="1" applyProtection="1">
      <alignment vertical="top" wrapText="1"/>
      <protection hidden="1"/>
    </xf>
    <xf numFmtId="0" fontId="8" fillId="5" borderId="12" xfId="0" applyFont="1" applyFill="1" applyBorder="1" applyAlignment="1" applyProtection="1">
      <alignment vertical="top" wrapText="1"/>
      <protection hidden="1"/>
    </xf>
    <xf numFmtId="1" fontId="8" fillId="5" borderId="12" xfId="0" applyNumberFormat="1" applyFont="1" applyFill="1" applyBorder="1" applyAlignment="1" applyProtection="1">
      <alignment horizontal="center" vertical="top" wrapText="1"/>
      <protection hidden="1"/>
    </xf>
    <xf numFmtId="1" fontId="0" fillId="0" borderId="82" xfId="0" applyNumberFormat="1" applyBorder="1" applyAlignment="1" applyProtection="1">
      <alignment horizontal="center" vertical="top" wrapText="1"/>
      <protection hidden="1"/>
    </xf>
    <xf numFmtId="1" fontId="8" fillId="0" borderId="82" xfId="0" applyNumberFormat="1" applyFont="1" applyBorder="1" applyAlignment="1" applyProtection="1">
      <alignment horizontal="center" vertical="top" wrapText="1"/>
      <protection hidden="1"/>
    </xf>
    <xf numFmtId="0" fontId="8" fillId="0" borderId="82" xfId="0" applyFont="1" applyBorder="1" applyAlignment="1" applyProtection="1">
      <alignment horizontal="center" vertical="top" wrapText="1"/>
      <protection hidden="1"/>
    </xf>
    <xf numFmtId="1" fontId="0" fillId="0" borderId="83" xfId="0" applyNumberFormat="1" applyBorder="1" applyAlignment="1" applyProtection="1">
      <alignment horizontal="center" vertical="top" wrapText="1"/>
      <protection hidden="1"/>
    </xf>
    <xf numFmtId="1" fontId="8" fillId="0" borderId="83" xfId="0" applyNumberFormat="1" applyFont="1" applyBorder="1" applyAlignment="1" applyProtection="1">
      <alignment horizontal="center" vertical="top" wrapText="1"/>
      <protection hidden="1"/>
    </xf>
    <xf numFmtId="0" fontId="8" fillId="0" borderId="83" xfId="0" applyFont="1" applyBorder="1" applyAlignment="1" applyProtection="1">
      <alignment horizontal="center" vertical="top" wrapText="1"/>
      <protection hidden="1"/>
    </xf>
    <xf numFmtId="0" fontId="8" fillId="0" borderId="116" xfId="0" applyFont="1" applyBorder="1" applyAlignment="1" applyProtection="1">
      <alignment vertical="top" wrapText="1"/>
      <protection hidden="1"/>
    </xf>
    <xf numFmtId="0" fontId="8" fillId="0" borderId="117" xfId="0" applyFont="1" applyBorder="1" applyAlignment="1" applyProtection="1">
      <alignment horizontal="center" vertical="top" wrapText="1"/>
      <protection hidden="1"/>
    </xf>
    <xf numFmtId="1" fontId="8" fillId="0" borderId="117" xfId="0" applyNumberFormat="1" applyFont="1" applyBorder="1" applyAlignment="1" applyProtection="1">
      <alignment horizontal="center" vertical="top" wrapText="1"/>
      <protection hidden="1"/>
    </xf>
    <xf numFmtId="0" fontId="8" fillId="0" borderId="118" xfId="0" applyFont="1" applyBorder="1" applyAlignment="1" applyProtection="1">
      <alignment horizontal="left" vertical="top" wrapText="1"/>
      <protection hidden="1"/>
    </xf>
    <xf numFmtId="0" fontId="8" fillId="0" borderId="80" xfId="0" applyFont="1" applyBorder="1" applyAlignment="1" applyProtection="1">
      <alignment horizontal="left" vertical="top" wrapText="1"/>
      <protection hidden="1"/>
    </xf>
    <xf numFmtId="0" fontId="8" fillId="0" borderId="98" xfId="0" applyFont="1" applyBorder="1" applyAlignment="1" applyProtection="1">
      <alignment horizontal="left" vertical="top" wrapText="1"/>
      <protection hidden="1"/>
    </xf>
    <xf numFmtId="0" fontId="8" fillId="13" borderId="9" xfId="0" applyFont="1" applyFill="1" applyBorder="1" applyAlignment="1">
      <alignment horizontal="left" vertical="top" wrapText="1"/>
    </xf>
    <xf numFmtId="0" fontId="8" fillId="0" borderId="97" xfId="0" applyFont="1" applyBorder="1" applyAlignment="1" applyProtection="1">
      <alignment vertical="top" wrapText="1"/>
      <protection hidden="1"/>
    </xf>
    <xf numFmtId="0" fontId="8" fillId="0" borderId="98" xfId="0" applyFont="1" applyBorder="1" applyAlignment="1" applyProtection="1">
      <alignment vertical="top" wrapText="1"/>
      <protection hidden="1"/>
    </xf>
    <xf numFmtId="0" fontId="8" fillId="0" borderId="118" xfId="0" applyFont="1" applyBorder="1" applyAlignment="1" applyProtection="1">
      <alignment vertical="top" wrapText="1"/>
      <protection hidden="1"/>
    </xf>
    <xf numFmtId="0" fontId="8" fillId="0" borderId="99" xfId="0" applyFont="1" applyBorder="1" applyAlignment="1" applyProtection="1">
      <alignment vertical="top" wrapText="1"/>
      <protection hidden="1"/>
    </xf>
    <xf numFmtId="0" fontId="8" fillId="0" borderId="92" xfId="0" applyFont="1" applyBorder="1" applyAlignment="1" applyProtection="1">
      <alignment vertical="top" wrapText="1"/>
      <protection hidden="1"/>
    </xf>
    <xf numFmtId="0" fontId="8" fillId="0" borderId="80" xfId="0" applyFont="1" applyBorder="1" applyAlignment="1" applyProtection="1">
      <alignment vertical="top" wrapText="1"/>
      <protection hidden="1"/>
    </xf>
    <xf numFmtId="0" fontId="8" fillId="5" borderId="99" xfId="0" applyFont="1" applyFill="1" applyBorder="1" applyAlignment="1" applyProtection="1">
      <alignment vertical="top" wrapText="1"/>
      <protection hidden="1"/>
    </xf>
    <xf numFmtId="0" fontId="8" fillId="5" borderId="98" xfId="0" applyFont="1" applyFill="1" applyBorder="1" applyAlignment="1" applyProtection="1">
      <alignment vertical="top" wrapText="1"/>
      <protection hidden="1"/>
    </xf>
    <xf numFmtId="0" fontId="8" fillId="5" borderId="118" xfId="0" applyFont="1" applyFill="1" applyBorder="1" applyAlignment="1" applyProtection="1">
      <alignment vertical="top" wrapText="1"/>
      <protection hidden="1"/>
    </xf>
    <xf numFmtId="1" fontId="8" fillId="0" borderId="98" xfId="0" applyNumberFormat="1" applyFont="1" applyBorder="1" applyAlignment="1" applyProtection="1">
      <alignment horizontal="center" vertical="top" wrapText="1"/>
      <protection hidden="1"/>
    </xf>
    <xf numFmtId="1" fontId="8" fillId="0" borderId="118" xfId="0" applyNumberFormat="1" applyFont="1" applyBorder="1" applyAlignment="1" applyProtection="1">
      <alignment horizontal="center" vertical="top" wrapText="1"/>
      <protection hidden="1"/>
    </xf>
    <xf numFmtId="1" fontId="8" fillId="0" borderId="99" xfId="0" applyNumberFormat="1" applyFont="1" applyBorder="1" applyAlignment="1" applyProtection="1">
      <alignment horizontal="center" vertical="top" wrapText="1"/>
      <protection hidden="1"/>
    </xf>
    <xf numFmtId="1" fontId="8" fillId="0" borderId="92" xfId="0" applyNumberFormat="1" applyFont="1" applyBorder="1" applyAlignment="1" applyProtection="1">
      <alignment horizontal="center" vertical="top" wrapText="1"/>
      <protection hidden="1"/>
    </xf>
    <xf numFmtId="1" fontId="8" fillId="0" borderId="80" xfId="0" applyNumberFormat="1" applyFont="1" applyBorder="1" applyAlignment="1" applyProtection="1">
      <alignment horizontal="center" vertical="top" wrapText="1"/>
      <protection hidden="1"/>
    </xf>
    <xf numFmtId="1" fontId="8" fillId="5" borderId="99" xfId="0" applyNumberFormat="1" applyFont="1" applyFill="1" applyBorder="1" applyAlignment="1" applyProtection="1">
      <alignment horizontal="center" vertical="top" wrapText="1"/>
      <protection hidden="1"/>
    </xf>
    <xf numFmtId="1" fontId="8" fillId="5" borderId="98" xfId="0" applyNumberFormat="1" applyFont="1" applyFill="1" applyBorder="1" applyAlignment="1" applyProtection="1">
      <alignment horizontal="center" vertical="top" wrapText="1"/>
      <protection hidden="1"/>
    </xf>
    <xf numFmtId="1" fontId="8" fillId="5" borderId="118" xfId="0" applyNumberFormat="1" applyFont="1" applyFill="1" applyBorder="1" applyAlignment="1" applyProtection="1">
      <alignment horizontal="center" vertical="top" wrapText="1"/>
      <protection hidden="1"/>
    </xf>
    <xf numFmtId="1" fontId="8" fillId="0" borderId="85" xfId="0" applyNumberFormat="1" applyFont="1" applyBorder="1" applyAlignment="1" applyProtection="1">
      <alignment horizontal="center" vertical="top" wrapText="1"/>
      <protection hidden="1"/>
    </xf>
    <xf numFmtId="1" fontId="8" fillId="0" borderId="119" xfId="0" applyNumberFormat="1" applyFont="1" applyBorder="1" applyAlignment="1" applyProtection="1">
      <alignment horizontal="center" vertical="top" wrapText="1"/>
      <protection hidden="1"/>
    </xf>
    <xf numFmtId="0" fontId="8" fillId="0" borderId="47" xfId="0" applyFont="1" applyBorder="1" applyAlignment="1" applyProtection="1">
      <alignment vertical="top" wrapText="1"/>
      <protection hidden="1"/>
    </xf>
    <xf numFmtId="0" fontId="43" fillId="0" borderId="0" xfId="0" applyFont="1" applyAlignment="1">
      <alignment horizontal="left" vertical="top" wrapText="1"/>
    </xf>
    <xf numFmtId="0" fontId="13" fillId="0" borderId="0" xfId="0" applyFont="1" applyAlignment="1">
      <alignment vertical="center" wrapText="1"/>
    </xf>
    <xf numFmtId="0" fontId="8" fillId="0" borderId="0" xfId="9" applyAlignment="1">
      <alignment horizontal="left"/>
    </xf>
    <xf numFmtId="17" fontId="23" fillId="0" borderId="0" xfId="0" applyNumberFormat="1" applyFont="1" applyAlignment="1">
      <alignment horizontal="left"/>
    </xf>
    <xf numFmtId="0" fontId="29" fillId="0" borderId="0" xfId="0" applyFont="1" applyAlignment="1">
      <alignment horizontal="center"/>
    </xf>
    <xf numFmtId="0" fontId="29" fillId="0" borderId="0" xfId="0" applyFont="1" applyAlignment="1">
      <alignment horizontal="left"/>
    </xf>
    <xf numFmtId="0" fontId="54" fillId="0" borderId="0" xfId="0" applyFont="1" applyAlignment="1">
      <alignment horizontal="left"/>
    </xf>
    <xf numFmtId="0" fontId="54" fillId="0" borderId="0" xfId="0" applyFont="1" applyAlignment="1">
      <alignment horizontal="center"/>
    </xf>
    <xf numFmtId="14" fontId="15" fillId="0" borderId="0" xfId="0" applyNumberFormat="1" applyFont="1" applyAlignment="1">
      <alignment horizontal="left"/>
    </xf>
    <xf numFmtId="0" fontId="95" fillId="0" borderId="0" xfId="0" applyFont="1"/>
    <xf numFmtId="0" fontId="6" fillId="0" borderId="0" xfId="0" applyFont="1" applyAlignment="1">
      <alignment vertical="top"/>
    </xf>
    <xf numFmtId="0" fontId="6" fillId="0" borderId="0" xfId="0" applyFont="1" applyAlignment="1">
      <alignment horizontal="left" vertical="top" wrapText="1"/>
    </xf>
    <xf numFmtId="0" fontId="51" fillId="0" borderId="0" xfId="0" applyFont="1" applyAlignment="1">
      <alignment vertical="top"/>
    </xf>
    <xf numFmtId="0" fontId="51" fillId="0" borderId="0" xfId="0" applyFont="1" applyAlignment="1">
      <alignment vertical="top" wrapText="1"/>
    </xf>
    <xf numFmtId="0" fontId="8" fillId="13" borderId="0" xfId="0" quotePrefix="1" applyFont="1" applyFill="1" applyAlignment="1">
      <alignment vertical="top"/>
    </xf>
    <xf numFmtId="0" fontId="12" fillId="0" borderId="0" xfId="0" applyFont="1" applyAlignment="1">
      <alignment vertical="center"/>
    </xf>
    <xf numFmtId="0" fontId="12" fillId="0" borderId="0" xfId="0" applyFont="1" applyAlignment="1" applyProtection="1">
      <alignment vertical="center"/>
      <protection hidden="1"/>
    </xf>
    <xf numFmtId="0" fontId="12" fillId="0" borderId="0" xfId="0" applyFont="1" applyAlignment="1">
      <alignment horizontal="left" vertical="center"/>
    </xf>
    <xf numFmtId="0" fontId="63" fillId="13" borderId="0" xfId="0" applyFont="1" applyFill="1"/>
    <xf numFmtId="0" fontId="44" fillId="13" borderId="125" xfId="0" applyFont="1" applyFill="1" applyBorder="1" applyAlignment="1">
      <alignment horizontal="left" vertical="top" wrapText="1"/>
    </xf>
    <xf numFmtId="0" fontId="40" fillId="0" borderId="125" xfId="0" applyFont="1" applyBorder="1" applyAlignment="1">
      <alignment horizontal="left" vertical="top" wrapText="1"/>
    </xf>
    <xf numFmtId="0" fontId="14" fillId="14" borderId="125" xfId="0" applyFont="1" applyFill="1" applyBorder="1" applyAlignment="1">
      <alignment horizontal="center" vertical="center"/>
    </xf>
    <xf numFmtId="0" fontId="74" fillId="14" borderId="125" xfId="0" applyFont="1" applyFill="1" applyBorder="1" applyAlignment="1">
      <alignment horizontal="center" vertical="center"/>
    </xf>
    <xf numFmtId="0" fontId="12" fillId="14" borderId="125" xfId="0" applyFont="1" applyFill="1" applyBorder="1" applyAlignment="1">
      <alignment horizontal="left" vertical="top" wrapText="1"/>
    </xf>
    <xf numFmtId="0" fontId="12" fillId="0" borderId="125" xfId="0" applyFont="1" applyBorder="1" applyAlignment="1">
      <alignment vertical="top" wrapText="1"/>
    </xf>
    <xf numFmtId="0" fontId="58" fillId="14" borderId="125" xfId="0" applyFont="1" applyFill="1" applyBorder="1" applyAlignment="1">
      <alignment horizontal="left" vertical="top" wrapText="1"/>
    </xf>
    <xf numFmtId="0" fontId="8" fillId="0" borderId="125" xfId="0" applyFont="1" applyBorder="1" applyAlignment="1">
      <alignment vertical="top" wrapText="1"/>
    </xf>
    <xf numFmtId="0" fontId="13" fillId="4" borderId="125" xfId="0" applyFont="1" applyFill="1" applyBorder="1" applyAlignment="1" applyProtection="1">
      <alignment horizontal="center" vertical="top" wrapText="1"/>
      <protection locked="0"/>
    </xf>
    <xf numFmtId="0" fontId="8" fillId="14" borderId="44" xfId="0" applyFont="1" applyFill="1" applyBorder="1" applyAlignment="1">
      <alignment horizontal="center" vertical="center"/>
    </xf>
    <xf numFmtId="0" fontId="8" fillId="14" borderId="44" xfId="0" applyFont="1" applyFill="1" applyBorder="1" applyAlignment="1">
      <alignment horizontal="center" vertical="center" wrapText="1"/>
    </xf>
    <xf numFmtId="0" fontId="13" fillId="14" borderId="44" xfId="0" applyFont="1" applyFill="1" applyBorder="1" applyAlignment="1">
      <alignment vertical="top" wrapText="1"/>
    </xf>
    <xf numFmtId="0" fontId="13" fillId="14" borderId="93" xfId="0" applyFont="1" applyFill="1" applyBorder="1" applyAlignment="1">
      <alignment vertical="top" wrapText="1"/>
    </xf>
    <xf numFmtId="0" fontId="8" fillId="3" borderId="125" xfId="0" applyFont="1" applyFill="1" applyBorder="1" applyAlignment="1">
      <alignment horizontal="center" vertical="center" wrapText="1"/>
    </xf>
    <xf numFmtId="0" fontId="12" fillId="3" borderId="125" xfId="0" applyFont="1" applyFill="1" applyBorder="1" applyAlignment="1">
      <alignment horizontal="center" vertical="center" wrapText="1"/>
    </xf>
    <xf numFmtId="0" fontId="12" fillId="3" borderId="125" xfId="0" applyFont="1" applyFill="1" applyBorder="1" applyAlignment="1">
      <alignment vertical="center" wrapText="1"/>
    </xf>
    <xf numFmtId="0" fontId="8" fillId="0" borderId="125" xfId="5" quotePrefix="1" applyFont="1" applyBorder="1" applyAlignment="1">
      <alignment vertical="top" wrapText="1"/>
    </xf>
    <xf numFmtId="0" fontId="13" fillId="4" borderId="125" xfId="0" applyFont="1" applyFill="1" applyBorder="1" applyAlignment="1" applyProtection="1">
      <alignment horizontal="left" vertical="top" wrapText="1"/>
      <protection locked="0"/>
    </xf>
    <xf numFmtId="0" fontId="13" fillId="0" borderId="125" xfId="5" quotePrefix="1" applyFont="1" applyBorder="1" applyAlignment="1">
      <alignment vertical="top" wrapText="1"/>
    </xf>
    <xf numFmtId="0" fontId="57" fillId="0" borderId="125" xfId="5" quotePrefix="1" applyFont="1" applyBorder="1" applyAlignment="1">
      <alignment vertical="top" wrapText="1"/>
    </xf>
    <xf numFmtId="0" fontId="31" fillId="4" borderId="125" xfId="0" applyFont="1" applyFill="1" applyBorder="1" applyAlignment="1" applyProtection="1">
      <alignment horizontal="left" vertical="top" wrapText="1"/>
      <protection locked="0"/>
    </xf>
    <xf numFmtId="0" fontId="31" fillId="4" borderId="125" xfId="0" applyFont="1" applyFill="1" applyBorder="1" applyAlignment="1" applyProtection="1">
      <alignment horizontal="center" vertical="top" wrapText="1"/>
      <protection locked="0"/>
    </xf>
    <xf numFmtId="0" fontId="8" fillId="4" borderId="125" xfId="0" applyFont="1" applyFill="1" applyBorder="1" applyAlignment="1" applyProtection="1">
      <alignment horizontal="center" vertical="top" wrapText="1"/>
      <protection locked="0"/>
    </xf>
    <xf numFmtId="0" fontId="13" fillId="0" borderId="125" xfId="0" quotePrefix="1" applyFont="1" applyBorder="1" applyAlignment="1">
      <alignment vertical="top"/>
    </xf>
    <xf numFmtId="0" fontId="8" fillId="0" borderId="125" xfId="0" quotePrefix="1" applyFont="1" applyBorder="1" applyAlignment="1">
      <alignment vertical="top"/>
    </xf>
    <xf numFmtId="0" fontId="14" fillId="14" borderId="125" xfId="0" applyFont="1" applyFill="1" applyBorder="1" applyAlignment="1">
      <alignment horizontal="center" vertical="top" wrapText="1"/>
    </xf>
    <xf numFmtId="0" fontId="12" fillId="14" borderId="125" xfId="0" applyFont="1" applyFill="1" applyBorder="1" applyAlignment="1">
      <alignment horizontal="center" vertical="top" wrapText="1"/>
    </xf>
    <xf numFmtId="0" fontId="20" fillId="14" borderId="125" xfId="0" applyFont="1" applyFill="1" applyBorder="1" applyAlignment="1">
      <alignment horizontal="left" vertical="top" wrapText="1"/>
    </xf>
    <xf numFmtId="0" fontId="21" fillId="0" borderId="125" xfId="3" applyFont="1" applyBorder="1" applyAlignment="1" applyProtection="1">
      <alignment vertical="top"/>
    </xf>
    <xf numFmtId="0" fontId="20" fillId="14" borderId="125" xfId="0" applyFont="1" applyFill="1" applyBorder="1" applyAlignment="1">
      <alignment vertical="center" wrapText="1"/>
    </xf>
    <xf numFmtId="0" fontId="12" fillId="14" borderId="125" xfId="0" applyFont="1" applyFill="1" applyBorder="1" applyAlignment="1">
      <alignment vertical="top" wrapText="1"/>
    </xf>
    <xf numFmtId="0" fontId="20" fillId="0" borderId="125" xfId="0" applyFont="1" applyBorder="1" applyAlignment="1">
      <alignment horizontal="left" vertical="top" wrapText="1"/>
    </xf>
    <xf numFmtId="0" fontId="8" fillId="0" borderId="125" xfId="0" applyFont="1" applyBorder="1" applyAlignment="1">
      <alignment horizontal="left" vertical="top" wrapText="1"/>
    </xf>
    <xf numFmtId="0" fontId="13" fillId="14" borderId="125" xfId="0" applyFont="1" applyFill="1" applyBorder="1" applyAlignment="1">
      <alignment horizontal="center" vertical="top" wrapText="1"/>
    </xf>
    <xf numFmtId="0" fontId="8" fillId="14" borderId="44" xfId="0" applyFont="1" applyFill="1" applyBorder="1" applyAlignment="1">
      <alignment vertical="top" wrapText="1"/>
    </xf>
    <xf numFmtId="0" fontId="37" fillId="0" borderId="0" xfId="0" applyFont="1" applyAlignment="1">
      <alignment vertical="top" wrapText="1"/>
    </xf>
    <xf numFmtId="0" fontId="0" fillId="0" borderId="0" xfId="0" applyAlignment="1">
      <alignment vertical="center"/>
    </xf>
    <xf numFmtId="0" fontId="53" fillId="0" borderId="0" xfId="0" applyFont="1" applyAlignment="1">
      <alignment vertical="center"/>
    </xf>
    <xf numFmtId="0" fontId="43" fillId="0" borderId="0" xfId="0" applyFont="1" applyAlignment="1">
      <alignment vertical="center"/>
    </xf>
    <xf numFmtId="0" fontId="12" fillId="10" borderId="125" xfId="0" applyFont="1" applyFill="1" applyBorder="1" applyAlignment="1">
      <alignment horizontal="center" vertical="center" wrapText="1"/>
    </xf>
    <xf numFmtId="0" fontId="8" fillId="0" borderId="129" xfId="0" applyFont="1" applyBorder="1" applyAlignment="1">
      <alignment horizontal="left" vertical="top" wrapText="1"/>
    </xf>
    <xf numFmtId="0" fontId="8" fillId="14" borderId="130" xfId="0" applyFont="1" applyFill="1" applyBorder="1" applyAlignment="1">
      <alignment horizontal="center" vertical="top" wrapText="1"/>
    </xf>
    <xf numFmtId="0" fontId="11" fillId="0" borderId="131" xfId="0" applyFont="1" applyBorder="1" applyAlignment="1">
      <alignment horizontal="center" vertical="top" wrapText="1"/>
    </xf>
    <xf numFmtId="0" fontId="8" fillId="14" borderId="122" xfId="0" applyFont="1" applyFill="1" applyBorder="1" applyAlignment="1">
      <alignment horizontal="center" vertical="top" wrapText="1"/>
    </xf>
    <xf numFmtId="0" fontId="8" fillId="14" borderId="125" xfId="0" applyFont="1" applyFill="1" applyBorder="1" applyAlignment="1">
      <alignment horizontal="center" vertical="top" wrapText="1"/>
    </xf>
    <xf numFmtId="0" fontId="8" fillId="14" borderId="125" xfId="0" applyFont="1" applyFill="1" applyBorder="1" applyAlignment="1">
      <alignment horizontal="center" vertical="center" wrapText="1"/>
    </xf>
    <xf numFmtId="0" fontId="8" fillId="14" borderId="125" xfId="0" applyFont="1" applyFill="1" applyBorder="1" applyAlignment="1">
      <alignment horizontal="left" vertical="center" wrapText="1"/>
    </xf>
    <xf numFmtId="0" fontId="12" fillId="0" borderId="125" xfId="0" applyFont="1" applyBorder="1" applyAlignment="1">
      <alignment horizontal="left" vertical="top" wrapText="1"/>
    </xf>
    <xf numFmtId="0" fontId="11" fillId="0" borderId="125" xfId="0" applyFont="1" applyBorder="1" applyAlignment="1">
      <alignment horizontal="center" vertical="center" wrapText="1"/>
    </xf>
    <xf numFmtId="0" fontId="11" fillId="0" borderId="125" xfId="0" applyFont="1" applyBorder="1" applyAlignment="1">
      <alignment vertical="top" wrapText="1"/>
    </xf>
    <xf numFmtId="0" fontId="11" fillId="0" borderId="125" xfId="0" applyFont="1" applyBorder="1" applyAlignment="1">
      <alignment horizontal="left" vertical="top" wrapText="1"/>
    </xf>
    <xf numFmtId="0" fontId="28" fillId="0" borderId="125" xfId="0" applyFont="1" applyBorder="1" applyAlignment="1">
      <alignment horizontal="center" vertical="top" wrapText="1"/>
    </xf>
    <xf numFmtId="0" fontId="33" fillId="0" borderId="125" xfId="0" applyFont="1" applyBorder="1" applyAlignment="1">
      <alignment horizontal="center" vertical="top" wrapText="1"/>
    </xf>
    <xf numFmtId="0" fontId="38" fillId="0" borderId="125" xfId="0" applyFont="1" applyBorder="1" applyAlignment="1">
      <alignment vertical="top" wrapText="1"/>
    </xf>
    <xf numFmtId="0" fontId="13" fillId="0" borderId="125" xfId="0" applyFont="1" applyBorder="1" applyAlignment="1">
      <alignment horizontal="left" vertical="top" wrapText="1"/>
    </xf>
    <xf numFmtId="0" fontId="79" fillId="0" borderId="125" xfId="0" applyFont="1" applyBorder="1" applyAlignment="1">
      <alignment vertical="top" wrapText="1"/>
    </xf>
    <xf numFmtId="0" fontId="8" fillId="4" borderId="125" xfId="0" applyFont="1" applyFill="1" applyBorder="1" applyAlignment="1" applyProtection="1">
      <alignment horizontal="left" vertical="top" wrapText="1"/>
      <protection locked="0"/>
    </xf>
    <xf numFmtId="0" fontId="11" fillId="0" borderId="125" xfId="0" applyFont="1" applyBorder="1" applyAlignment="1">
      <alignment horizontal="center" vertical="top" wrapText="1"/>
    </xf>
    <xf numFmtId="0" fontId="94" fillId="0" borderId="125" xfId="0" applyFont="1" applyBorder="1" applyAlignment="1">
      <alignment horizontal="left" vertical="top" wrapText="1"/>
    </xf>
    <xf numFmtId="0" fontId="67" fillId="0" borderId="125" xfId="0" applyFont="1" applyBorder="1" applyAlignment="1">
      <alignment vertical="top" wrapText="1"/>
    </xf>
    <xf numFmtId="0" fontId="0" fillId="0" borderId="125" xfId="0" applyBorder="1"/>
    <xf numFmtId="0" fontId="0" fillId="0" borderId="125" xfId="0" applyBorder="1" applyAlignment="1">
      <alignment vertical="top" wrapText="1"/>
    </xf>
    <xf numFmtId="0" fontId="0" fillId="4" borderId="125" xfId="0" applyFill="1" applyBorder="1" applyAlignment="1" applyProtection="1">
      <alignment horizontal="left" vertical="top" wrapText="1"/>
      <protection locked="0"/>
    </xf>
    <xf numFmtId="0" fontId="12" fillId="14" borderId="125" xfId="0" applyFont="1" applyFill="1" applyBorder="1" applyAlignment="1">
      <alignment horizontal="center" vertical="center" wrapText="1"/>
    </xf>
    <xf numFmtId="0" fontId="8" fillId="4" borderId="125" xfId="0" applyFont="1" applyFill="1" applyBorder="1" applyAlignment="1">
      <alignment horizontal="center" vertical="top" wrapText="1"/>
    </xf>
    <xf numFmtId="0" fontId="8" fillId="0" borderId="125" xfId="1" applyFont="1" applyFill="1" applyBorder="1" applyAlignment="1" applyProtection="1">
      <alignment horizontal="left" vertical="top" wrapText="1"/>
    </xf>
    <xf numFmtId="0" fontId="8" fillId="4" borderId="125" xfId="1" applyFont="1" applyFill="1" applyBorder="1" applyAlignment="1" applyProtection="1">
      <alignment horizontal="center" vertical="top" wrapText="1"/>
      <protection locked="0"/>
    </xf>
    <xf numFmtId="0" fontId="12" fillId="14" borderId="125" xfId="6" applyFont="1" applyFill="1" applyBorder="1" applyAlignment="1">
      <alignment horizontal="center" vertical="top"/>
    </xf>
    <xf numFmtId="0" fontId="12" fillId="14" borderId="125" xfId="6" applyFont="1" applyFill="1" applyBorder="1" applyAlignment="1">
      <alignment vertical="top"/>
    </xf>
    <xf numFmtId="0" fontId="13" fillId="0" borderId="125" xfId="6" applyFont="1" applyBorder="1" applyAlignment="1">
      <alignment vertical="top" wrapText="1"/>
    </xf>
    <xf numFmtId="0" fontId="8" fillId="0" borderId="125" xfId="6" applyFont="1" applyBorder="1" applyAlignment="1">
      <alignment vertical="top" wrapText="1"/>
    </xf>
    <xf numFmtId="0" fontId="8" fillId="0" borderId="125" xfId="6" applyFont="1" applyBorder="1" applyAlignment="1">
      <alignment vertical="top"/>
    </xf>
    <xf numFmtId="0" fontId="13" fillId="0" borderId="125" xfId="6" applyFont="1" applyBorder="1" applyAlignment="1">
      <alignment vertical="top"/>
    </xf>
    <xf numFmtId="0" fontId="12" fillId="14" borderId="125" xfId="0" applyFont="1" applyFill="1" applyBorder="1" applyAlignment="1">
      <alignment vertical="top"/>
    </xf>
    <xf numFmtId="0" fontId="8" fillId="0" borderId="125" xfId="6" applyFont="1" applyBorder="1" applyAlignment="1">
      <alignment horizontal="left" vertical="top" wrapText="1"/>
    </xf>
    <xf numFmtId="0" fontId="64" fillId="0" borderId="125" xfId="6" applyFont="1" applyBorder="1" applyAlignment="1">
      <alignment vertical="top" wrapText="1"/>
    </xf>
    <xf numFmtId="0" fontId="12" fillId="10" borderId="125" xfId="0" applyFont="1" applyFill="1" applyBorder="1" applyAlignment="1">
      <alignment horizontal="left" vertical="center" wrapText="1"/>
    </xf>
    <xf numFmtId="0" fontId="8" fillId="4" borderId="125" xfId="0" applyFont="1" applyFill="1" applyBorder="1" applyAlignment="1" applyProtection="1">
      <alignment horizontal="center" vertical="center" wrapText="1"/>
      <protection locked="0"/>
    </xf>
    <xf numFmtId="0" fontId="13" fillId="14" borderId="125" xfId="0" applyFont="1" applyFill="1" applyBorder="1" applyAlignment="1">
      <alignment horizontal="right" vertical="center" wrapText="1"/>
    </xf>
    <xf numFmtId="0" fontId="12" fillId="10" borderId="125" xfId="0" applyFont="1" applyFill="1" applyBorder="1" applyAlignment="1">
      <alignment vertical="center" wrapText="1"/>
    </xf>
    <xf numFmtId="0" fontId="8" fillId="4" borderId="125" xfId="0" applyFont="1" applyFill="1" applyBorder="1" applyAlignment="1" applyProtection="1">
      <alignment horizontal="center" vertical="center"/>
      <protection locked="0"/>
    </xf>
    <xf numFmtId="0" fontId="90" fillId="0" borderId="0" xfId="0" applyFont="1" applyAlignment="1" applyProtection="1">
      <alignment vertical="center"/>
      <protection hidden="1"/>
    </xf>
    <xf numFmtId="0" fontId="15" fillId="0" borderId="0" xfId="0" applyFont="1" applyAlignment="1" applyProtection="1">
      <alignment vertical="top" wrapText="1"/>
      <protection hidden="1"/>
    </xf>
    <xf numFmtId="0" fontId="12" fillId="29" borderId="125" xfId="0" applyFont="1" applyFill="1" applyBorder="1" applyAlignment="1">
      <alignment horizontal="center" vertical="center" wrapText="1"/>
    </xf>
    <xf numFmtId="0" fontId="15" fillId="29" borderId="88" xfId="0" applyFont="1" applyFill="1" applyBorder="1" applyProtection="1">
      <protection hidden="1"/>
    </xf>
    <xf numFmtId="0" fontId="15" fillId="29" borderId="6" xfId="0" applyFont="1" applyFill="1" applyBorder="1" applyProtection="1">
      <protection hidden="1"/>
    </xf>
    <xf numFmtId="0" fontId="15" fillId="29" borderId="26" xfId="0" applyFont="1" applyFill="1" applyBorder="1" applyProtection="1">
      <protection hidden="1"/>
    </xf>
    <xf numFmtId="0" fontId="8" fillId="29" borderId="64" xfId="0" applyFont="1" applyFill="1" applyBorder="1" applyProtection="1">
      <protection hidden="1"/>
    </xf>
    <xf numFmtId="0" fontId="12" fillId="29" borderId="78" xfId="0" applyFont="1" applyFill="1" applyBorder="1" applyAlignment="1" applyProtection="1">
      <alignment horizontal="center" vertical="center" wrapText="1"/>
      <protection hidden="1"/>
    </xf>
    <xf numFmtId="0" fontId="12" fillId="29" borderId="10" xfId="3" applyFont="1" applyFill="1" applyBorder="1" applyAlignment="1" applyProtection="1">
      <alignment horizontal="center" vertical="center" wrapText="1"/>
    </xf>
    <xf numFmtId="0" fontId="12" fillId="29" borderId="4" xfId="3"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15" fillId="9" borderId="61" xfId="0" applyFont="1" applyFill="1" applyBorder="1" applyAlignment="1" applyProtection="1">
      <alignment horizontal="center" vertical="top" wrapText="1"/>
      <protection locked="0"/>
    </xf>
    <xf numFmtId="0" fontId="15" fillId="4" borderId="8" xfId="0" applyFont="1" applyFill="1" applyBorder="1" applyAlignment="1" applyProtection="1">
      <alignment horizontal="center" vertical="top" wrapText="1"/>
      <protection locked="0"/>
    </xf>
    <xf numFmtId="0" fontId="8" fillId="0" borderId="0" xfId="0" applyFont="1" applyAlignment="1" applyProtection="1">
      <alignment horizontal="center"/>
      <protection hidden="1"/>
    </xf>
    <xf numFmtId="0" fontId="12" fillId="13" borderId="0" xfId="0" applyFont="1" applyFill="1" applyAlignment="1" applyProtection="1">
      <alignment horizontal="center" vertical="center" wrapText="1"/>
      <protection hidden="1"/>
    </xf>
    <xf numFmtId="0" fontId="8" fillId="13" borderId="0" xfId="0" applyFont="1" applyFill="1" applyAlignment="1" applyProtection="1">
      <alignment horizontal="center"/>
      <protection hidden="1"/>
    </xf>
    <xf numFmtId="0" fontId="8" fillId="26" borderId="3" xfId="0" applyFont="1" applyFill="1" applyBorder="1" applyAlignment="1" applyProtection="1">
      <alignment vertical="top" wrapText="1"/>
      <protection hidden="1"/>
    </xf>
    <xf numFmtId="0" fontId="8" fillId="26" borderId="50" xfId="0" applyFont="1" applyFill="1" applyBorder="1" applyAlignment="1" applyProtection="1">
      <alignment vertical="top" wrapText="1"/>
      <protection hidden="1"/>
    </xf>
    <xf numFmtId="0" fontId="8" fillId="26" borderId="51" xfId="0" applyFont="1" applyFill="1" applyBorder="1" applyAlignment="1" applyProtection="1">
      <alignment vertical="top" wrapText="1"/>
      <protection hidden="1"/>
    </xf>
    <xf numFmtId="0" fontId="8" fillId="10" borderId="110" xfId="0" applyFont="1" applyFill="1" applyBorder="1" applyAlignment="1" applyProtection="1">
      <alignment horizontal="center" vertical="top" wrapText="1"/>
      <protection hidden="1"/>
    </xf>
    <xf numFmtId="0" fontId="8" fillId="3" borderId="125" xfId="0" applyFont="1" applyFill="1" applyBorder="1" applyAlignment="1">
      <alignment horizontal="center" vertical="top" wrapText="1"/>
    </xf>
    <xf numFmtId="0" fontId="0" fillId="0" borderId="0" xfId="0" applyAlignment="1">
      <alignment horizontal="left" vertical="center" wrapText="1"/>
    </xf>
    <xf numFmtId="0" fontId="12" fillId="0" borderId="0" xfId="9" applyFont="1" applyAlignment="1">
      <alignment horizontal="left" vertical="center"/>
    </xf>
    <xf numFmtId="0" fontId="8" fillId="0" borderId="0" xfId="9" applyAlignment="1">
      <alignment horizontal="left" vertical="center" wrapText="1"/>
    </xf>
    <xf numFmtId="0" fontId="44" fillId="0" borderId="0" xfId="0" applyFont="1" applyAlignment="1">
      <alignment horizontal="left" vertical="top"/>
    </xf>
    <xf numFmtId="0" fontId="0" fillId="3" borderId="125" xfId="0" applyFill="1" applyBorder="1" applyAlignment="1">
      <alignment horizontal="center" vertical="center"/>
    </xf>
    <xf numFmtId="0" fontId="15" fillId="9" borderId="16" xfId="0" applyFont="1" applyFill="1" applyBorder="1" applyAlignment="1" applyProtection="1">
      <alignment horizontal="center" vertical="top" wrapText="1"/>
      <protection locked="0"/>
    </xf>
    <xf numFmtId="0" fontId="15" fillId="9" borderId="78" xfId="0" applyFont="1" applyFill="1" applyBorder="1" applyAlignment="1" applyProtection="1">
      <alignment horizontal="center" vertical="top" wrapText="1"/>
      <protection locked="0"/>
    </xf>
    <xf numFmtId="0" fontId="15" fillId="9" borderId="137" xfId="0" applyFont="1" applyFill="1" applyBorder="1" applyAlignment="1" applyProtection="1">
      <alignment horizontal="center" vertical="top" wrapText="1"/>
      <protection locked="0"/>
    </xf>
    <xf numFmtId="0" fontId="8" fillId="30" borderId="62" xfId="0" applyFont="1" applyFill="1" applyBorder="1" applyAlignment="1" applyProtection="1">
      <alignment vertical="top" wrapText="1"/>
      <protection hidden="1"/>
    </xf>
    <xf numFmtId="0" fontId="8" fillId="30" borderId="1" xfId="0" applyFont="1" applyFill="1" applyBorder="1" applyAlignment="1" applyProtection="1">
      <alignment vertical="top" wrapText="1"/>
      <protection hidden="1"/>
    </xf>
    <xf numFmtId="0" fontId="8" fillId="30" borderId="99" xfId="0" applyFont="1" applyFill="1" applyBorder="1" applyAlignment="1" applyProtection="1">
      <alignment vertical="top" wrapText="1"/>
      <protection hidden="1"/>
    </xf>
    <xf numFmtId="1" fontId="8" fillId="30" borderId="3" xfId="0" applyNumberFormat="1" applyFont="1" applyFill="1" applyBorder="1" applyAlignment="1" applyProtection="1">
      <alignment horizontal="center" vertical="top" wrapText="1"/>
      <protection hidden="1"/>
    </xf>
    <xf numFmtId="1" fontId="8" fillId="30" borderId="1" xfId="0" applyNumberFormat="1" applyFont="1" applyFill="1" applyBorder="1" applyAlignment="1" applyProtection="1">
      <alignment horizontal="center" vertical="top" wrapText="1"/>
      <protection hidden="1"/>
    </xf>
    <xf numFmtId="1" fontId="0" fillId="30" borderId="1" xfId="0" applyNumberFormat="1" applyFill="1" applyBorder="1" applyAlignment="1" applyProtection="1">
      <alignment horizontal="center" vertical="top" wrapText="1"/>
      <protection hidden="1"/>
    </xf>
    <xf numFmtId="0" fontId="8" fillId="30" borderId="1" xfId="0" applyFont="1" applyFill="1" applyBorder="1" applyAlignment="1" applyProtection="1">
      <alignment horizontal="center" vertical="top" wrapText="1"/>
      <protection hidden="1"/>
    </xf>
    <xf numFmtId="1" fontId="8" fillId="30" borderId="99" xfId="0" applyNumberFormat="1" applyFont="1" applyFill="1" applyBorder="1" applyAlignment="1" applyProtection="1">
      <alignment horizontal="center" vertical="top" wrapText="1"/>
      <protection hidden="1"/>
    </xf>
    <xf numFmtId="0" fontId="8" fillId="30" borderId="41" xfId="0" applyFont="1" applyFill="1" applyBorder="1" applyAlignment="1" applyProtection="1">
      <alignment vertical="top" wrapText="1"/>
      <protection hidden="1"/>
    </xf>
    <xf numFmtId="0" fontId="8" fillId="30" borderId="20" xfId="0" applyFont="1" applyFill="1" applyBorder="1" applyAlignment="1" applyProtection="1">
      <alignment vertical="top" wrapText="1"/>
      <protection hidden="1"/>
    </xf>
    <xf numFmtId="0" fontId="8" fillId="30" borderId="8" xfId="0" applyFont="1" applyFill="1" applyBorder="1" applyAlignment="1" applyProtection="1">
      <alignment horizontal="center" vertical="top" wrapText="1"/>
      <protection hidden="1"/>
    </xf>
    <xf numFmtId="0" fontId="15" fillId="30" borderId="61" xfId="0" applyFont="1" applyFill="1" applyBorder="1" applyAlignment="1" applyProtection="1">
      <alignment horizontal="center" vertical="top" wrapText="1"/>
      <protection locked="0"/>
    </xf>
    <xf numFmtId="0" fontId="8" fillId="30" borderId="15" xfId="0" applyFont="1" applyFill="1" applyBorder="1" applyAlignment="1" applyProtection="1">
      <alignment vertical="top" wrapText="1"/>
      <protection hidden="1"/>
    </xf>
    <xf numFmtId="0" fontId="8" fillId="30" borderId="98" xfId="0" applyFont="1" applyFill="1" applyBorder="1" applyAlignment="1" applyProtection="1">
      <alignment vertical="top" wrapText="1"/>
      <protection hidden="1"/>
    </xf>
    <xf numFmtId="1" fontId="8" fillId="30" borderId="50" xfId="0" applyNumberFormat="1" applyFont="1" applyFill="1" applyBorder="1" applyAlignment="1" applyProtection="1">
      <alignment horizontal="center" vertical="top" wrapText="1"/>
      <protection hidden="1"/>
    </xf>
    <xf numFmtId="1" fontId="8" fillId="30" borderId="15" xfId="0" applyNumberFormat="1" applyFont="1" applyFill="1" applyBorder="1" applyAlignment="1" applyProtection="1">
      <alignment horizontal="center" vertical="top" wrapText="1"/>
      <protection hidden="1"/>
    </xf>
    <xf numFmtId="1" fontId="0" fillId="30" borderId="15" xfId="0" applyNumberFormat="1" applyFill="1" applyBorder="1" applyAlignment="1" applyProtection="1">
      <alignment horizontal="center" vertical="top" wrapText="1"/>
      <protection hidden="1"/>
    </xf>
    <xf numFmtId="0" fontId="8" fillId="30" borderId="15" xfId="0" applyFont="1" applyFill="1" applyBorder="1" applyAlignment="1" applyProtection="1">
      <alignment horizontal="center" vertical="top" wrapText="1"/>
      <protection hidden="1"/>
    </xf>
    <xf numFmtId="1" fontId="8" fillId="30" borderId="98" xfId="0" applyNumberFormat="1" applyFont="1" applyFill="1" applyBorder="1" applyAlignment="1" applyProtection="1">
      <alignment horizontal="center" vertical="top" wrapText="1"/>
      <protection hidden="1"/>
    </xf>
    <xf numFmtId="0" fontId="8" fillId="30" borderId="42" xfId="0" applyFont="1" applyFill="1" applyBorder="1" applyAlignment="1" applyProtection="1">
      <alignment vertical="top" wrapText="1"/>
      <protection hidden="1"/>
    </xf>
    <xf numFmtId="0" fontId="8" fillId="30" borderId="12" xfId="0" applyFont="1" applyFill="1" applyBorder="1" applyAlignment="1" applyProtection="1">
      <alignment vertical="top" wrapText="1"/>
      <protection hidden="1"/>
    </xf>
    <xf numFmtId="0" fontId="8" fillId="30" borderId="118" xfId="0" applyFont="1" applyFill="1" applyBorder="1" applyAlignment="1" applyProtection="1">
      <alignment vertical="top" wrapText="1"/>
      <protection hidden="1"/>
    </xf>
    <xf numFmtId="1" fontId="8" fillId="30" borderId="51" xfId="0" applyNumberFormat="1" applyFont="1" applyFill="1" applyBorder="1" applyAlignment="1" applyProtection="1">
      <alignment horizontal="center" vertical="top" wrapText="1"/>
      <protection hidden="1"/>
    </xf>
    <xf numFmtId="1" fontId="8" fillId="30" borderId="12" xfId="0" applyNumberFormat="1" applyFont="1" applyFill="1" applyBorder="1" applyAlignment="1" applyProtection="1">
      <alignment horizontal="center" vertical="top" wrapText="1"/>
      <protection hidden="1"/>
    </xf>
    <xf numFmtId="1" fontId="0" fillId="30" borderId="12" xfId="0" applyNumberFormat="1" applyFill="1" applyBorder="1" applyAlignment="1" applyProtection="1">
      <alignment horizontal="center" vertical="top" wrapText="1"/>
      <protection hidden="1"/>
    </xf>
    <xf numFmtId="1" fontId="8" fillId="30" borderId="118" xfId="0" applyNumberFormat="1" applyFont="1" applyFill="1" applyBorder="1" applyAlignment="1" applyProtection="1">
      <alignment horizontal="center" vertical="top" wrapText="1"/>
      <protection hidden="1"/>
    </xf>
    <xf numFmtId="0" fontId="8" fillId="30" borderId="12" xfId="0" applyFont="1" applyFill="1" applyBorder="1" applyAlignment="1" applyProtection="1">
      <alignment horizontal="center" vertical="top" wrapText="1"/>
      <protection hidden="1"/>
    </xf>
    <xf numFmtId="0" fontId="8" fillId="30" borderId="43" xfId="0" applyFont="1" applyFill="1" applyBorder="1" applyAlignment="1" applyProtection="1">
      <alignment vertical="top" wrapText="1"/>
      <protection hidden="1"/>
    </xf>
    <xf numFmtId="0" fontId="8" fillId="30" borderId="63" xfId="0" applyFont="1" applyFill="1" applyBorder="1" applyAlignment="1" applyProtection="1">
      <alignment vertical="top" wrapText="1"/>
      <protection hidden="1"/>
    </xf>
    <xf numFmtId="0" fontId="8" fillId="30" borderId="41" xfId="0" applyFont="1" applyFill="1" applyBorder="1" applyAlignment="1" applyProtection="1">
      <alignment horizontal="center" vertical="top" wrapText="1"/>
      <protection hidden="1"/>
    </xf>
    <xf numFmtId="0" fontId="8" fillId="30" borderId="47" xfId="0" applyFont="1" applyFill="1" applyBorder="1" applyAlignment="1" applyProtection="1">
      <alignment vertical="top" wrapText="1"/>
      <protection hidden="1"/>
    </xf>
    <xf numFmtId="0" fontId="8" fillId="30" borderId="42" xfId="0" applyFont="1" applyFill="1" applyBorder="1" applyAlignment="1" applyProtection="1">
      <alignment horizontal="center" vertical="top" wrapText="1"/>
      <protection hidden="1"/>
    </xf>
    <xf numFmtId="0" fontId="8" fillId="30" borderId="48" xfId="0" applyFont="1" applyFill="1" applyBorder="1" applyAlignment="1" applyProtection="1">
      <alignment vertical="top" wrapText="1"/>
      <protection hidden="1"/>
    </xf>
    <xf numFmtId="0" fontId="8" fillId="30" borderId="96" xfId="0" applyFont="1" applyFill="1" applyBorder="1" applyAlignment="1" applyProtection="1">
      <alignment horizontal="left" vertical="top" wrapText="1"/>
      <protection hidden="1"/>
    </xf>
    <xf numFmtId="0" fontId="8" fillId="30" borderId="56" xfId="0" applyFont="1" applyFill="1" applyBorder="1" applyAlignment="1" applyProtection="1">
      <alignment vertical="top" wrapText="1"/>
      <protection hidden="1"/>
    </xf>
    <xf numFmtId="0" fontId="8" fillId="30" borderId="57" xfId="0" applyFont="1" applyFill="1" applyBorder="1" applyAlignment="1" applyProtection="1">
      <alignment vertical="top" wrapText="1"/>
      <protection hidden="1"/>
    </xf>
    <xf numFmtId="0" fontId="8" fillId="30" borderId="57" xfId="0" applyFont="1" applyFill="1" applyBorder="1" applyAlignment="1" applyProtection="1">
      <alignment horizontal="left" vertical="top" wrapText="1"/>
      <protection hidden="1"/>
    </xf>
    <xf numFmtId="0" fontId="8" fillId="30" borderId="57" xfId="0" applyFont="1" applyFill="1" applyBorder="1" applyAlignment="1" applyProtection="1">
      <alignment horizontal="center" vertical="top" wrapText="1"/>
      <protection hidden="1"/>
    </xf>
    <xf numFmtId="1" fontId="0" fillId="30" borderId="57" xfId="0" applyNumberFormat="1" applyFill="1" applyBorder="1" applyAlignment="1" applyProtection="1">
      <alignment horizontal="center" vertical="top" wrapText="1"/>
      <protection hidden="1"/>
    </xf>
    <xf numFmtId="1" fontId="8" fillId="30" borderId="57" xfId="0" applyNumberFormat="1" applyFont="1" applyFill="1" applyBorder="1" applyAlignment="1" applyProtection="1">
      <alignment horizontal="center" vertical="top" wrapText="1"/>
      <protection hidden="1"/>
    </xf>
    <xf numFmtId="1" fontId="8" fillId="30" borderId="96" xfId="0" applyNumberFormat="1" applyFont="1" applyFill="1" applyBorder="1" applyAlignment="1" applyProtection="1">
      <alignment horizontal="center" vertical="top" wrapText="1"/>
      <protection hidden="1"/>
    </xf>
    <xf numFmtId="0" fontId="8" fillId="30" borderId="94" xfId="0" applyFont="1" applyFill="1" applyBorder="1" applyAlignment="1" applyProtection="1">
      <alignment vertical="top" wrapText="1"/>
      <protection hidden="1"/>
    </xf>
    <xf numFmtId="0" fontId="8" fillId="30" borderId="55" xfId="0" applyFont="1" applyFill="1" applyBorder="1" applyAlignment="1" applyProtection="1">
      <alignment vertical="top" wrapText="1"/>
      <protection hidden="1"/>
    </xf>
    <xf numFmtId="0" fontId="8" fillId="30" borderId="77" xfId="0" applyFont="1" applyFill="1" applyBorder="1" applyAlignment="1" applyProtection="1">
      <alignment horizontal="center" vertical="top" wrapText="1"/>
      <protection hidden="1"/>
    </xf>
    <xf numFmtId="0" fontId="8" fillId="30" borderId="16" xfId="0" applyFont="1" applyFill="1" applyBorder="1" applyAlignment="1" applyProtection="1">
      <alignment horizontal="center" vertical="top" wrapText="1"/>
      <protection hidden="1"/>
    </xf>
    <xf numFmtId="0" fontId="15" fillId="30" borderId="137" xfId="0" applyFont="1" applyFill="1" applyBorder="1" applyAlignment="1">
      <alignment horizontal="center" vertical="top" wrapText="1"/>
    </xf>
    <xf numFmtId="0" fontId="8" fillId="30" borderId="49" xfId="0" applyFont="1" applyFill="1" applyBorder="1" applyAlignment="1" applyProtection="1">
      <alignment horizontal="center" vertical="top" wrapText="1"/>
      <protection hidden="1"/>
    </xf>
    <xf numFmtId="0" fontId="8" fillId="30" borderId="78" xfId="0" applyFont="1" applyFill="1" applyBorder="1" applyAlignment="1" applyProtection="1">
      <alignment horizontal="center" vertical="top" wrapText="1"/>
      <protection hidden="1"/>
    </xf>
    <xf numFmtId="0" fontId="15" fillId="30" borderId="16" xfId="0" applyFont="1" applyFill="1" applyBorder="1" applyAlignment="1">
      <alignment horizontal="center" vertical="top" wrapText="1"/>
    </xf>
    <xf numFmtId="0" fontId="8" fillId="30" borderId="25" xfId="0" applyFont="1" applyFill="1" applyBorder="1" applyAlignment="1" applyProtection="1">
      <alignment horizontal="center" vertical="top" wrapText="1"/>
      <protection hidden="1"/>
    </xf>
    <xf numFmtId="0" fontId="8" fillId="19" borderId="47" xfId="0" applyFont="1" applyFill="1" applyBorder="1" applyAlignment="1" applyProtection="1">
      <alignment horizontal="center" vertical="top" wrapText="1"/>
      <protection hidden="1"/>
    </xf>
    <xf numFmtId="0" fontId="8" fillId="30" borderId="47" xfId="0" applyFont="1" applyFill="1" applyBorder="1" applyAlignment="1" applyProtection="1">
      <alignment horizontal="center" vertical="top" wrapText="1"/>
      <protection hidden="1"/>
    </xf>
    <xf numFmtId="0" fontId="8" fillId="30" borderId="48" xfId="0" applyFont="1" applyFill="1" applyBorder="1" applyAlignment="1" applyProtection="1">
      <alignment horizontal="center" vertical="top" wrapText="1"/>
      <protection hidden="1"/>
    </xf>
    <xf numFmtId="0" fontId="8" fillId="30" borderId="27" xfId="0" applyFont="1" applyFill="1" applyBorder="1" applyAlignment="1" applyProtection="1">
      <alignment horizontal="center" vertical="top" wrapText="1"/>
      <protection hidden="1"/>
    </xf>
    <xf numFmtId="0" fontId="8" fillId="30" borderId="76" xfId="0" applyFont="1" applyFill="1" applyBorder="1" applyAlignment="1" applyProtection="1">
      <alignment horizontal="center" vertical="top" wrapText="1"/>
      <protection hidden="1"/>
    </xf>
    <xf numFmtId="0" fontId="8" fillId="30" borderId="138" xfId="0" applyFont="1" applyFill="1" applyBorder="1" applyAlignment="1" applyProtection="1">
      <alignment horizontal="center" vertical="top" wrapText="1"/>
      <protection hidden="1"/>
    </xf>
    <xf numFmtId="0" fontId="8" fillId="30" borderId="74" xfId="0" applyFont="1" applyFill="1" applyBorder="1" applyAlignment="1" applyProtection="1">
      <alignment horizontal="center" vertical="top" wrapText="1"/>
      <protection hidden="1"/>
    </xf>
    <xf numFmtId="0" fontId="8" fillId="19" borderId="25" xfId="0" applyFont="1" applyFill="1" applyBorder="1" applyAlignment="1" applyProtection="1">
      <alignment horizontal="center" vertical="top" wrapText="1"/>
      <protection hidden="1"/>
    </xf>
    <xf numFmtId="0" fontId="8" fillId="30" borderId="43" xfId="0" applyFont="1" applyFill="1" applyBorder="1" applyAlignment="1" applyProtection="1">
      <alignment horizontal="center" vertical="top" wrapText="1"/>
      <protection hidden="1"/>
    </xf>
    <xf numFmtId="0" fontId="8" fillId="30" borderId="139" xfId="0" applyFont="1" applyFill="1" applyBorder="1" applyAlignment="1" applyProtection="1">
      <alignment horizontal="center" vertical="top" wrapText="1"/>
      <protection hidden="1"/>
    </xf>
    <xf numFmtId="0" fontId="15" fillId="30" borderId="17" xfId="0" applyFont="1" applyFill="1" applyBorder="1" applyAlignment="1">
      <alignment horizontal="center" vertical="top" wrapText="1"/>
    </xf>
    <xf numFmtId="0" fontId="15" fillId="30" borderId="8" xfId="0" applyFont="1" applyFill="1" applyBorder="1" applyAlignment="1">
      <alignment horizontal="center" vertical="top" wrapText="1"/>
    </xf>
    <xf numFmtId="0" fontId="15" fillId="30" borderId="78" xfId="0" applyFont="1" applyFill="1" applyBorder="1" applyAlignment="1">
      <alignment horizontal="center" vertical="top" wrapText="1"/>
    </xf>
    <xf numFmtId="0" fontId="15" fillId="30" borderId="77" xfId="0" applyFont="1" applyFill="1" applyBorder="1" applyAlignment="1">
      <alignment horizontal="center" vertical="top" wrapText="1"/>
    </xf>
    <xf numFmtId="0" fontId="15" fillId="30" borderId="18" xfId="0" applyFont="1" applyFill="1" applyBorder="1" applyAlignment="1">
      <alignment horizontal="center" vertical="top" wrapText="1"/>
    </xf>
    <xf numFmtId="0" fontId="15" fillId="30" borderId="61" xfId="0" applyFont="1" applyFill="1" applyBorder="1" applyAlignment="1">
      <alignment horizontal="center" vertical="top" wrapText="1"/>
    </xf>
    <xf numFmtId="0" fontId="15" fillId="30" borderId="77" xfId="0" applyFont="1" applyFill="1" applyBorder="1" applyAlignment="1" applyProtection="1">
      <alignment horizontal="center" vertical="top" wrapText="1"/>
      <protection locked="0"/>
    </xf>
    <xf numFmtId="0" fontId="15" fillId="30" borderId="17" xfId="0" applyFont="1" applyFill="1" applyBorder="1" applyAlignment="1" applyProtection="1">
      <alignment horizontal="center" vertical="top" wrapText="1"/>
      <protection locked="0"/>
    </xf>
    <xf numFmtId="0" fontId="15" fillId="9" borderId="18" xfId="0" applyFont="1" applyFill="1" applyBorder="1" applyAlignment="1" applyProtection="1">
      <alignment horizontal="center" vertical="top" wrapText="1"/>
      <protection locked="0"/>
    </xf>
    <xf numFmtId="0" fontId="12" fillId="10" borderId="122" xfId="0" applyFont="1" applyFill="1" applyBorder="1" applyAlignment="1">
      <alignment horizontal="left" vertical="center" wrapText="1"/>
    </xf>
    <xf numFmtId="0" fontId="43" fillId="0" borderId="134" xfId="0" quotePrefix="1" applyFont="1" applyBorder="1" applyAlignment="1">
      <alignment horizontal="left" vertical="top" wrapText="1"/>
    </xf>
    <xf numFmtId="0" fontId="8" fillId="0" borderId="134" xfId="0" applyFont="1" applyBorder="1" applyAlignment="1">
      <alignment vertical="top" wrapText="1"/>
    </xf>
    <xf numFmtId="0" fontId="43" fillId="0" borderId="134" xfId="0" applyFont="1" applyBorder="1" applyAlignment="1">
      <alignment vertical="top" wrapText="1"/>
    </xf>
    <xf numFmtId="0" fontId="8" fillId="2" borderId="92" xfId="0" applyFont="1" applyFill="1" applyBorder="1" applyAlignment="1">
      <alignment vertical="center" wrapText="1"/>
    </xf>
    <xf numFmtId="0" fontId="13" fillId="0" borderId="140" xfId="0" applyFont="1" applyBorder="1"/>
    <xf numFmtId="0" fontId="13" fillId="0" borderId="131" xfId="0" applyFont="1" applyBorder="1" applyAlignment="1">
      <alignment vertical="top" wrapText="1"/>
    </xf>
    <xf numFmtId="0" fontId="15" fillId="9" borderId="125" xfId="0" applyFont="1" applyFill="1" applyBorder="1" applyAlignment="1" applyProtection="1">
      <alignment horizontal="center" vertical="center" wrapText="1"/>
      <protection locked="0"/>
    </xf>
    <xf numFmtId="0" fontId="8" fillId="2" borderId="44" xfId="0" applyFont="1" applyFill="1" applyBorder="1" applyAlignment="1">
      <alignment vertical="center" wrapText="1"/>
    </xf>
    <xf numFmtId="0" fontId="8" fillId="2" borderId="69" xfId="0" applyFont="1" applyFill="1" applyBorder="1" applyAlignment="1">
      <alignment vertical="center" wrapText="1"/>
    </xf>
    <xf numFmtId="0" fontId="58" fillId="25" borderId="141" xfId="9" applyFont="1" applyFill="1" applyBorder="1" applyAlignment="1">
      <alignment vertical="top" wrapText="1"/>
    </xf>
    <xf numFmtId="0" fontId="77" fillId="0" borderId="0" xfId="0" applyFont="1" applyAlignment="1">
      <alignment horizontal="left" vertical="top" wrapText="1"/>
    </xf>
    <xf numFmtId="0" fontId="8" fillId="0" borderId="72" xfId="0" applyFont="1" applyBorder="1"/>
    <xf numFmtId="0" fontId="6" fillId="0" borderId="0" xfId="0" applyFont="1" applyAlignment="1">
      <alignment vertical="center"/>
    </xf>
    <xf numFmtId="0" fontId="92" fillId="0" borderId="0" xfId="3" applyFont="1" applyFill="1" applyBorder="1" applyAlignment="1" applyProtection="1">
      <alignment vertical="top" wrapText="1"/>
    </xf>
    <xf numFmtId="0" fontId="99" fillId="0" borderId="0" xfId="5" quotePrefix="1" applyFont="1" applyAlignment="1">
      <alignment horizontal="left" vertical="top" wrapText="1"/>
    </xf>
    <xf numFmtId="0" fontId="6" fillId="0" borderId="0" xfId="0" applyFont="1" applyAlignment="1">
      <alignment vertical="top" wrapText="1"/>
    </xf>
    <xf numFmtId="1" fontId="8" fillId="4" borderId="125" xfId="0" quotePrefix="1" applyNumberFormat="1" applyFont="1" applyFill="1" applyBorder="1" applyAlignment="1" applyProtection="1">
      <alignment horizontal="center" vertical="top" wrapText="1"/>
      <protection locked="0"/>
    </xf>
    <xf numFmtId="0" fontId="45" fillId="0" borderId="0" xfId="0" applyFont="1" applyAlignment="1">
      <alignment vertical="top" wrapText="1"/>
    </xf>
    <xf numFmtId="1" fontId="0" fillId="0" borderId="142" xfId="0" applyNumberFormat="1" applyBorder="1" applyAlignment="1" applyProtection="1">
      <alignment horizontal="center" vertical="top" wrapText="1"/>
      <protection hidden="1"/>
    </xf>
    <xf numFmtId="0" fontId="8" fillId="4" borderId="134" xfId="0" applyFont="1" applyFill="1" applyBorder="1" applyAlignment="1" applyProtection="1">
      <alignment horizontal="center" vertical="center" wrapText="1"/>
      <protection locked="0"/>
    </xf>
    <xf numFmtId="0" fontId="13" fillId="4" borderId="125" xfId="0" applyFont="1" applyFill="1" applyBorder="1" applyAlignment="1" applyProtection="1">
      <alignment horizontal="center" vertical="center" wrapText="1"/>
      <protection locked="0"/>
    </xf>
    <xf numFmtId="0" fontId="73" fillId="0" borderId="0" xfId="0" applyFont="1" applyAlignment="1">
      <alignment vertical="center"/>
    </xf>
    <xf numFmtId="0" fontId="73" fillId="0" borderId="0" xfId="0" applyFont="1" applyAlignment="1">
      <alignment vertical="top" wrapText="1"/>
    </xf>
    <xf numFmtId="0" fontId="8" fillId="13" borderId="0" xfId="0" applyFont="1" applyFill="1" applyAlignment="1" applyProtection="1">
      <alignment vertical="top"/>
      <protection hidden="1"/>
    </xf>
    <xf numFmtId="0" fontId="12" fillId="0" borderId="0" xfId="0" applyFont="1" applyAlignment="1">
      <alignment wrapText="1"/>
    </xf>
    <xf numFmtId="0" fontId="8" fillId="9" borderId="61" xfId="0" applyFont="1" applyFill="1" applyBorder="1" applyAlignment="1" applyProtection="1">
      <alignment horizontal="center" vertical="top" wrapText="1"/>
      <protection locked="0"/>
    </xf>
    <xf numFmtId="0" fontId="47" fillId="15" borderId="0" xfId="0" applyFont="1" applyFill="1" applyAlignment="1" applyProtection="1">
      <alignment vertical="center"/>
      <protection hidden="1"/>
    </xf>
    <xf numFmtId="0" fontId="8" fillId="9" borderId="16" xfId="0" applyFont="1" applyFill="1" applyBorder="1" applyAlignment="1" applyProtection="1">
      <alignment horizontal="center" vertical="top" wrapText="1"/>
      <protection locked="0"/>
    </xf>
    <xf numFmtId="0" fontId="8" fillId="30" borderId="61" xfId="0" applyFont="1" applyFill="1" applyBorder="1" applyAlignment="1" applyProtection="1">
      <alignment horizontal="center" vertical="top" wrapText="1"/>
      <protection locked="0"/>
    </xf>
    <xf numFmtId="0" fontId="8" fillId="9" borderId="18" xfId="0" applyFont="1" applyFill="1" applyBorder="1" applyAlignment="1" applyProtection="1">
      <alignment horizontal="center" vertical="top" wrapText="1"/>
      <protection locked="0"/>
    </xf>
    <xf numFmtId="0" fontId="8" fillId="9" borderId="137" xfId="0" applyFont="1" applyFill="1" applyBorder="1" applyAlignment="1" applyProtection="1">
      <alignment horizontal="center" vertical="top" wrapText="1"/>
      <protection locked="0"/>
    </xf>
    <xf numFmtId="0" fontId="8" fillId="4" borderId="8" xfId="0" applyFont="1" applyFill="1" applyBorder="1" applyAlignment="1" applyProtection="1">
      <alignment horizontal="center" vertical="top" wrapText="1"/>
      <protection locked="0"/>
    </xf>
    <xf numFmtId="0" fontId="8" fillId="9" borderId="78" xfId="0" applyFont="1" applyFill="1" applyBorder="1" applyAlignment="1" applyProtection="1">
      <alignment horizontal="center" vertical="top" wrapText="1"/>
      <protection locked="0"/>
    </xf>
    <xf numFmtId="0" fontId="6" fillId="0" borderId="0" xfId="0" applyFont="1" applyAlignment="1">
      <alignment horizontal="left" vertical="center"/>
    </xf>
    <xf numFmtId="0" fontId="8" fillId="0" borderId="0" xfId="0" applyFont="1" applyAlignment="1">
      <alignment vertical="center"/>
    </xf>
    <xf numFmtId="0" fontId="8" fillId="0" borderId="0" xfId="0" applyFont="1" applyAlignment="1" applyProtection="1">
      <alignment vertical="top"/>
      <protection hidden="1"/>
    </xf>
    <xf numFmtId="0" fontId="6" fillId="0" borderId="44" xfId="0" applyFont="1" applyBorder="1" applyAlignment="1">
      <alignment horizontal="left" vertical="top" wrapText="1"/>
    </xf>
    <xf numFmtId="0" fontId="15" fillId="9" borderId="17" xfId="0" applyFont="1" applyFill="1" applyBorder="1" applyAlignment="1" applyProtection="1">
      <alignment horizontal="center" vertical="top" wrapText="1"/>
      <protection locked="0"/>
    </xf>
    <xf numFmtId="0" fontId="8" fillId="9" borderId="17" xfId="0" applyFont="1" applyFill="1" applyBorder="1" applyAlignment="1" applyProtection="1">
      <alignment horizontal="center" vertical="top" wrapText="1"/>
      <protection locked="0"/>
    </xf>
    <xf numFmtId="0" fontId="8" fillId="0" borderId="119" xfId="0" applyFont="1" applyBorder="1" applyAlignment="1" applyProtection="1">
      <alignment vertical="top" wrapText="1"/>
      <protection hidden="1"/>
    </xf>
    <xf numFmtId="0" fontId="8" fillId="0" borderId="32" xfId="0" applyFont="1" applyBorder="1" applyAlignment="1">
      <alignment horizontal="left" vertical="top" wrapText="1"/>
    </xf>
    <xf numFmtId="0" fontId="8" fillId="0" borderId="0" xfId="0" applyFont="1" applyAlignment="1">
      <alignment horizontal="left" wrapText="1"/>
    </xf>
    <xf numFmtId="0" fontId="8" fillId="25" borderId="1" xfId="0" applyFont="1" applyFill="1" applyBorder="1" applyAlignment="1" applyProtection="1">
      <alignment vertical="top" wrapText="1"/>
      <protection hidden="1"/>
    </xf>
    <xf numFmtId="0" fontId="8" fillId="25" borderId="99" xfId="0" applyFont="1" applyFill="1" applyBorder="1" applyAlignment="1" applyProtection="1">
      <alignment vertical="top" wrapText="1"/>
      <protection hidden="1"/>
    </xf>
    <xf numFmtId="0" fontId="8" fillId="25" borderId="3" xfId="0" applyFont="1" applyFill="1" applyBorder="1" applyAlignment="1" applyProtection="1">
      <alignment vertical="top" wrapText="1"/>
      <protection hidden="1"/>
    </xf>
    <xf numFmtId="0" fontId="8" fillId="25" borderId="1" xfId="0" applyFont="1" applyFill="1" applyBorder="1" applyAlignment="1" applyProtection="1">
      <alignment horizontal="left" vertical="top" wrapText="1"/>
      <protection hidden="1"/>
    </xf>
    <xf numFmtId="0" fontId="8" fillId="25" borderId="1" xfId="0" applyFont="1" applyFill="1" applyBorder="1" applyAlignment="1" applyProtection="1">
      <alignment horizontal="center" vertical="top" wrapText="1"/>
      <protection hidden="1"/>
    </xf>
    <xf numFmtId="1" fontId="0" fillId="25" borderId="1" xfId="0" applyNumberFormat="1" applyFill="1" applyBorder="1" applyAlignment="1" applyProtection="1">
      <alignment horizontal="center" vertical="top" wrapText="1"/>
      <protection hidden="1"/>
    </xf>
    <xf numFmtId="1" fontId="8" fillId="25" borderId="1" xfId="0" applyNumberFormat="1" applyFont="1" applyFill="1" applyBorder="1" applyAlignment="1" applyProtection="1">
      <alignment horizontal="center" vertical="top" wrapText="1"/>
      <protection hidden="1"/>
    </xf>
    <xf numFmtId="1" fontId="8" fillId="25" borderId="99" xfId="0" applyNumberFormat="1" applyFont="1" applyFill="1" applyBorder="1" applyAlignment="1" applyProtection="1">
      <alignment horizontal="center" vertical="top" wrapText="1"/>
      <protection hidden="1"/>
    </xf>
    <xf numFmtId="0" fontId="8" fillId="25" borderId="41" xfId="0" applyFont="1" applyFill="1" applyBorder="1" applyAlignment="1" applyProtection="1">
      <alignment vertical="top" wrapText="1"/>
      <protection hidden="1"/>
    </xf>
    <xf numFmtId="0" fontId="8" fillId="25" borderId="20" xfId="0" applyFont="1" applyFill="1" applyBorder="1" applyAlignment="1" applyProtection="1">
      <alignment vertical="top" wrapText="1"/>
      <protection hidden="1"/>
    </xf>
    <xf numFmtId="0" fontId="8" fillId="25" borderId="77" xfId="0" applyFont="1" applyFill="1" applyBorder="1" applyAlignment="1" applyProtection="1">
      <alignment horizontal="center" vertical="top" wrapText="1"/>
      <protection hidden="1"/>
    </xf>
    <xf numFmtId="0" fontId="15" fillId="25" borderId="61" xfId="0" applyFont="1" applyFill="1" applyBorder="1" applyAlignment="1" applyProtection="1">
      <alignment horizontal="center" vertical="top" wrapText="1"/>
      <protection locked="0"/>
    </xf>
    <xf numFmtId="0" fontId="8" fillId="25" borderId="47" xfId="0" applyFont="1" applyFill="1" applyBorder="1" applyAlignment="1" applyProtection="1">
      <alignment horizontal="center" vertical="top" wrapText="1"/>
      <protection hidden="1"/>
    </xf>
    <xf numFmtId="0" fontId="8" fillId="25" borderId="61" xfId="0" applyFont="1" applyFill="1" applyBorder="1" applyAlignment="1" applyProtection="1">
      <alignment horizontal="center" vertical="top" wrapText="1"/>
      <protection locked="0"/>
    </xf>
    <xf numFmtId="0" fontId="8" fillId="30" borderId="110" xfId="0" applyFont="1" applyFill="1" applyBorder="1" applyAlignment="1" applyProtection="1">
      <alignment horizontal="center" vertical="top" wrapText="1"/>
      <protection hidden="1"/>
    </xf>
    <xf numFmtId="0" fontId="60" fillId="5" borderId="0" xfId="0" applyFont="1" applyFill="1" applyAlignment="1">
      <alignment vertical="top" wrapText="1"/>
    </xf>
    <xf numFmtId="0" fontId="8" fillId="0" borderId="125" xfId="1" applyFont="1" applyBorder="1" applyAlignment="1">
      <alignment horizontal="left" vertical="top" wrapText="1"/>
    </xf>
    <xf numFmtId="0" fontId="8" fillId="0" borderId="0" xfId="1" applyFont="1" applyAlignment="1">
      <alignment horizontal="left" vertical="top" wrapText="1"/>
    </xf>
    <xf numFmtId="0" fontId="16" fillId="0" borderId="0" xfId="0" applyFont="1"/>
    <xf numFmtId="0" fontId="23" fillId="0" borderId="0" xfId="0" applyFont="1" applyAlignment="1">
      <alignment horizontal="left"/>
    </xf>
    <xf numFmtId="0" fontId="16" fillId="0" borderId="0" xfId="0" applyFont="1" applyAlignment="1">
      <alignment horizontal="left"/>
    </xf>
    <xf numFmtId="0" fontId="102" fillId="0" borderId="0" xfId="0" applyFont="1"/>
    <xf numFmtId="0" fontId="16" fillId="0" borderId="0" xfId="0" applyFont="1" applyAlignment="1">
      <alignment vertical="top" wrapText="1"/>
    </xf>
    <xf numFmtId="17" fontId="23" fillId="0" borderId="0" xfId="0" applyNumberFormat="1" applyFont="1" applyAlignment="1">
      <alignment horizontal="center"/>
    </xf>
    <xf numFmtId="0" fontId="16" fillId="0" borderId="0" xfId="0" applyFont="1" applyAlignment="1">
      <alignment horizontal="left" wrapText="1"/>
    </xf>
    <xf numFmtId="0" fontId="103" fillId="0" borderId="0" xfId="0" applyFont="1" applyAlignment="1">
      <alignment horizontal="center"/>
    </xf>
    <xf numFmtId="0" fontId="103" fillId="0" borderId="0" xfId="0" applyFont="1"/>
    <xf numFmtId="0" fontId="61" fillId="0" borderId="0" xfId="0" applyFont="1"/>
    <xf numFmtId="0" fontId="8" fillId="0" borderId="45" xfId="0" applyFont="1" applyBorder="1" applyAlignment="1">
      <alignment horizontal="left" vertical="top" wrapText="1"/>
    </xf>
    <xf numFmtId="0" fontId="8" fillId="0" borderId="90" xfId="0" applyFont="1" applyBorder="1" applyAlignment="1">
      <alignment horizontal="left" vertical="top" wrapText="1"/>
    </xf>
    <xf numFmtId="0" fontId="8" fillId="0" borderId="45" xfId="0" applyFont="1" applyBorder="1" applyAlignment="1">
      <alignment horizontal="center" vertical="top" wrapText="1"/>
    </xf>
    <xf numFmtId="0" fontId="8" fillId="0" borderId="47" xfId="0" applyFont="1" applyBorder="1" applyAlignment="1">
      <alignment horizontal="left" vertical="top" wrapText="1"/>
    </xf>
    <xf numFmtId="0" fontId="59" fillId="0" borderId="45" xfId="0" applyFont="1" applyBorder="1" applyAlignment="1">
      <alignment horizontal="left" vertical="top" wrapText="1"/>
    </xf>
    <xf numFmtId="0" fontId="8" fillId="0" borderId="68" xfId="0" applyFont="1" applyBorder="1" applyAlignment="1">
      <alignment horizontal="left" vertical="top" wrapText="1"/>
    </xf>
    <xf numFmtId="0" fontId="8" fillId="0" borderId="70" xfId="0" applyFont="1" applyBorder="1" applyAlignment="1">
      <alignment horizontal="left" vertical="top" wrapText="1"/>
    </xf>
    <xf numFmtId="0" fontId="8" fillId="0" borderId="70" xfId="0" applyFont="1" applyBorder="1" applyAlignment="1">
      <alignment horizontal="center" vertical="top" wrapText="1"/>
    </xf>
    <xf numFmtId="0" fontId="8" fillId="0" borderId="48" xfId="0" applyFont="1" applyBorder="1" applyAlignment="1">
      <alignment horizontal="left" vertical="top" wrapText="1"/>
    </xf>
    <xf numFmtId="0" fontId="8" fillId="0" borderId="67" xfId="0" applyFont="1" applyBorder="1" applyAlignment="1">
      <alignment horizontal="left" vertical="top" wrapText="1"/>
    </xf>
    <xf numFmtId="0" fontId="8" fillId="0" borderId="24" xfId="0" applyFont="1" applyBorder="1" applyAlignment="1">
      <alignment horizontal="left" vertical="top" wrapText="1"/>
    </xf>
    <xf numFmtId="0" fontId="8" fillId="0" borderId="24" xfId="0" applyFont="1" applyBorder="1" applyAlignment="1">
      <alignment horizontal="center" vertical="top" wrapText="1"/>
    </xf>
    <xf numFmtId="0" fontId="8" fillId="0" borderId="25" xfId="0" applyFont="1" applyBorder="1" applyAlignment="1">
      <alignment horizontal="left" vertical="top" wrapText="1"/>
    </xf>
    <xf numFmtId="0" fontId="8" fillId="0" borderId="90" xfId="0" applyFont="1" applyBorder="1" applyAlignment="1">
      <alignment horizontal="center" vertical="top" wrapText="1"/>
    </xf>
    <xf numFmtId="0" fontId="8" fillId="0" borderId="76" xfId="0" applyFont="1" applyBorder="1" applyAlignment="1">
      <alignment horizontal="left" vertical="top" wrapText="1"/>
    </xf>
    <xf numFmtId="0" fontId="8" fillId="0" borderId="38" xfId="0" applyFont="1" applyBorder="1" applyAlignment="1">
      <alignment horizontal="left" vertical="top" wrapText="1"/>
    </xf>
    <xf numFmtId="0" fontId="8" fillId="0" borderId="38" xfId="0" applyFont="1" applyBorder="1" applyAlignment="1">
      <alignment horizontal="center" vertical="top" wrapText="1"/>
    </xf>
    <xf numFmtId="0" fontId="8" fillId="0" borderId="31" xfId="0" applyFont="1" applyBorder="1" applyAlignment="1">
      <alignment horizontal="left" vertical="top" wrapText="1"/>
    </xf>
    <xf numFmtId="0" fontId="8" fillId="0" borderId="69" xfId="0" applyFont="1" applyBorder="1" applyAlignment="1">
      <alignment horizontal="left" vertical="top" wrapText="1"/>
    </xf>
    <xf numFmtId="0" fontId="8" fillId="0" borderId="69" xfId="0" applyFont="1" applyBorder="1" applyAlignment="1">
      <alignment horizontal="center" vertical="top" wrapText="1"/>
    </xf>
    <xf numFmtId="0" fontId="8" fillId="0" borderId="49" xfId="0" applyFont="1" applyBorder="1" applyAlignment="1">
      <alignment horizontal="left" vertical="top" wrapText="1"/>
    </xf>
    <xf numFmtId="0" fontId="8" fillId="0" borderId="25" xfId="0" applyFont="1" applyBorder="1" applyAlignment="1">
      <alignment horizontal="center" vertical="top" wrapText="1"/>
    </xf>
    <xf numFmtId="0" fontId="8" fillId="0" borderId="47" xfId="0" applyFont="1" applyBorder="1" applyAlignment="1">
      <alignment horizontal="center" vertical="top" wrapText="1"/>
    </xf>
    <xf numFmtId="0" fontId="8" fillId="0" borderId="48" xfId="0" applyFont="1" applyBorder="1" applyAlignment="1">
      <alignment horizontal="center" vertical="top" wrapText="1"/>
    </xf>
    <xf numFmtId="0" fontId="8" fillId="0" borderId="67" xfId="0" applyFont="1" applyBorder="1" applyAlignment="1">
      <alignment horizontal="center" vertical="top" wrapText="1"/>
    </xf>
    <xf numFmtId="0" fontId="8" fillId="0" borderId="74" xfId="0" applyFont="1" applyBorder="1" applyAlignment="1">
      <alignment horizontal="left" vertical="top" wrapText="1"/>
    </xf>
    <xf numFmtId="0" fontId="8" fillId="0" borderId="68" xfId="0" applyFont="1" applyBorder="1" applyAlignment="1">
      <alignment horizontal="center" vertical="top" wrapText="1"/>
    </xf>
    <xf numFmtId="0" fontId="71" fillId="0" borderId="0" xfId="0" applyFont="1"/>
    <xf numFmtId="0" fontId="29" fillId="13" borderId="0" xfId="0" applyFont="1" applyFill="1" applyAlignment="1">
      <alignment horizontal="center" vertical="top" wrapText="1"/>
    </xf>
    <xf numFmtId="0" fontId="7" fillId="13" borderId="0" xfId="0" applyFont="1" applyFill="1" applyAlignment="1">
      <alignment vertical="top"/>
    </xf>
    <xf numFmtId="0" fontId="8" fillId="11" borderId="0" xfId="0" applyFont="1" applyFill="1" applyAlignment="1">
      <alignment vertical="top"/>
    </xf>
    <xf numFmtId="0" fontId="9" fillId="0" borderId="0" xfId="3" applyAlignment="1" applyProtection="1">
      <alignment horizontal="left"/>
    </xf>
    <xf numFmtId="0" fontId="57" fillId="11" borderId="5" xfId="0" applyFont="1" applyFill="1" applyBorder="1" applyAlignment="1">
      <alignment horizontal="left" vertical="center" wrapText="1"/>
    </xf>
    <xf numFmtId="0" fontId="40" fillId="0" borderId="0" xfId="0" applyFont="1" applyAlignment="1">
      <alignment vertical="top" wrapText="1"/>
    </xf>
    <xf numFmtId="0" fontId="57" fillId="11" borderId="0" xfId="0" applyFont="1" applyFill="1" applyAlignment="1">
      <alignment horizontal="left" vertical="top" wrapText="1"/>
    </xf>
    <xf numFmtId="0" fontId="58" fillId="0" borderId="5" xfId="0" applyFont="1" applyBorder="1" applyAlignment="1">
      <alignment horizontal="left" vertical="top" wrapText="1"/>
    </xf>
    <xf numFmtId="0" fontId="85" fillId="0" borderId="5" xfId="0" applyFont="1" applyBorder="1" applyAlignment="1">
      <alignment horizontal="left" vertical="top" wrapText="1"/>
    </xf>
    <xf numFmtId="0" fontId="85" fillId="0" borderId="5" xfId="0" quotePrefix="1" applyFont="1" applyBorder="1" applyAlignment="1">
      <alignment horizontal="left" vertical="top" wrapText="1"/>
    </xf>
    <xf numFmtId="0" fontId="85" fillId="0" borderId="5" xfId="0" quotePrefix="1" applyFont="1" applyBorder="1" applyAlignment="1">
      <alignment vertical="top" wrapText="1"/>
    </xf>
    <xf numFmtId="0" fontId="12" fillId="0" borderId="5" xfId="0" applyFont="1" applyBorder="1" applyAlignment="1">
      <alignment horizontal="left" vertical="top" wrapText="1"/>
    </xf>
    <xf numFmtId="0" fontId="44" fillId="0" borderId="106" xfId="0" applyFont="1" applyBorder="1" applyAlignment="1">
      <alignment vertical="center" wrapText="1"/>
    </xf>
    <xf numFmtId="0" fontId="44" fillId="0" borderId="107" xfId="0" applyFont="1" applyBorder="1" applyAlignment="1">
      <alignment vertical="center"/>
    </xf>
    <xf numFmtId="0" fontId="44" fillId="0" borderId="108" xfId="0" applyFont="1" applyBorder="1" applyAlignment="1">
      <alignment horizontal="center" vertical="center" wrapText="1"/>
    </xf>
    <xf numFmtId="0" fontId="85" fillId="0" borderId="107" xfId="0" applyFont="1" applyBorder="1" applyAlignment="1">
      <alignment horizontal="center" vertical="center" wrapText="1"/>
    </xf>
    <xf numFmtId="0" fontId="85" fillId="0" borderId="0" xfId="0" applyFont="1" applyAlignment="1">
      <alignment horizontal="center" vertical="center" wrapText="1"/>
    </xf>
    <xf numFmtId="0" fontId="85" fillId="0" borderId="109" xfId="0" applyFont="1" applyBorder="1" applyAlignment="1">
      <alignment horizontal="center" vertical="center" wrapText="1"/>
    </xf>
    <xf numFmtId="0" fontId="44" fillId="0" borderId="0" xfId="0" applyFont="1" applyAlignment="1">
      <alignment horizontal="center" vertical="center" wrapText="1"/>
    </xf>
    <xf numFmtId="0" fontId="85" fillId="0" borderId="0" xfId="0" applyFont="1" applyAlignment="1">
      <alignment vertical="center" wrapText="1"/>
    </xf>
    <xf numFmtId="0" fontId="8" fillId="0" borderId="5" xfId="0" applyFont="1" applyBorder="1" applyAlignment="1">
      <alignment horizontal="left" vertical="center" wrapText="1"/>
    </xf>
    <xf numFmtId="0" fontId="57" fillId="0" borderId="0" xfId="0" applyFont="1" applyAlignment="1">
      <alignment horizontal="left" vertical="center" wrapText="1"/>
    </xf>
    <xf numFmtId="0" fontId="7" fillId="0" borderId="0" xfId="0" applyFont="1" applyAlignment="1">
      <alignment horizontal="left" vertical="center" wrapText="1"/>
    </xf>
    <xf numFmtId="0" fontId="15" fillId="0" borderId="0" xfId="0" applyFont="1" applyAlignment="1">
      <alignment horizontal="left" vertical="center"/>
    </xf>
    <xf numFmtId="0" fontId="69" fillId="0" borderId="0" xfId="0" applyFont="1" applyAlignment="1">
      <alignment horizontal="left" vertical="center"/>
    </xf>
    <xf numFmtId="0" fontId="88" fillId="32" borderId="100" xfId="0" applyFont="1" applyFill="1" applyBorder="1" applyAlignment="1">
      <alignment horizontal="right" vertical="top" wrapText="1"/>
    </xf>
    <xf numFmtId="0" fontId="6" fillId="0" borderId="5" xfId="0" applyFont="1" applyBorder="1" applyAlignment="1">
      <alignment horizontal="left" vertical="top" wrapText="1"/>
    </xf>
    <xf numFmtId="0" fontId="60" fillId="11" borderId="103" xfId="0" applyFont="1" applyFill="1" applyBorder="1" applyAlignment="1">
      <alignment horizontal="center" vertical="top" wrapText="1"/>
    </xf>
    <xf numFmtId="0" fontId="60" fillId="0" borderId="143" xfId="0" applyFont="1" applyBorder="1" applyAlignment="1">
      <alignment vertical="top" wrapText="1"/>
    </xf>
    <xf numFmtId="0" fontId="40" fillId="0" borderId="143" xfId="0" applyFont="1" applyBorder="1" applyAlignment="1">
      <alignment horizontal="right" vertical="top" wrapText="1"/>
    </xf>
    <xf numFmtId="0" fontId="60" fillId="0" borderId="143" xfId="0" applyFont="1" applyBorder="1" applyAlignment="1">
      <alignment horizontal="center" vertical="top" wrapText="1"/>
    </xf>
    <xf numFmtId="0" fontId="60" fillId="0" borderId="143" xfId="0" applyFont="1" applyBorder="1" applyAlignment="1">
      <alignment horizontal="right" vertical="top" wrapText="1"/>
    </xf>
    <xf numFmtId="0" fontId="60" fillId="0" borderId="144" xfId="0" applyFont="1" applyBorder="1" applyAlignment="1">
      <alignment vertical="top" wrapText="1"/>
    </xf>
    <xf numFmtId="0" fontId="60" fillId="0" borderId="144" xfId="0" applyFont="1" applyBorder="1" applyAlignment="1">
      <alignment horizontal="right" vertical="top" wrapText="1"/>
    </xf>
    <xf numFmtId="0" fontId="60" fillId="32" borderId="144" xfId="0" applyFont="1" applyFill="1" applyBorder="1" applyAlignment="1">
      <alignment horizontal="center" vertical="top" wrapText="1"/>
    </xf>
    <xf numFmtId="0" fontId="60" fillId="0" borderId="144" xfId="0" applyFont="1" applyBorder="1" applyAlignment="1">
      <alignment horizontal="center" vertical="top" wrapText="1"/>
    </xf>
    <xf numFmtId="0" fontId="40" fillId="0" borderId="144" xfId="0" applyFont="1" applyBorder="1" applyAlignment="1">
      <alignment horizontal="center" vertical="top" wrapText="1"/>
    </xf>
    <xf numFmtId="0" fontId="60" fillId="0" borderId="145" xfId="0" applyFont="1" applyBorder="1" applyAlignment="1">
      <alignment vertical="top" wrapText="1"/>
    </xf>
    <xf numFmtId="0" fontId="60" fillId="0" borderId="145" xfId="0" applyFont="1" applyBorder="1" applyAlignment="1">
      <alignment horizontal="right" vertical="top" wrapText="1"/>
    </xf>
    <xf numFmtId="0" fontId="60" fillId="0" borderId="145" xfId="0" applyFont="1" applyBorder="1" applyAlignment="1">
      <alignment horizontal="center" vertical="top" wrapText="1"/>
    </xf>
    <xf numFmtId="0" fontId="88" fillId="32" borderId="145" xfId="0" applyFont="1" applyFill="1" applyBorder="1" applyAlignment="1">
      <alignment vertical="top" wrapText="1"/>
    </xf>
    <xf numFmtId="0" fontId="40" fillId="0" borderId="143" xfId="0" applyFont="1" applyBorder="1" applyAlignment="1">
      <alignment vertical="top" wrapText="1"/>
    </xf>
    <xf numFmtId="0" fontId="40" fillId="0" borderId="144" xfId="0" applyFont="1" applyBorder="1" applyAlignment="1">
      <alignment vertical="top" wrapText="1"/>
    </xf>
    <xf numFmtId="0" fontId="60" fillId="33" borderId="5" xfId="0" applyFont="1" applyFill="1" applyBorder="1" applyAlignment="1">
      <alignment horizontal="left" vertical="top" wrapText="1"/>
    </xf>
    <xf numFmtId="0" fontId="60" fillId="33" borderId="144" xfId="0" applyFont="1" applyFill="1" applyBorder="1" applyAlignment="1">
      <alignment vertical="top" wrapText="1"/>
    </xf>
    <xf numFmtId="0" fontId="60" fillId="33" borderId="144" xfId="0" applyFont="1" applyFill="1" applyBorder="1" applyAlignment="1">
      <alignment horizontal="right" vertical="top" wrapText="1"/>
    </xf>
    <xf numFmtId="0" fontId="60" fillId="33" borderId="144" xfId="0" applyFont="1" applyFill="1" applyBorder="1" applyAlignment="1">
      <alignment horizontal="center" vertical="top" wrapText="1"/>
    </xf>
    <xf numFmtId="0" fontId="6" fillId="33" borderId="5" xfId="0" applyFont="1" applyFill="1" applyBorder="1" applyAlignment="1">
      <alignment horizontal="left" vertical="top" wrapText="1"/>
    </xf>
    <xf numFmtId="0" fontId="8" fillId="33" borderId="5" xfId="0" applyFont="1" applyFill="1" applyBorder="1" applyAlignment="1">
      <alignment horizontal="left" vertical="top" wrapText="1"/>
    </xf>
    <xf numFmtId="0" fontId="88" fillId="32" borderId="144" xfId="0" applyFont="1" applyFill="1" applyBorder="1" applyAlignment="1">
      <alignment horizontal="center" vertical="top" wrapText="1"/>
    </xf>
    <xf numFmtId="0" fontId="88" fillId="32" borderId="144" xfId="0" applyFont="1" applyFill="1" applyBorder="1" applyAlignment="1">
      <alignment vertical="top" wrapText="1"/>
    </xf>
    <xf numFmtId="0" fontId="40" fillId="0" borderId="145" xfId="0" applyFont="1" applyBorder="1" applyAlignment="1">
      <alignment vertical="top" wrapText="1"/>
    </xf>
    <xf numFmtId="0" fontId="88" fillId="32" borderId="145" xfId="0" applyFont="1" applyFill="1" applyBorder="1" applyAlignment="1">
      <alignment horizontal="right" vertical="top" wrapText="1"/>
    </xf>
    <xf numFmtId="0" fontId="40" fillId="0" borderId="143" xfId="0" applyFont="1" applyBorder="1" applyAlignment="1">
      <alignment horizontal="center" vertical="top" wrapText="1"/>
    </xf>
    <xf numFmtId="0" fontId="40" fillId="33" borderId="144" xfId="0" applyFont="1" applyFill="1" applyBorder="1" applyAlignment="1">
      <alignment vertical="top" wrapText="1"/>
    </xf>
    <xf numFmtId="0" fontId="65" fillId="33" borderId="5" xfId="0" applyFont="1" applyFill="1" applyBorder="1" applyAlignment="1">
      <alignment horizontal="left" vertical="top" wrapText="1"/>
    </xf>
    <xf numFmtId="0" fontId="60" fillId="33" borderId="0" xfId="0" applyFont="1" applyFill="1" applyAlignment="1">
      <alignment vertical="top" wrapText="1"/>
    </xf>
    <xf numFmtId="0" fontId="40" fillId="33" borderId="0" xfId="0" applyFont="1" applyFill="1" applyAlignment="1">
      <alignment vertical="top" wrapText="1"/>
    </xf>
    <xf numFmtId="0" fontId="60" fillId="33" borderId="0" xfId="0" applyFont="1" applyFill="1" applyAlignment="1">
      <alignment horizontal="right" vertical="top" wrapText="1"/>
    </xf>
    <xf numFmtId="0" fontId="60" fillId="33" borderId="0" xfId="0" applyFont="1" applyFill="1" applyAlignment="1">
      <alignment horizontal="center" vertical="top" wrapText="1"/>
    </xf>
    <xf numFmtId="0" fontId="60" fillId="33" borderId="146" xfId="0" applyFont="1" applyFill="1" applyBorder="1" applyAlignment="1">
      <alignment horizontal="right" vertical="top" wrapText="1"/>
    </xf>
    <xf numFmtId="0" fontId="40" fillId="0" borderId="144" xfId="0" applyFont="1" applyBorder="1" applyAlignment="1">
      <alignment horizontal="right" vertical="top" wrapText="1"/>
    </xf>
    <xf numFmtId="0" fontId="40" fillId="33" borderId="144" xfId="0" applyFont="1" applyFill="1" applyBorder="1" applyAlignment="1">
      <alignment horizontal="center" vertical="top" wrapText="1"/>
    </xf>
    <xf numFmtId="0" fontId="86" fillId="0" borderId="144" xfId="0" applyFont="1" applyBorder="1" applyAlignment="1">
      <alignment horizontal="center" vertical="top" wrapText="1"/>
    </xf>
    <xf numFmtId="0" fontId="40" fillId="0" borderId="145" xfId="0" applyFont="1" applyBorder="1" applyAlignment="1">
      <alignment horizontal="right" vertical="top" wrapText="1"/>
    </xf>
    <xf numFmtId="0" fontId="40" fillId="0" borderId="145" xfId="0" applyFont="1" applyBorder="1" applyAlignment="1">
      <alignment horizontal="center" vertical="top" wrapText="1"/>
    </xf>
    <xf numFmtId="0" fontId="88" fillId="32" borderId="0" xfId="0" applyFont="1" applyFill="1" applyAlignment="1">
      <alignment vertical="top" wrapText="1"/>
    </xf>
    <xf numFmtId="0" fontId="88" fillId="32" borderId="143" xfId="0" applyFont="1" applyFill="1" applyBorder="1" applyAlignment="1">
      <alignment horizontal="right" vertical="top" wrapText="1"/>
    </xf>
    <xf numFmtId="0" fontId="88" fillId="32" borderId="143" xfId="0" applyFont="1" applyFill="1" applyBorder="1" applyAlignment="1">
      <alignment vertical="top" wrapText="1"/>
    </xf>
    <xf numFmtId="0" fontId="40" fillId="33" borderId="144" xfId="0" applyFont="1" applyFill="1" applyBorder="1" applyAlignment="1">
      <alignment horizontal="right" vertical="top" wrapText="1"/>
    </xf>
    <xf numFmtId="0" fontId="60" fillId="33" borderId="144" xfId="0" quotePrefix="1" applyFont="1" applyFill="1" applyBorder="1" applyAlignment="1">
      <alignment horizontal="center" vertical="top" wrapText="1"/>
    </xf>
    <xf numFmtId="0" fontId="88" fillId="32" borderId="146" xfId="0" applyFont="1" applyFill="1" applyBorder="1" applyAlignment="1">
      <alignment vertical="top" wrapText="1"/>
    </xf>
    <xf numFmtId="0" fontId="60" fillId="33" borderId="146" xfId="0" applyFont="1" applyFill="1" applyBorder="1" applyAlignment="1">
      <alignment vertical="top" wrapText="1"/>
    </xf>
    <xf numFmtId="0" fontId="40" fillId="33" borderId="146" xfId="0" applyFont="1" applyFill="1" applyBorder="1" applyAlignment="1">
      <alignment horizontal="center" vertical="top" wrapText="1"/>
    </xf>
    <xf numFmtId="0" fontId="60" fillId="33" borderId="146" xfId="0" applyFont="1" applyFill="1" applyBorder="1" applyAlignment="1">
      <alignment horizontal="center" vertical="top" wrapText="1"/>
    </xf>
    <xf numFmtId="0" fontId="60" fillId="33" borderId="145" xfId="0" applyFont="1" applyFill="1" applyBorder="1" applyAlignment="1">
      <alignment vertical="top" wrapText="1"/>
    </xf>
    <xf numFmtId="0" fontId="40" fillId="33" borderId="145" xfId="0" applyFont="1" applyFill="1" applyBorder="1" applyAlignment="1">
      <alignment horizontal="right" vertical="top" wrapText="1"/>
    </xf>
    <xf numFmtId="0" fontId="40" fillId="33" borderId="145" xfId="0" applyFont="1" applyFill="1" applyBorder="1" applyAlignment="1">
      <alignment horizontal="center" vertical="top" wrapText="1"/>
    </xf>
    <xf numFmtId="0" fontId="60" fillId="33" borderId="145" xfId="0" applyFont="1" applyFill="1" applyBorder="1" applyAlignment="1">
      <alignment horizontal="center" vertical="top" wrapText="1"/>
    </xf>
    <xf numFmtId="0" fontId="60" fillId="33" borderId="145" xfId="0" applyFont="1" applyFill="1" applyBorder="1" applyAlignment="1">
      <alignment horizontal="right" vertical="top" wrapText="1"/>
    </xf>
    <xf numFmtId="0" fontId="60" fillId="33" borderId="145" xfId="0" quotePrefix="1" applyFont="1" applyFill="1" applyBorder="1" applyAlignment="1">
      <alignment horizontal="center" vertical="top" wrapText="1"/>
    </xf>
    <xf numFmtId="0" fontId="88" fillId="32" borderId="144" xfId="0" applyFont="1" applyFill="1" applyBorder="1" applyAlignment="1">
      <alignment horizontal="right" vertical="top" wrapText="1"/>
    </xf>
    <xf numFmtId="0" fontId="40" fillId="33" borderId="145" xfId="0" applyFont="1" applyFill="1" applyBorder="1" applyAlignment="1">
      <alignment vertical="top" wrapText="1"/>
    </xf>
    <xf numFmtId="0" fontId="88" fillId="32" borderId="144" xfId="0" applyFont="1" applyFill="1" applyBorder="1" applyAlignment="1">
      <alignment horizontal="left" vertical="top" wrapText="1"/>
    </xf>
    <xf numFmtId="0" fontId="88" fillId="32" borderId="143" xfId="0" quotePrefix="1" applyFont="1" applyFill="1" applyBorder="1" applyAlignment="1">
      <alignment vertical="top" wrapText="1"/>
    </xf>
    <xf numFmtId="0" fontId="60" fillId="11" borderId="5" xfId="0" applyFont="1" applyFill="1" applyBorder="1" applyAlignment="1">
      <alignment horizontal="left" vertical="top" wrapText="1"/>
    </xf>
    <xf numFmtId="0" fontId="60" fillId="0" borderId="146" xfId="0" applyFont="1" applyBorder="1" applyAlignment="1">
      <alignment vertical="top" wrapText="1"/>
    </xf>
    <xf numFmtId="0" fontId="60" fillId="0" borderId="146" xfId="0" applyFont="1" applyBorder="1" applyAlignment="1">
      <alignment horizontal="center" vertical="top" wrapText="1"/>
    </xf>
    <xf numFmtId="0" fontId="60" fillId="0" borderId="146" xfId="0" applyFont="1" applyBorder="1" applyAlignment="1">
      <alignment horizontal="right" vertical="top" wrapText="1"/>
    </xf>
    <xf numFmtId="0" fontId="40" fillId="0" borderId="146" xfId="0" applyFont="1" applyBorder="1" applyAlignment="1">
      <alignment horizontal="center" vertical="top" wrapText="1"/>
    </xf>
    <xf numFmtId="0" fontId="60" fillId="0" borderId="143" xfId="0" applyFont="1" applyBorder="1" applyAlignment="1">
      <alignment horizontal="left" vertical="top" wrapText="1"/>
    </xf>
    <xf numFmtId="0" fontId="88" fillId="32" borderId="144" xfId="0" quotePrefix="1" applyFont="1" applyFill="1" applyBorder="1" applyAlignment="1">
      <alignment vertical="top" wrapText="1"/>
    </xf>
    <xf numFmtId="0" fontId="104" fillId="32" borderId="144" xfId="0" quotePrefix="1" applyFont="1" applyFill="1" applyBorder="1" applyAlignment="1">
      <alignment vertical="top" wrapText="1"/>
    </xf>
    <xf numFmtId="0" fontId="60" fillId="0" borderId="104" xfId="0" applyFont="1" applyBorder="1" applyAlignment="1">
      <alignment horizontal="right" vertical="top" wrapText="1"/>
    </xf>
    <xf numFmtId="0" fontId="40" fillId="0" borderId="104" xfId="0" applyFont="1" applyBorder="1" applyAlignment="1">
      <alignment vertical="top" wrapText="1"/>
    </xf>
    <xf numFmtId="0" fontId="40" fillId="0" borderId="104" xfId="0" applyFont="1" applyBorder="1" applyAlignment="1">
      <alignment horizontal="center" vertical="top" wrapText="1"/>
    </xf>
    <xf numFmtId="0" fontId="91" fillId="0" borderId="104" xfId="0" applyFont="1" applyBorder="1" applyAlignment="1">
      <alignment vertical="top" wrapText="1"/>
    </xf>
    <xf numFmtId="0" fontId="88" fillId="32" borderId="105" xfId="0" applyFont="1" applyFill="1" applyBorder="1" applyAlignment="1">
      <alignment vertical="top" wrapText="1"/>
    </xf>
    <xf numFmtId="0" fontId="40" fillId="33" borderId="0" xfId="0" applyFont="1" applyFill="1" applyAlignment="1">
      <alignment horizontal="right" vertical="top" wrapText="1"/>
    </xf>
    <xf numFmtId="0" fontId="60" fillId="33" borderId="147" xfId="0" applyFont="1" applyFill="1" applyBorder="1" applyAlignment="1">
      <alignment horizontal="right" vertical="top" wrapText="1"/>
    </xf>
    <xf numFmtId="0" fontId="88" fillId="32" borderId="145" xfId="0" applyFont="1" applyFill="1" applyBorder="1" applyAlignment="1">
      <alignment horizontal="center" vertical="top" wrapText="1"/>
    </xf>
    <xf numFmtId="0" fontId="60" fillId="33" borderId="143" xfId="0" applyFont="1" applyFill="1" applyBorder="1" applyAlignment="1">
      <alignment vertical="top" wrapText="1"/>
    </xf>
    <xf numFmtId="0" fontId="60" fillId="33" borderId="143" xfId="0" applyFont="1" applyFill="1" applyBorder="1" applyAlignment="1">
      <alignment horizontal="right" vertical="top" wrapText="1"/>
    </xf>
    <xf numFmtId="0" fontId="60" fillId="33" borderId="143" xfId="0" applyFont="1" applyFill="1" applyBorder="1" applyAlignment="1">
      <alignment horizontal="center" vertical="top" wrapText="1"/>
    </xf>
    <xf numFmtId="0" fontId="87" fillId="0" borderId="144" xfId="0" applyFont="1" applyBorder="1" applyAlignment="1">
      <alignment horizontal="center" vertical="top" wrapText="1"/>
    </xf>
    <xf numFmtId="0" fontId="88" fillId="0" borderId="144" xfId="0" applyFont="1" applyBorder="1" applyAlignment="1">
      <alignment horizontal="center" vertical="top" wrapText="1"/>
    </xf>
    <xf numFmtId="0" fontId="91" fillId="0" borderId="144" xfId="11" applyFont="1" applyBorder="1" applyAlignment="1">
      <alignment horizontal="center" vertical="top" wrapText="1"/>
    </xf>
    <xf numFmtId="0" fontId="89" fillId="0" borderId="144" xfId="0" applyFont="1" applyBorder="1" applyAlignment="1">
      <alignment horizontal="center" vertical="top" wrapText="1"/>
    </xf>
    <xf numFmtId="0" fontId="104" fillId="32" borderId="144" xfId="11" applyFont="1" applyFill="1" applyBorder="1" applyAlignment="1">
      <alignment horizontal="center" vertical="top" wrapText="1"/>
    </xf>
    <xf numFmtId="0" fontId="104" fillId="32" borderId="145" xfId="0" applyFont="1" applyFill="1" applyBorder="1" applyAlignment="1">
      <alignment vertical="top" wrapText="1"/>
    </xf>
    <xf numFmtId="0" fontId="60" fillId="33" borderId="147" xfId="0" applyFont="1" applyFill="1" applyBorder="1" applyAlignment="1">
      <alignment vertical="top" wrapText="1"/>
    </xf>
    <xf numFmtId="0" fontId="60" fillId="33" borderId="147" xfId="0" applyFont="1" applyFill="1" applyBorder="1" applyAlignment="1">
      <alignment horizontal="center" vertical="top" wrapText="1"/>
    </xf>
    <xf numFmtId="0" fontId="43" fillId="33" borderId="5" xfId="0" applyFont="1" applyFill="1" applyBorder="1" applyAlignment="1">
      <alignment horizontal="left" vertical="top" wrapText="1"/>
    </xf>
    <xf numFmtId="0" fontId="60" fillId="0" borderId="147" xfId="0" applyFont="1" applyBorder="1" applyAlignment="1">
      <alignment vertical="top" wrapText="1"/>
    </xf>
    <xf numFmtId="0" fontId="60" fillId="0" borderId="147" xfId="0" applyFont="1" applyBorder="1" applyAlignment="1">
      <alignment horizontal="right" vertical="top" wrapText="1"/>
    </xf>
    <xf numFmtId="0" fontId="60" fillId="0" borderId="147" xfId="0" applyFont="1" applyBorder="1" applyAlignment="1">
      <alignment horizontal="center" vertical="top" wrapText="1"/>
    </xf>
    <xf numFmtId="0" fontId="88" fillId="32" borderId="147" xfId="0" applyFont="1" applyFill="1" applyBorder="1" applyAlignment="1">
      <alignment horizontal="center" vertical="top" wrapText="1"/>
    </xf>
    <xf numFmtId="0" fontId="60" fillId="32" borderId="147" xfId="0" applyFont="1" applyFill="1" applyBorder="1" applyAlignment="1">
      <alignment horizontal="center" vertical="top" wrapText="1"/>
    </xf>
    <xf numFmtId="0" fontId="104" fillId="32" borderId="148" xfId="0" applyFont="1" applyFill="1" applyBorder="1" applyAlignment="1">
      <alignment horizontal="center" vertical="center" wrapText="1"/>
    </xf>
    <xf numFmtId="0" fontId="104" fillId="32" borderId="144" xfId="0" applyFont="1" applyFill="1" applyBorder="1" applyAlignment="1">
      <alignment vertical="top" wrapText="1"/>
    </xf>
    <xf numFmtId="0" fontId="40" fillId="0" borderId="148" xfId="0" applyFont="1" applyBorder="1" applyAlignment="1">
      <alignment horizontal="center" vertical="center" wrapText="1"/>
    </xf>
    <xf numFmtId="0" fontId="60" fillId="32" borderId="145" xfId="0" applyFont="1" applyFill="1" applyBorder="1" applyAlignment="1">
      <alignment horizontal="center" vertical="top" wrapText="1"/>
    </xf>
    <xf numFmtId="0" fontId="60" fillId="0" borderId="149" xfId="0" applyFont="1" applyBorder="1" applyAlignment="1">
      <alignment horizontal="center" vertical="top" wrapText="1"/>
    </xf>
    <xf numFmtId="0" fontId="91" fillId="0" borderId="143" xfId="21" applyFont="1" applyBorder="1" applyAlignment="1">
      <alignment horizontal="center" vertical="top" wrapText="1"/>
    </xf>
    <xf numFmtId="0" fontId="60" fillId="33" borderId="150" xfId="0" applyFont="1" applyFill="1" applyBorder="1" applyAlignment="1">
      <alignment vertical="top" wrapText="1"/>
    </xf>
    <xf numFmtId="0" fontId="60" fillId="33" borderId="150" xfId="0" applyFont="1" applyFill="1" applyBorder="1" applyAlignment="1">
      <alignment horizontal="right" vertical="top" wrapText="1"/>
    </xf>
    <xf numFmtId="0" fontId="60" fillId="33" borderId="150" xfId="0" applyFont="1" applyFill="1" applyBorder="1" applyAlignment="1">
      <alignment horizontal="center" vertical="top" wrapText="1"/>
    </xf>
    <xf numFmtId="0" fontId="60" fillId="0" borderId="151" xfId="0" applyFont="1" applyBorder="1" applyAlignment="1">
      <alignment vertical="top" wrapText="1"/>
    </xf>
    <xf numFmtId="0" fontId="60" fillId="0" borderId="151" xfId="0" applyFont="1" applyBorder="1" applyAlignment="1">
      <alignment horizontal="right" vertical="top" wrapText="1"/>
    </xf>
    <xf numFmtId="0" fontId="60" fillId="0" borderId="151" xfId="0" applyFont="1" applyBorder="1" applyAlignment="1">
      <alignment horizontal="center" vertical="top" wrapText="1"/>
    </xf>
    <xf numFmtId="0" fontId="60" fillId="0" borderId="144" xfId="0" applyFont="1" applyBorder="1" applyAlignment="1">
      <alignment vertical="top"/>
    </xf>
    <xf numFmtId="0" fontId="60" fillId="0" borderId="144" xfId="0" applyFont="1" applyBorder="1" applyAlignment="1">
      <alignment horizontal="center" vertical="top"/>
    </xf>
    <xf numFmtId="0" fontId="60" fillId="0" borderId="144" xfId="0" applyFont="1" applyBorder="1" applyAlignment="1">
      <alignment horizontal="right" vertical="top"/>
    </xf>
    <xf numFmtId="0" fontId="60" fillId="0" borderId="146" xfId="0" applyFont="1" applyBorder="1" applyAlignment="1">
      <alignment vertical="top"/>
    </xf>
    <xf numFmtId="0" fontId="40" fillId="0" borderId="146" xfId="0" applyFont="1" applyBorder="1" applyAlignment="1">
      <alignment horizontal="right" vertical="top" wrapText="1"/>
    </xf>
    <xf numFmtId="0" fontId="60" fillId="0" borderId="146" xfId="0" applyFont="1" applyBorder="1" applyAlignment="1">
      <alignment horizontal="center" vertical="top"/>
    </xf>
    <xf numFmtId="0" fontId="40" fillId="0" borderId="150" xfId="0" applyFont="1" applyBorder="1" applyAlignment="1">
      <alignment vertical="top"/>
    </xf>
    <xf numFmtId="0" fontId="88" fillId="32" borderId="150" xfId="0" applyFont="1" applyFill="1" applyBorder="1" applyAlignment="1">
      <alignment vertical="top" wrapText="1"/>
    </xf>
    <xf numFmtId="0" fontId="8" fillId="34" borderId="72" xfId="0" applyFont="1" applyFill="1" applyBorder="1" applyAlignment="1">
      <alignment horizontal="left" vertical="top" wrapText="1"/>
    </xf>
    <xf numFmtId="0" fontId="8" fillId="34" borderId="0" xfId="0" applyFont="1" applyFill="1" applyAlignment="1">
      <alignment horizontal="left" vertical="top" wrapText="1"/>
    </xf>
    <xf numFmtId="0" fontId="8" fillId="34" borderId="45" xfId="0" applyFont="1" applyFill="1" applyBorder="1" applyAlignment="1">
      <alignment horizontal="left" vertical="top" wrapText="1"/>
    </xf>
    <xf numFmtId="0" fontId="59" fillId="34" borderId="45" xfId="0" applyFont="1" applyFill="1" applyBorder="1" applyAlignment="1">
      <alignment horizontal="left" vertical="top" wrapText="1"/>
    </xf>
    <xf numFmtId="0" fontId="59" fillId="34" borderId="45" xfId="0" applyFont="1" applyFill="1" applyBorder="1" applyAlignment="1">
      <alignment horizontal="center" vertical="top" wrapText="1"/>
    </xf>
    <xf numFmtId="0" fontId="8" fillId="34" borderId="45" xfId="0" applyFont="1" applyFill="1" applyBorder="1" applyAlignment="1">
      <alignment horizontal="center" vertical="top" wrapText="1"/>
    </xf>
    <xf numFmtId="0" fontId="8" fillId="34" borderId="47" xfId="0" applyFont="1" applyFill="1" applyBorder="1" applyAlignment="1">
      <alignment horizontal="left" vertical="top" wrapText="1"/>
    </xf>
    <xf numFmtId="0" fontId="8" fillId="34" borderId="0" xfId="0" applyFont="1" applyFill="1" applyAlignment="1">
      <alignment vertical="top" wrapText="1"/>
    </xf>
    <xf numFmtId="0" fontId="8" fillId="34" borderId="90" xfId="0" applyFont="1" applyFill="1" applyBorder="1" applyAlignment="1">
      <alignment horizontal="left" vertical="top" wrapText="1"/>
    </xf>
    <xf numFmtId="0" fontId="8" fillId="34" borderId="90" xfId="0" applyFont="1" applyFill="1" applyBorder="1" applyAlignment="1">
      <alignment horizontal="center" vertical="top" wrapText="1"/>
    </xf>
    <xf numFmtId="0" fontId="8" fillId="34" borderId="76" xfId="0" applyFont="1" applyFill="1" applyBorder="1" applyAlignment="1">
      <alignment horizontal="left" vertical="top" wrapText="1"/>
    </xf>
    <xf numFmtId="0" fontId="8" fillId="34" borderId="68" xfId="0" applyFont="1" applyFill="1" applyBorder="1" applyAlignment="1">
      <alignment horizontal="left" vertical="top" wrapText="1"/>
    </xf>
    <xf numFmtId="0" fontId="8" fillId="34" borderId="70" xfId="0" applyFont="1" applyFill="1" applyBorder="1" applyAlignment="1">
      <alignment horizontal="left" vertical="top" wrapText="1"/>
    </xf>
    <xf numFmtId="0" fontId="8" fillId="34" borderId="70" xfId="0" applyFont="1" applyFill="1" applyBorder="1" applyAlignment="1">
      <alignment horizontal="center" vertical="top" wrapText="1"/>
    </xf>
    <xf numFmtId="0" fontId="8" fillId="34" borderId="48" xfId="0" applyFont="1" applyFill="1" applyBorder="1" applyAlignment="1">
      <alignment horizontal="left" vertical="top" wrapText="1"/>
    </xf>
    <xf numFmtId="0" fontId="8" fillId="34" borderId="67" xfId="0" applyFont="1" applyFill="1" applyBorder="1" applyAlignment="1">
      <alignment horizontal="left" vertical="top" wrapText="1"/>
    </xf>
    <xf numFmtId="0" fontId="8" fillId="34" borderId="24" xfId="0" applyFont="1" applyFill="1" applyBorder="1" applyAlignment="1">
      <alignment horizontal="left" vertical="top" wrapText="1"/>
    </xf>
    <xf numFmtId="0" fontId="8" fillId="34" borderId="24" xfId="0" applyFont="1" applyFill="1" applyBorder="1" applyAlignment="1">
      <alignment horizontal="center" vertical="top" wrapText="1"/>
    </xf>
    <xf numFmtId="0" fontId="8" fillId="34" borderId="25" xfId="0" applyFont="1" applyFill="1" applyBorder="1" applyAlignment="1">
      <alignment horizontal="left" vertical="top" wrapText="1"/>
    </xf>
    <xf numFmtId="0" fontId="8" fillId="34" borderId="13" xfId="0" applyFont="1" applyFill="1" applyBorder="1" applyAlignment="1">
      <alignment horizontal="left" vertical="top" wrapText="1"/>
    </xf>
    <xf numFmtId="0" fontId="8" fillId="34" borderId="95" xfId="0" applyFont="1" applyFill="1" applyBorder="1" applyAlignment="1">
      <alignment horizontal="left" vertical="top" wrapText="1"/>
    </xf>
    <xf numFmtId="0" fontId="8" fillId="34" borderId="95" xfId="0" applyFont="1" applyFill="1" applyBorder="1" applyAlignment="1">
      <alignment horizontal="center" vertical="top" wrapText="1"/>
    </xf>
    <xf numFmtId="0" fontId="8" fillId="34" borderId="37" xfId="0" applyFont="1" applyFill="1" applyBorder="1" applyAlignment="1">
      <alignment horizontal="left" vertical="top" wrapText="1"/>
    </xf>
    <xf numFmtId="0" fontId="8" fillId="0" borderId="6" xfId="0" applyFont="1" applyBorder="1" applyAlignment="1">
      <alignment vertical="top" wrapText="1"/>
    </xf>
    <xf numFmtId="0" fontId="8" fillId="0" borderId="64" xfId="0" applyFont="1" applyBorder="1" applyAlignment="1">
      <alignment vertical="top" wrapText="1"/>
    </xf>
    <xf numFmtId="0" fontId="8" fillId="0" borderId="26" xfId="0" applyFont="1" applyBorder="1" applyAlignment="1">
      <alignment vertical="top" wrapText="1"/>
    </xf>
    <xf numFmtId="0" fontId="8" fillId="0" borderId="75" xfId="0" applyFont="1" applyBorder="1" applyAlignment="1">
      <alignment vertical="top" wrapText="1"/>
    </xf>
    <xf numFmtId="0" fontId="8" fillId="0" borderId="66" xfId="0" applyFont="1" applyBorder="1" applyAlignment="1">
      <alignment vertical="top" wrapText="1"/>
    </xf>
    <xf numFmtId="0" fontId="8" fillId="13" borderId="38" xfId="0" applyFont="1" applyFill="1" applyBorder="1" applyAlignment="1">
      <alignment horizontal="left" vertical="top" wrapText="1"/>
    </xf>
    <xf numFmtId="0" fontId="8" fillId="13" borderId="38" xfId="0" applyFont="1" applyFill="1" applyBorder="1" applyAlignment="1">
      <alignment horizontal="center" vertical="top" wrapText="1"/>
    </xf>
    <xf numFmtId="0" fontId="8" fillId="13" borderId="0" xfId="0" applyFont="1" applyFill="1" applyAlignment="1">
      <alignment horizontal="center" vertical="top" wrapText="1"/>
    </xf>
    <xf numFmtId="0" fontId="8" fillId="13" borderId="27" xfId="0" applyFont="1" applyFill="1" applyBorder="1" applyAlignment="1">
      <alignment horizontal="left" vertical="top" wrapText="1"/>
    </xf>
    <xf numFmtId="0" fontId="8" fillId="0" borderId="95" xfId="0" applyFont="1" applyBorder="1" applyAlignment="1">
      <alignment horizontal="left" vertical="top" wrapText="1"/>
    </xf>
    <xf numFmtId="0" fontId="8" fillId="0" borderId="95" xfId="0" applyFont="1" applyBorder="1" applyAlignment="1">
      <alignment horizontal="center" vertical="top" wrapText="1"/>
    </xf>
    <xf numFmtId="0" fontId="8" fillId="0" borderId="37" xfId="0" applyFont="1" applyBorder="1" applyAlignment="1">
      <alignment horizontal="left" vertical="top" wrapText="1"/>
    </xf>
    <xf numFmtId="0" fontId="8" fillId="29" borderId="9" xfId="0" applyFont="1" applyFill="1" applyBorder="1" applyAlignment="1" applyProtection="1">
      <alignment horizontal="center" vertical="center" wrapText="1"/>
      <protection hidden="1"/>
    </xf>
    <xf numFmtId="0" fontId="8" fillId="29" borderId="59" xfId="0" applyFont="1" applyFill="1" applyBorder="1" applyAlignment="1" applyProtection="1">
      <alignment horizontal="center" vertical="center" wrapText="1"/>
      <protection hidden="1"/>
    </xf>
    <xf numFmtId="0" fontId="12" fillId="29" borderId="22" xfId="3" applyFont="1" applyFill="1" applyBorder="1" applyAlignment="1" applyProtection="1">
      <alignment horizontal="center" vertical="center" wrapText="1"/>
    </xf>
    <xf numFmtId="0" fontId="12" fillId="29" borderId="152" xfId="3" applyFont="1" applyFill="1" applyBorder="1" applyAlignment="1" applyProtection="1">
      <alignment horizontal="center" vertical="center" wrapText="1"/>
      <protection hidden="1"/>
    </xf>
    <xf numFmtId="0" fontId="8" fillId="0" borderId="91" xfId="0" applyFont="1" applyBorder="1" applyAlignment="1" applyProtection="1">
      <alignment horizontal="left" vertical="top" wrapText="1"/>
      <protection hidden="1"/>
    </xf>
    <xf numFmtId="0" fontId="8" fillId="26" borderId="32" xfId="0" applyFont="1" applyFill="1" applyBorder="1" applyAlignment="1" applyProtection="1">
      <alignment vertical="top" wrapText="1"/>
      <protection hidden="1"/>
    </xf>
    <xf numFmtId="0" fontId="8" fillId="0" borderId="23" xfId="0" applyFont="1" applyBorder="1" applyAlignment="1" applyProtection="1">
      <alignment vertical="top" wrapText="1"/>
      <protection hidden="1"/>
    </xf>
    <xf numFmtId="0" fontId="8" fillId="0" borderId="23" xfId="0" applyFont="1" applyBorder="1" applyAlignment="1" applyProtection="1">
      <alignment horizontal="left" vertical="top" wrapText="1"/>
      <protection hidden="1"/>
    </xf>
    <xf numFmtId="0" fontId="8" fillId="0" borderId="23" xfId="0" applyFont="1" applyBorder="1" applyAlignment="1" applyProtection="1">
      <alignment horizontal="center" vertical="top" wrapText="1"/>
      <protection hidden="1"/>
    </xf>
    <xf numFmtId="1" fontId="0" fillId="0" borderId="23" xfId="0" applyNumberFormat="1" applyBorder="1" applyAlignment="1" applyProtection="1">
      <alignment horizontal="center" vertical="top" wrapText="1"/>
      <protection hidden="1"/>
    </xf>
    <xf numFmtId="1" fontId="8" fillId="0" borderId="23" xfId="0" applyNumberFormat="1" applyFont="1" applyBorder="1" applyAlignment="1" applyProtection="1">
      <alignment horizontal="center" vertical="top" wrapText="1"/>
      <protection hidden="1"/>
    </xf>
    <xf numFmtId="1" fontId="8" fillId="0" borderId="91" xfId="0" applyNumberFormat="1" applyFont="1" applyBorder="1" applyAlignment="1" applyProtection="1">
      <alignment horizontal="center" vertical="top" wrapText="1"/>
      <protection hidden="1"/>
    </xf>
    <xf numFmtId="0" fontId="8" fillId="0" borderId="153" xfId="0" applyFont="1" applyBorder="1" applyAlignment="1" applyProtection="1">
      <alignment vertical="top" wrapText="1"/>
      <protection hidden="1"/>
    </xf>
    <xf numFmtId="0" fontId="8" fillId="0" borderId="33" xfId="0" applyFont="1" applyBorder="1" applyAlignment="1" applyProtection="1">
      <alignment vertical="top" wrapText="1"/>
      <protection hidden="1"/>
    </xf>
    <xf numFmtId="1" fontId="8" fillId="0" borderId="64" xfId="0" applyNumberFormat="1" applyFont="1" applyBorder="1" applyAlignment="1" applyProtection="1">
      <alignment vertical="top" wrapText="1"/>
      <protection hidden="1"/>
    </xf>
    <xf numFmtId="0" fontId="8" fillId="30" borderId="0" xfId="0" applyFont="1" applyFill="1" applyAlignment="1" applyProtection="1">
      <alignment vertical="top" wrapText="1"/>
      <protection hidden="1"/>
    </xf>
    <xf numFmtId="0" fontId="8" fillId="25" borderId="0" xfId="0" applyFont="1" applyFill="1" applyAlignment="1" applyProtection="1">
      <alignment vertical="top" wrapText="1"/>
      <protection hidden="1"/>
    </xf>
    <xf numFmtId="0" fontId="8" fillId="13" borderId="154" xfId="0" applyFont="1" applyFill="1" applyBorder="1" applyAlignment="1">
      <alignment horizontal="left" vertical="top" wrapText="1"/>
    </xf>
    <xf numFmtId="0" fontId="8" fillId="0" borderId="132" xfId="0" applyFont="1" applyBorder="1" applyAlignment="1" applyProtection="1">
      <alignment horizontal="left" vertical="top" wrapText="1"/>
      <protection hidden="1"/>
    </xf>
    <xf numFmtId="0" fontId="8" fillId="26" borderId="154" xfId="0" applyFont="1" applyFill="1" applyBorder="1" applyAlignment="1" applyProtection="1">
      <alignment vertical="top" wrapText="1"/>
      <protection hidden="1"/>
    </xf>
    <xf numFmtId="0" fontId="8" fillId="0" borderId="19" xfId="0" applyFont="1" applyBorder="1" applyAlignment="1" applyProtection="1">
      <alignment vertical="top" wrapText="1"/>
      <protection hidden="1"/>
    </xf>
    <xf numFmtId="0" fontId="8" fillId="0" borderId="19" xfId="0" applyFont="1" applyBorder="1" applyAlignment="1" applyProtection="1">
      <alignment horizontal="left" vertical="top" wrapText="1"/>
      <protection hidden="1"/>
    </xf>
    <xf numFmtId="0" fontId="8" fillId="0" borderId="19" xfId="0" applyFont="1" applyBorder="1" applyAlignment="1" applyProtection="1">
      <alignment horizontal="center" vertical="top" wrapText="1"/>
      <protection hidden="1"/>
    </xf>
    <xf numFmtId="1" fontId="0" fillId="0" borderId="19" xfId="0" applyNumberFormat="1" applyBorder="1" applyAlignment="1" applyProtection="1">
      <alignment horizontal="center" vertical="top" wrapText="1"/>
      <protection hidden="1"/>
    </xf>
    <xf numFmtId="1" fontId="8" fillId="0" borderId="19" xfId="0" applyNumberFormat="1" applyFont="1" applyBorder="1" applyAlignment="1" applyProtection="1">
      <alignment horizontal="center" vertical="top" wrapText="1"/>
      <protection hidden="1"/>
    </xf>
    <xf numFmtId="1" fontId="8" fillId="0" borderId="132" xfId="0" applyNumberFormat="1" applyFont="1" applyBorder="1" applyAlignment="1" applyProtection="1">
      <alignment horizontal="center" vertical="top" wrapText="1"/>
      <protection hidden="1"/>
    </xf>
    <xf numFmtId="0" fontId="8" fillId="0" borderId="93" xfId="0" applyFont="1" applyBorder="1" applyAlignment="1" applyProtection="1">
      <alignment vertical="top" wrapText="1"/>
      <protection hidden="1"/>
    </xf>
    <xf numFmtId="0" fontId="8" fillId="0" borderId="155" xfId="0" applyFont="1" applyBorder="1" applyAlignment="1" applyProtection="1">
      <alignment vertical="top" wrapText="1"/>
      <protection hidden="1"/>
    </xf>
    <xf numFmtId="0" fontId="8" fillId="0" borderId="110" xfId="0" applyFont="1" applyBorder="1" applyAlignment="1" applyProtection="1">
      <alignment horizontal="center" vertical="top" wrapText="1"/>
      <protection hidden="1"/>
    </xf>
    <xf numFmtId="0" fontId="8" fillId="0" borderId="75" xfId="0" applyFont="1" applyBorder="1" applyAlignment="1" applyProtection="1">
      <alignment vertical="top" wrapText="1"/>
      <protection hidden="1"/>
    </xf>
    <xf numFmtId="0" fontId="15" fillId="9" borderId="89" xfId="0" applyFont="1" applyFill="1" applyBorder="1" applyAlignment="1" applyProtection="1">
      <alignment horizontal="center" vertical="top" wrapText="1"/>
      <protection locked="0"/>
    </xf>
    <xf numFmtId="0" fontId="15" fillId="30" borderId="110" xfId="0" applyFont="1" applyFill="1" applyBorder="1" applyAlignment="1">
      <alignment horizontal="center" vertical="top" wrapText="1"/>
    </xf>
    <xf numFmtId="0" fontId="8" fillId="9" borderId="89" xfId="0" applyFont="1" applyFill="1" applyBorder="1" applyAlignment="1" applyProtection="1">
      <alignment horizontal="center" vertical="top" wrapText="1"/>
      <protection locked="0"/>
    </xf>
    <xf numFmtId="0" fontId="12" fillId="0" borderId="0" xfId="1" applyAlignment="1">
      <alignment horizontal="left" vertical="top" wrapText="1"/>
    </xf>
    <xf numFmtId="0" fontId="12" fillId="0" borderId="0" xfId="1" applyAlignment="1" applyProtection="1">
      <alignment horizontal="left" vertical="top" wrapText="1"/>
    </xf>
    <xf numFmtId="0" fontId="12" fillId="0" borderId="0" xfId="1" applyAlignment="1">
      <alignment vertical="top"/>
    </xf>
    <xf numFmtId="0" fontId="14" fillId="0" borderId="0" xfId="0" applyFont="1" applyAlignment="1">
      <alignment vertical="center"/>
    </xf>
    <xf numFmtId="1" fontId="8" fillId="0" borderId="52" xfId="0" applyNumberFormat="1" applyFont="1" applyBorder="1" applyAlignment="1" applyProtection="1">
      <alignment horizontal="center" vertical="top" wrapText="1"/>
      <protection hidden="1"/>
    </xf>
    <xf numFmtId="0" fontId="8" fillId="0" borderId="91" xfId="0" applyFont="1" applyBorder="1" applyAlignment="1" applyProtection="1">
      <alignment horizontal="center" vertical="top" wrapText="1"/>
      <protection hidden="1"/>
    </xf>
    <xf numFmtId="0" fontId="8" fillId="0" borderId="41" xfId="0" applyFont="1" applyBorder="1" applyAlignment="1" applyProtection="1">
      <alignment horizontal="left" vertical="top" wrapText="1"/>
      <protection hidden="1"/>
    </xf>
    <xf numFmtId="0" fontId="8" fillId="0" borderId="156" xfId="0" applyFont="1" applyBorder="1" applyAlignment="1" applyProtection="1">
      <alignment vertical="top" wrapText="1"/>
      <protection hidden="1"/>
    </xf>
    <xf numFmtId="0" fontId="8" fillId="0" borderId="157" xfId="0" applyFont="1" applyBorder="1" applyAlignment="1" applyProtection="1">
      <alignment vertical="top" wrapText="1"/>
      <protection hidden="1"/>
    </xf>
    <xf numFmtId="0" fontId="8" fillId="0" borderId="158" xfId="0" applyFont="1" applyBorder="1" applyAlignment="1" applyProtection="1">
      <alignment vertical="top" wrapText="1"/>
      <protection hidden="1"/>
    </xf>
    <xf numFmtId="0" fontId="8" fillId="0" borderId="80" xfId="0" applyFont="1" applyBorder="1" applyAlignment="1" applyProtection="1">
      <alignment horizontal="center" vertical="top" wrapText="1"/>
      <protection hidden="1"/>
    </xf>
    <xf numFmtId="0" fontId="21" fillId="29" borderId="52" xfId="3" applyFont="1" applyFill="1" applyBorder="1" applyAlignment="1" applyProtection="1">
      <alignment horizontal="center" vertical="center" wrapText="1"/>
    </xf>
    <xf numFmtId="1" fontId="21" fillId="29" borderId="53" xfId="3" applyNumberFormat="1" applyFont="1" applyFill="1" applyBorder="1" applyAlignment="1" applyProtection="1">
      <alignment horizontal="center" vertical="center" wrapText="1"/>
    </xf>
    <xf numFmtId="0" fontId="21" fillId="29" borderId="53" xfId="3" applyFont="1" applyFill="1" applyBorder="1" applyAlignment="1" applyProtection="1">
      <alignment horizontal="center" vertical="center" wrapText="1"/>
    </xf>
    <xf numFmtId="0" fontId="12" fillId="29" borderId="53" xfId="3" applyFont="1" applyFill="1" applyBorder="1" applyAlignment="1" applyProtection="1">
      <alignment horizontal="center" vertical="center" wrapText="1"/>
    </xf>
    <xf numFmtId="1" fontId="8" fillId="29" borderId="26" xfId="0" applyNumberFormat="1" applyFont="1" applyFill="1" applyBorder="1" applyAlignment="1" applyProtection="1">
      <alignment vertical="center" wrapText="1"/>
      <protection hidden="1"/>
    </xf>
    <xf numFmtId="0" fontId="8" fillId="29" borderId="19" xfId="0" applyFont="1" applyFill="1" applyBorder="1" applyAlignment="1">
      <alignment horizontal="center" vertical="center" wrapText="1"/>
    </xf>
    <xf numFmtId="0" fontId="21" fillId="29" borderId="57" xfId="3" applyFont="1" applyFill="1" applyBorder="1" applyAlignment="1" applyProtection="1">
      <alignment horizontal="center" vertical="center" wrapText="1"/>
    </xf>
    <xf numFmtId="0" fontId="12" fillId="29" borderId="57" xfId="3" applyFont="1" applyFill="1" applyBorder="1" applyAlignment="1" applyProtection="1">
      <alignment horizontal="center" vertical="center" wrapText="1"/>
    </xf>
    <xf numFmtId="1" fontId="8" fillId="29" borderId="57" xfId="0" applyNumberFormat="1" applyFont="1" applyFill="1" applyBorder="1" applyAlignment="1" applyProtection="1">
      <alignment horizontal="center" vertical="center" wrapText="1"/>
      <protection hidden="1"/>
    </xf>
    <xf numFmtId="1" fontId="8" fillId="29" borderId="66" xfId="0" applyNumberFormat="1" applyFont="1" applyFill="1" applyBorder="1" applyAlignment="1" applyProtection="1">
      <alignment vertical="center" wrapText="1"/>
      <protection hidden="1"/>
    </xf>
    <xf numFmtId="0" fontId="8" fillId="0" borderId="0" xfId="9" applyAlignment="1">
      <alignment vertical="top" wrapText="1"/>
    </xf>
    <xf numFmtId="0" fontId="88" fillId="0" borderId="0" xfId="0" applyFont="1" applyAlignment="1">
      <alignment vertical="top" wrapText="1"/>
    </xf>
    <xf numFmtId="0" fontId="13" fillId="13" borderId="0" xfId="0" applyFont="1" applyFill="1"/>
    <xf numFmtId="1" fontId="31" fillId="4" borderId="125" xfId="0" applyNumberFormat="1" applyFont="1" applyFill="1" applyBorder="1" applyAlignment="1" applyProtection="1">
      <alignment horizontal="center" vertical="top" wrapText="1"/>
      <protection locked="0"/>
    </xf>
    <xf numFmtId="0" fontId="40" fillId="0" borderId="0" xfId="0" applyFont="1" applyAlignment="1">
      <alignment horizontal="left" vertical="top" wrapText="1"/>
    </xf>
    <xf numFmtId="0" fontId="16" fillId="0" borderId="0" xfId="0" applyFont="1" applyAlignment="1">
      <alignment horizontal="left" vertical="top" wrapText="1"/>
    </xf>
    <xf numFmtId="0" fontId="16" fillId="0" borderId="0" xfId="0" applyFont="1"/>
    <xf numFmtId="0" fontId="101" fillId="0" borderId="0" xfId="3" applyFont="1" applyFill="1" applyBorder="1" applyAlignment="1" applyProtection="1">
      <alignment horizontal="left" vertical="top" wrapText="1"/>
    </xf>
    <xf numFmtId="0" fontId="22" fillId="31" borderId="0" xfId="0" applyFont="1" applyFill="1" applyAlignment="1" applyProtection="1">
      <alignment horizontal="center" vertical="center" wrapText="1"/>
      <protection locked="0"/>
    </xf>
    <xf numFmtId="0" fontId="22" fillId="0" borderId="0" xfId="0" applyFont="1" applyAlignment="1">
      <alignment horizontal="center" wrapText="1"/>
    </xf>
    <xf numFmtId="0" fontId="82" fillId="0" borderId="0" xfId="0" applyFont="1" applyAlignment="1">
      <alignment horizontal="center" wrapText="1"/>
    </xf>
    <xf numFmtId="0" fontId="48" fillId="0" borderId="0" xfId="0" quotePrefix="1" applyFont="1" applyAlignment="1">
      <alignment horizontal="center" vertical="center" wrapText="1"/>
    </xf>
    <xf numFmtId="0" fontId="55" fillId="0" borderId="0" xfId="0" applyFont="1" applyAlignment="1">
      <alignment horizontal="center" vertical="center"/>
    </xf>
    <xf numFmtId="0" fontId="48" fillId="31" borderId="0" xfId="0" applyFont="1" applyFill="1" applyAlignment="1" applyProtection="1">
      <alignment horizontal="center" vertical="center" wrapText="1"/>
      <protection locked="0"/>
    </xf>
    <xf numFmtId="0" fontId="27" fillId="0" borderId="0" xfId="0" applyFont="1" applyAlignment="1">
      <alignment horizontal="center" vertical="center" wrapText="1"/>
    </xf>
    <xf numFmtId="0" fontId="19" fillId="3" borderId="0" xfId="0" applyFont="1" applyFill="1" applyAlignment="1">
      <alignment horizontal="left" vertical="center"/>
    </xf>
    <xf numFmtId="0" fontId="47" fillId="11" borderId="0" xfId="0" applyFont="1" applyFill="1" applyAlignment="1">
      <alignment horizontal="left" vertical="center" wrapText="1"/>
    </xf>
    <xf numFmtId="0" fontId="6" fillId="0" borderId="0" xfId="0" applyFont="1" applyAlignment="1">
      <alignment vertical="top" wrapText="1"/>
    </xf>
    <xf numFmtId="0" fontId="12" fillId="10" borderId="0" xfId="0" applyFont="1" applyFill="1" applyAlignment="1">
      <alignment horizontal="center" vertical="center" wrapText="1"/>
    </xf>
    <xf numFmtId="0" fontId="6" fillId="0" borderId="0" xfId="0" applyFont="1" applyAlignment="1">
      <alignment horizontal="left" vertical="top" wrapText="1"/>
    </xf>
    <xf numFmtId="0" fontId="45" fillId="15" borderId="0" xfId="0" applyFont="1" applyFill="1" applyAlignment="1">
      <alignment horizontal="left" vertical="center" wrapText="1"/>
    </xf>
    <xf numFmtId="0" fontId="8" fillId="0" borderId="72" xfId="0" applyFont="1" applyBorder="1"/>
    <xf numFmtId="0" fontId="8" fillId="0" borderId="27" xfId="0" applyFont="1" applyBorder="1"/>
    <xf numFmtId="0" fontId="8" fillId="10" borderId="0" xfId="0" applyFont="1" applyFill="1" applyAlignment="1">
      <alignment horizontal="left" vertical="center" wrapText="1"/>
    </xf>
    <xf numFmtId="0" fontId="96" fillId="0" borderId="6" xfId="0" applyFont="1" applyBorder="1" applyAlignment="1">
      <alignment horizontal="center" vertical="center" wrapText="1"/>
    </xf>
    <xf numFmtId="0" fontId="96" fillId="0" borderId="26" xfId="0" applyFont="1" applyBorder="1" applyAlignment="1">
      <alignment horizontal="center" vertical="center" wrapText="1"/>
    </xf>
    <xf numFmtId="0" fontId="23" fillId="0" borderId="0" xfId="0" applyFont="1" applyAlignment="1">
      <alignment horizontal="center" vertical="top"/>
    </xf>
    <xf numFmtId="0" fontId="50" fillId="11" borderId="0" xfId="0" applyFont="1" applyFill="1" applyAlignment="1">
      <alignment horizontal="left" vertical="center"/>
    </xf>
    <xf numFmtId="0" fontId="12" fillId="0" borderId="0" xfId="0" applyFont="1" applyAlignment="1">
      <alignment horizontal="left" vertical="top" wrapText="1"/>
    </xf>
    <xf numFmtId="0" fontId="40" fillId="0" borderId="0" xfId="0" applyFont="1" applyAlignment="1">
      <alignment wrapText="1"/>
    </xf>
    <xf numFmtId="0" fontId="0" fillId="0" borderId="0" xfId="0"/>
    <xf numFmtId="0" fontId="12" fillId="10" borderId="0" xfId="0" applyFont="1" applyFill="1" applyAlignment="1">
      <alignment horizontal="left" vertical="center" wrapText="1"/>
    </xf>
    <xf numFmtId="0" fontId="12" fillId="11" borderId="0" xfId="0" applyFont="1" applyFill="1" applyAlignment="1">
      <alignment horizontal="left" vertical="center" wrapText="1"/>
    </xf>
    <xf numFmtId="0" fontId="8" fillId="0" borderId="0" xfId="0" applyFont="1" applyAlignment="1">
      <alignment horizontal="left" vertical="top" wrapText="1"/>
    </xf>
    <xf numFmtId="0" fontId="8" fillId="0" borderId="72" xfId="0" applyFont="1" applyBorder="1" applyAlignment="1">
      <alignment vertical="center" wrapText="1"/>
    </xf>
    <xf numFmtId="0" fontId="8" fillId="0" borderId="27" xfId="0" applyFont="1" applyBorder="1" applyAlignment="1">
      <alignment vertical="center" wrapText="1"/>
    </xf>
    <xf numFmtId="0" fontId="9" fillId="0" borderId="0" xfId="3" applyFill="1" applyBorder="1" applyAlignment="1" applyProtection="1">
      <alignment horizontal="left" vertical="top" wrapText="1"/>
    </xf>
    <xf numFmtId="0" fontId="58" fillId="22" borderId="0" xfId="0" applyFont="1" applyFill="1" applyAlignment="1">
      <alignment horizontal="left" vertical="center" wrapText="1"/>
    </xf>
    <xf numFmtId="0" fontId="0" fillId="25" borderId="0" xfId="0" applyFill="1" applyAlignment="1">
      <alignment horizontal="left" vertical="center" wrapText="1"/>
    </xf>
    <xf numFmtId="0" fontId="0" fillId="0" borderId="27" xfId="0" applyBorder="1" applyAlignment="1">
      <alignment vertical="center" wrapText="1"/>
    </xf>
    <xf numFmtId="0" fontId="6" fillId="23" borderId="0" xfId="0" applyFont="1" applyFill="1" applyAlignment="1">
      <alignment horizontal="left" vertical="center" wrapText="1"/>
    </xf>
    <xf numFmtId="0" fontId="8" fillId="24" borderId="0" xfId="0" applyFont="1" applyFill="1" applyAlignment="1">
      <alignment horizontal="left" vertical="center" wrapText="1"/>
    </xf>
    <xf numFmtId="0" fontId="0" fillId="24" borderId="0" xfId="0" applyFill="1" applyAlignment="1">
      <alignment horizontal="left" vertical="center" wrapText="1"/>
    </xf>
    <xf numFmtId="0" fontId="51" fillId="0" borderId="6" xfId="0" applyFont="1" applyBorder="1" applyAlignment="1">
      <alignment horizontal="center"/>
    </xf>
    <xf numFmtId="0" fontId="0" fillId="0" borderId="26" xfId="0" applyBorder="1" applyAlignment="1">
      <alignment horizontal="center"/>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66" xfId="0" applyFont="1" applyBorder="1" applyAlignment="1">
      <alignment horizontal="left" vertical="center" wrapText="1"/>
    </xf>
    <xf numFmtId="0" fontId="8" fillId="0" borderId="13" xfId="0" applyFont="1" applyBorder="1" applyAlignment="1">
      <alignment horizontal="left" vertical="top" wrapText="1"/>
    </xf>
    <xf numFmtId="0" fontId="8" fillId="0" borderId="66" xfId="0" applyFont="1" applyBorder="1" applyAlignment="1">
      <alignment horizontal="left" vertical="top" wrapText="1"/>
    </xf>
    <xf numFmtId="0" fontId="9" fillId="0" borderId="72" xfId="3" applyBorder="1" applyAlignment="1" applyProtection="1">
      <alignment horizontal="left" vertical="center"/>
    </xf>
    <xf numFmtId="0" fontId="9" fillId="0" borderId="27" xfId="3" applyBorder="1" applyAlignment="1" applyProtection="1">
      <alignment horizontal="left" vertical="center"/>
    </xf>
    <xf numFmtId="0" fontId="8" fillId="13" borderId="0" xfId="0" applyFont="1" applyFill="1" applyAlignment="1">
      <alignment horizontal="left" vertical="top" wrapText="1"/>
    </xf>
    <xf numFmtId="0" fontId="9" fillId="0" borderId="0" xfId="3" applyFill="1" applyAlignment="1" applyProtection="1">
      <alignment horizontal="left" vertical="top" wrapText="1"/>
    </xf>
    <xf numFmtId="0" fontId="19" fillId="11" borderId="0" xfId="0" applyFont="1" applyFill="1" applyAlignment="1">
      <alignment horizontal="left" vertical="center"/>
    </xf>
    <xf numFmtId="0" fontId="50" fillId="13" borderId="0" xfId="0" applyFont="1" applyFill="1" applyAlignment="1">
      <alignment horizontal="center" vertical="center"/>
    </xf>
    <xf numFmtId="0" fontId="58" fillId="13" borderId="0" xfId="0" applyFont="1" applyFill="1" applyAlignment="1">
      <alignment horizontal="left" vertical="top" wrapText="1"/>
    </xf>
    <xf numFmtId="0" fontId="8" fillId="13" borderId="0" xfId="3" applyFont="1" applyFill="1" applyAlignment="1" applyProtection="1">
      <alignment horizontal="left" vertical="top" wrapText="1"/>
    </xf>
    <xf numFmtId="0" fontId="9" fillId="13" borderId="0" xfId="3" applyFill="1" applyAlignment="1" applyProtection="1">
      <alignment horizontal="left" vertical="top" wrapText="1"/>
    </xf>
    <xf numFmtId="0" fontId="12" fillId="13" borderId="0" xfId="0" applyFont="1" applyFill="1" applyAlignment="1">
      <alignment horizontal="left" vertical="top" wrapText="1"/>
    </xf>
    <xf numFmtId="0" fontId="77" fillId="35" borderId="0" xfId="0" applyFont="1" applyFill="1" applyAlignment="1">
      <alignment horizontal="left" vertical="top" wrapText="1"/>
    </xf>
    <xf numFmtId="0" fontId="8" fillId="35" borderId="0" xfId="0" applyFont="1" applyFill="1" applyAlignment="1">
      <alignment horizontal="left" vertical="top" wrapText="1"/>
    </xf>
    <xf numFmtId="0" fontId="53" fillId="0" borderId="0" xfId="0" applyFont="1" applyAlignment="1">
      <alignment vertical="top" wrapText="1"/>
    </xf>
    <xf numFmtId="0" fontId="50" fillId="11" borderId="0" xfId="0" applyFont="1" applyFill="1" applyAlignment="1">
      <alignment horizontal="left" vertical="center" wrapText="1"/>
    </xf>
    <xf numFmtId="0" fontId="12" fillId="3" borderId="28" xfId="0" applyFont="1" applyFill="1" applyBorder="1" applyAlignment="1">
      <alignment horizontal="center" vertical="top"/>
    </xf>
    <xf numFmtId="0" fontId="12" fillId="3" borderId="115" xfId="0" applyFont="1" applyFill="1" applyBorder="1" applyAlignment="1">
      <alignment horizontal="center" vertical="top"/>
    </xf>
    <xf numFmtId="0" fontId="8" fillId="0" borderId="0" xfId="0" applyFont="1" applyAlignment="1">
      <alignment vertical="top" wrapText="1"/>
    </xf>
    <xf numFmtId="0" fontId="40" fillId="0" borderId="14" xfId="0" applyFont="1" applyBorder="1" applyAlignment="1">
      <alignment horizontal="left" vertical="top" wrapText="1"/>
    </xf>
    <xf numFmtId="0" fontId="40" fillId="0" borderId="5" xfId="0" applyFont="1" applyBorder="1" applyAlignment="1">
      <alignment horizontal="left" vertical="top" wrapText="1"/>
    </xf>
    <xf numFmtId="0" fontId="40" fillId="0" borderId="36" xfId="0" applyFont="1" applyBorder="1" applyAlignment="1">
      <alignment horizontal="left" vertical="top" wrapText="1"/>
    </xf>
    <xf numFmtId="0" fontId="8" fillId="0" borderId="0" xfId="0" applyFont="1" applyAlignment="1">
      <alignment horizontal="left" vertical="top"/>
    </xf>
    <xf numFmtId="0" fontId="12" fillId="10" borderId="64" xfId="8" applyNumberFormat="1" applyFont="1" applyFill="1" applyBorder="1" applyAlignment="1">
      <alignment horizontal="center" vertical="center" wrapText="1"/>
    </xf>
    <xf numFmtId="0" fontId="12" fillId="10" borderId="26" xfId="8" applyNumberFormat="1" applyFont="1" applyFill="1" applyBorder="1" applyAlignment="1">
      <alignment horizontal="center" vertical="center" wrapText="1"/>
    </xf>
    <xf numFmtId="0" fontId="12" fillId="10" borderId="68" xfId="8" applyNumberFormat="1" applyFont="1" applyFill="1" applyBorder="1" applyAlignment="1">
      <alignment horizontal="center" vertical="center" wrapText="1"/>
    </xf>
    <xf numFmtId="0" fontId="12" fillId="10" borderId="73" xfId="8" applyNumberFormat="1" applyFont="1" applyFill="1" applyBorder="1" applyAlignment="1">
      <alignment horizontal="center" vertical="center" wrapText="1"/>
    </xf>
    <xf numFmtId="0" fontId="12" fillId="10" borderId="0" xfId="8" applyNumberFormat="1" applyFont="1" applyFill="1" applyAlignment="1">
      <alignment horizontal="center" vertical="center" wrapText="1"/>
    </xf>
    <xf numFmtId="0" fontId="12" fillId="10" borderId="75" xfId="8" applyNumberFormat="1" applyFont="1" applyFill="1" applyBorder="1" applyAlignment="1">
      <alignment horizontal="center" vertical="center" wrapText="1"/>
    </xf>
    <xf numFmtId="0" fontId="12" fillId="10" borderId="6" xfId="8" applyNumberFormat="1" applyFont="1" applyFill="1" applyBorder="1" applyAlignment="1">
      <alignment horizontal="center" vertical="center" wrapText="1"/>
    </xf>
    <xf numFmtId="0" fontId="12" fillId="10" borderId="72" xfId="8" applyNumberFormat="1" applyFont="1" applyFill="1" applyBorder="1" applyAlignment="1">
      <alignment horizontal="center" vertical="center" wrapText="1"/>
    </xf>
    <xf numFmtId="0" fontId="12" fillId="10" borderId="13" xfId="8" applyNumberFormat="1" applyFont="1" applyFill="1" applyBorder="1" applyAlignment="1">
      <alignment horizontal="center" vertical="center" wrapText="1"/>
    </xf>
    <xf numFmtId="0" fontId="12" fillId="10" borderId="86" xfId="0" applyFont="1" applyFill="1" applyBorder="1" applyAlignment="1">
      <alignment horizontal="center" vertical="top" wrapText="1"/>
    </xf>
    <xf numFmtId="0" fontId="12" fillId="10" borderId="40" xfId="0" applyFont="1" applyFill="1" applyBorder="1" applyAlignment="1">
      <alignment horizontal="center" vertical="top" wrapText="1"/>
    </xf>
    <xf numFmtId="0" fontId="12" fillId="10" borderId="87" xfId="0" applyFont="1" applyFill="1" applyBorder="1" applyAlignment="1">
      <alignment horizontal="center" vertical="top" wrapText="1"/>
    </xf>
    <xf numFmtId="0" fontId="15" fillId="13" borderId="0" xfId="0" applyFont="1" applyFill="1" applyAlignment="1">
      <alignment horizontal="left" vertical="center" wrapText="1"/>
    </xf>
    <xf numFmtId="0" fontId="44" fillId="0" borderId="29" xfId="0" applyFont="1" applyBorder="1" applyAlignment="1">
      <alignment horizontal="left"/>
    </xf>
    <xf numFmtId="0" fontId="44" fillId="0" borderId="53" xfId="0" applyFont="1" applyBorder="1" applyAlignment="1">
      <alignment horizontal="left"/>
    </xf>
    <xf numFmtId="0" fontId="44" fillId="0" borderId="30" xfId="0" applyFont="1" applyBorder="1" applyAlignment="1">
      <alignment horizontal="left"/>
    </xf>
    <xf numFmtId="0" fontId="19" fillId="10" borderId="0" xfId="0" applyFont="1" applyFill="1" applyAlignment="1">
      <alignment horizontal="left" vertical="center"/>
    </xf>
    <xf numFmtId="0" fontId="14" fillId="13" borderId="0" xfId="0" applyFont="1" applyFill="1" applyAlignment="1">
      <alignment horizontal="center" vertical="top"/>
    </xf>
    <xf numFmtId="0" fontId="19" fillId="10" borderId="0" xfId="0" applyFont="1" applyFill="1" applyAlignment="1">
      <alignment horizontal="left" vertical="center" wrapText="1"/>
    </xf>
    <xf numFmtId="0" fontId="0" fillId="0" borderId="0" xfId="0" applyAlignment="1">
      <alignment horizontal="left" vertical="top" wrapText="1"/>
    </xf>
    <xf numFmtId="0" fontId="0" fillId="0" borderId="0" xfId="0" quotePrefix="1" applyAlignment="1">
      <alignment horizontal="left" vertical="top" wrapText="1"/>
    </xf>
    <xf numFmtId="0" fontId="12" fillId="14" borderId="120" xfId="0" applyFont="1" applyFill="1" applyBorder="1" applyAlignment="1">
      <alignment horizontal="center" vertical="center" wrapText="1"/>
    </xf>
    <xf numFmtId="0" fontId="12" fillId="13" borderId="125" xfId="0" applyFont="1" applyFill="1" applyBorder="1" applyAlignment="1">
      <alignment horizontal="left" vertical="center" wrapText="1"/>
    </xf>
    <xf numFmtId="0" fontId="12" fillId="0" borderId="121" xfId="0" applyFont="1" applyBorder="1" applyAlignment="1">
      <alignment horizontal="left" vertical="center" wrapText="1"/>
    </xf>
    <xf numFmtId="0" fontId="8" fillId="0" borderId="121" xfId="0" applyFont="1" applyBorder="1" applyAlignment="1">
      <alignment horizontal="left" vertical="top" wrapText="1"/>
    </xf>
    <xf numFmtId="49" fontId="8" fillId="9" borderId="122" xfId="9" applyNumberFormat="1" applyFill="1" applyBorder="1" applyAlignment="1" applyProtection="1">
      <alignment horizontal="left" vertical="top" wrapText="1"/>
      <protection locked="0"/>
    </xf>
    <xf numFmtId="49" fontId="8" fillId="9" borderId="123" xfId="9" applyNumberFormat="1" applyFill="1" applyBorder="1" applyAlignment="1" applyProtection="1">
      <alignment horizontal="left" vertical="top" wrapText="1"/>
      <protection locked="0"/>
    </xf>
    <xf numFmtId="49" fontId="8" fillId="9" borderId="124" xfId="9" applyNumberFormat="1" applyFill="1" applyBorder="1" applyAlignment="1" applyProtection="1">
      <alignment horizontal="left" vertical="top" wrapText="1"/>
      <protection locked="0"/>
    </xf>
    <xf numFmtId="0" fontId="6" fillId="0" borderId="123" xfId="9" applyFont="1" applyBorder="1" applyAlignment="1">
      <alignment horizontal="left" vertical="top" wrapText="1"/>
    </xf>
    <xf numFmtId="0" fontId="6" fillId="0" borderId="124" xfId="9" applyFont="1" applyBorder="1" applyAlignment="1">
      <alignment horizontal="left" vertical="top" wrapText="1"/>
    </xf>
    <xf numFmtId="49" fontId="77" fillId="9" borderId="122" xfId="9" applyNumberFormat="1" applyFont="1" applyFill="1" applyBorder="1" applyAlignment="1" applyProtection="1">
      <alignment horizontal="left" vertical="top" wrapText="1"/>
      <protection locked="0"/>
    </xf>
    <xf numFmtId="49" fontId="77" fillId="9" borderId="123" xfId="9" applyNumberFormat="1" applyFont="1" applyFill="1" applyBorder="1" applyAlignment="1" applyProtection="1">
      <alignment horizontal="left" vertical="top" wrapText="1"/>
      <protection locked="0"/>
    </xf>
    <xf numFmtId="49" fontId="77" fillId="9" borderId="124" xfId="9" applyNumberFormat="1" applyFont="1" applyFill="1" applyBorder="1" applyAlignment="1" applyProtection="1">
      <alignment horizontal="left" vertical="top" wrapText="1"/>
      <protection locked="0"/>
    </xf>
    <xf numFmtId="1" fontId="31" fillId="4" borderId="125" xfId="0" applyNumberFormat="1" applyFont="1" applyFill="1" applyBorder="1" applyAlignment="1" applyProtection="1">
      <alignment horizontal="center" vertical="top" wrapText="1"/>
      <protection locked="0"/>
    </xf>
    <xf numFmtId="0" fontId="44" fillId="14" borderId="125" xfId="0" applyFont="1" applyFill="1" applyBorder="1" applyAlignment="1">
      <alignment horizontal="left" vertical="top"/>
    </xf>
    <xf numFmtId="0" fontId="60" fillId="0" borderId="122" xfId="0" applyFont="1" applyBorder="1" applyAlignment="1">
      <alignment horizontal="left" vertical="top" wrapText="1"/>
    </xf>
    <xf numFmtId="0" fontId="60" fillId="0" borderId="124" xfId="0" applyFont="1" applyBorder="1" applyAlignment="1">
      <alignment horizontal="left" vertical="top" wrapText="1"/>
    </xf>
    <xf numFmtId="1" fontId="13" fillId="4" borderId="125" xfId="0" applyNumberFormat="1" applyFont="1" applyFill="1" applyBorder="1" applyAlignment="1" applyProtection="1">
      <alignment horizontal="center" vertical="top" wrapText="1"/>
      <protection locked="0"/>
    </xf>
    <xf numFmtId="0" fontId="12" fillId="3" borderId="125" xfId="0" applyFont="1" applyFill="1" applyBorder="1" applyAlignment="1">
      <alignment horizontal="center" vertical="center" wrapText="1"/>
    </xf>
    <xf numFmtId="0" fontId="21" fillId="0" borderId="0" xfId="3" applyFont="1" applyAlignment="1" applyProtection="1">
      <alignment horizontal="left" vertical="top"/>
    </xf>
    <xf numFmtId="0" fontId="8" fillId="3" borderId="125" xfId="0" applyFont="1" applyFill="1" applyBorder="1" applyAlignment="1">
      <alignment horizontal="center" vertical="center" wrapText="1"/>
    </xf>
    <xf numFmtId="0" fontId="8" fillId="0" borderId="125" xfId="0" applyFont="1" applyBorder="1" applyAlignment="1">
      <alignment horizontal="center" vertical="center" wrapText="1"/>
    </xf>
    <xf numFmtId="0" fontId="8" fillId="14" borderId="125" xfId="0" applyFont="1" applyFill="1" applyBorder="1" applyAlignment="1">
      <alignment horizontal="center" vertical="center" wrapText="1"/>
    </xf>
    <xf numFmtId="0" fontId="75" fillId="0" borderId="0" xfId="5" quotePrefix="1" applyFont="1" applyAlignment="1">
      <alignment horizontal="left" vertical="top" wrapText="1"/>
    </xf>
    <xf numFmtId="0" fontId="75" fillId="0" borderId="0" xfId="5" applyFont="1" applyAlignment="1">
      <alignment horizontal="left" vertical="top" wrapText="1"/>
    </xf>
    <xf numFmtId="0" fontId="100" fillId="0" borderId="0" xfId="3" applyFont="1" applyFill="1" applyBorder="1" applyAlignment="1" applyProtection="1">
      <alignment horizontal="left" wrapText="1"/>
    </xf>
    <xf numFmtId="0" fontId="99" fillId="0" borderId="0" xfId="5" quotePrefix="1" applyFont="1" applyAlignment="1">
      <alignment horizontal="left" vertical="top" wrapText="1"/>
    </xf>
    <xf numFmtId="0" fontId="97" fillId="0" borderId="0" xfId="3" quotePrefix="1" applyNumberFormat="1" applyFont="1" applyFill="1" applyBorder="1" applyAlignment="1" applyProtection="1">
      <alignment horizontal="left" vertical="top" wrapText="1"/>
    </xf>
    <xf numFmtId="0" fontId="0" fillId="0" borderId="125" xfId="0" applyBorder="1" applyAlignment="1" applyProtection="1">
      <alignment horizontal="center" vertical="top" wrapText="1"/>
      <protection locked="0"/>
    </xf>
    <xf numFmtId="0" fontId="8" fillId="13" borderId="0" xfId="0" applyFont="1" applyFill="1" applyAlignment="1">
      <alignment horizontal="center" vertical="top" wrapText="1"/>
    </xf>
    <xf numFmtId="0" fontId="76" fillId="0" borderId="0" xfId="5" quotePrefix="1" applyFont="1" applyAlignment="1">
      <alignment horizontal="left" vertical="top" wrapText="1"/>
    </xf>
    <xf numFmtId="0" fontId="8" fillId="0" borderId="0" xfId="0" quotePrefix="1" applyFont="1" applyAlignment="1">
      <alignment horizontal="center" vertical="top" wrapText="1"/>
    </xf>
    <xf numFmtId="0" fontId="15" fillId="0" borderId="0" xfId="0" applyFont="1" applyAlignment="1">
      <alignment horizontal="center" vertical="top"/>
    </xf>
    <xf numFmtId="0" fontId="6" fillId="0" borderId="134" xfId="0" quotePrefix="1" applyFont="1" applyBorder="1" applyAlignment="1">
      <alignment horizontal="left" vertical="top" wrapText="1"/>
    </xf>
    <xf numFmtId="0" fontId="11" fillId="13" borderId="0" xfId="0" applyFont="1" applyFill="1" applyAlignment="1">
      <alignment horizontal="center" vertical="top" wrapText="1"/>
    </xf>
    <xf numFmtId="0" fontId="13" fillId="0" borderId="0" xfId="0" applyFont="1" applyAlignment="1">
      <alignment vertical="top" wrapText="1"/>
    </xf>
    <xf numFmtId="0" fontId="19" fillId="10" borderId="0" xfId="0" applyFont="1" applyFill="1" applyAlignment="1">
      <alignment vertical="center"/>
    </xf>
    <xf numFmtId="0" fontId="13" fillId="0" borderId="0" xfId="0" applyFont="1" applyAlignment="1">
      <alignment horizontal="left" vertical="top" wrapText="1"/>
    </xf>
    <xf numFmtId="0" fontId="19" fillId="10" borderId="0" xfId="0" applyFont="1" applyFill="1" applyAlignment="1">
      <alignment vertical="center" wrapText="1"/>
    </xf>
    <xf numFmtId="0" fontId="0" fillId="10" borderId="0" xfId="0" applyFill="1"/>
    <xf numFmtId="0" fontId="12" fillId="14" borderId="125" xfId="0" applyFont="1" applyFill="1" applyBorder="1" applyAlignment="1">
      <alignment vertical="top" wrapText="1"/>
    </xf>
    <xf numFmtId="0" fontId="43" fillId="0" borderId="0" xfId="0" applyFont="1" applyAlignment="1">
      <alignment horizontal="left" vertical="top" wrapText="1"/>
    </xf>
    <xf numFmtId="0" fontId="20" fillId="0" borderId="0" xfId="0" applyFont="1" applyAlignment="1">
      <alignment horizontal="left" vertical="center" wrapText="1"/>
    </xf>
    <xf numFmtId="0" fontId="0" fillId="0" borderId="0" xfId="0" applyAlignment="1">
      <alignment horizontal="left" vertical="center" wrapText="1"/>
    </xf>
    <xf numFmtId="0" fontId="14" fillId="0" borderId="0" xfId="0" applyFont="1" applyAlignment="1">
      <alignment horizontal="center" vertical="top" wrapText="1"/>
    </xf>
    <xf numFmtId="0" fontId="8" fillId="0" borderId="125" xfId="0" applyFont="1" applyBorder="1" applyAlignment="1">
      <alignment horizontal="center" vertical="top" wrapText="1"/>
    </xf>
    <xf numFmtId="0" fontId="9" fillId="0" borderId="125" xfId="3" applyFill="1" applyBorder="1" applyAlignment="1" applyProtection="1">
      <alignment horizontal="center" vertical="center" wrapText="1"/>
    </xf>
    <xf numFmtId="0" fontId="21" fillId="0" borderId="125" xfId="3" applyFont="1" applyFill="1" applyBorder="1" applyAlignment="1" applyProtection="1">
      <alignment horizontal="center" vertical="center" wrapText="1"/>
    </xf>
    <xf numFmtId="0" fontId="12" fillId="0" borderId="0" xfId="0" applyFont="1" applyAlignment="1">
      <alignment horizontal="center" vertical="top" wrapText="1"/>
    </xf>
    <xf numFmtId="0" fontId="0" fillId="14" borderId="125" xfId="0" applyFill="1" applyBorder="1" applyAlignment="1">
      <alignment horizontal="center" vertical="center" wrapText="1"/>
    </xf>
    <xf numFmtId="0" fontId="12" fillId="14" borderId="0" xfId="0" applyFont="1" applyFill="1" applyAlignment="1">
      <alignment horizontal="left" vertical="top" wrapText="1"/>
    </xf>
    <xf numFmtId="0" fontId="0" fillId="0" borderId="125" xfId="0" applyBorder="1" applyAlignment="1">
      <alignment horizontal="center" vertical="center" wrapText="1"/>
    </xf>
    <xf numFmtId="0" fontId="12" fillId="0" borderId="0" xfId="0" applyFont="1" applyAlignment="1">
      <alignment horizontal="left" vertical="center" wrapText="1"/>
    </xf>
    <xf numFmtId="0" fontId="12" fillId="14" borderId="125" xfId="0" applyFont="1" applyFill="1" applyBorder="1" applyAlignment="1">
      <alignment horizontal="center" vertical="top" wrapText="1"/>
    </xf>
    <xf numFmtId="0" fontId="0" fillId="14" borderId="125" xfId="0" applyFill="1" applyBorder="1" applyAlignment="1">
      <alignment horizontal="center" vertical="top" wrapText="1"/>
    </xf>
    <xf numFmtId="0" fontId="8" fillId="0" borderId="0" xfId="0" applyFont="1" applyAlignment="1">
      <alignment vertical="center"/>
    </xf>
    <xf numFmtId="0" fontId="13" fillId="3" borderId="125" xfId="0" applyFont="1" applyFill="1" applyBorder="1" applyAlignment="1">
      <alignment horizontal="center" vertical="center" wrapText="1"/>
    </xf>
    <xf numFmtId="0" fontId="12" fillId="28" borderId="125" xfId="0" applyFont="1" applyFill="1" applyBorder="1" applyAlignment="1">
      <alignment horizontal="center" vertical="center" wrapText="1"/>
    </xf>
    <xf numFmtId="0" fontId="8" fillId="28" borderId="125" xfId="0" applyFont="1" applyFill="1" applyBorder="1" applyAlignment="1">
      <alignment horizontal="center" vertical="center" wrapText="1"/>
    </xf>
    <xf numFmtId="0" fontId="12" fillId="27" borderId="125" xfId="0" applyFont="1" applyFill="1" applyBorder="1" applyAlignment="1">
      <alignment horizontal="center" vertical="center" wrapText="1"/>
    </xf>
    <xf numFmtId="0" fontId="8" fillId="27" borderId="125" xfId="0" applyFont="1" applyFill="1" applyBorder="1" applyAlignment="1">
      <alignment horizontal="center" vertical="center" wrapText="1"/>
    </xf>
    <xf numFmtId="0" fontId="6" fillId="0" borderId="0" xfId="0" applyFont="1" applyAlignment="1">
      <alignment horizontal="left" vertical="center" wrapText="1"/>
    </xf>
    <xf numFmtId="0" fontId="53" fillId="0" borderId="0" xfId="0" applyFont="1" applyAlignment="1">
      <alignment horizontal="left" vertical="top" wrapText="1"/>
    </xf>
    <xf numFmtId="0" fontId="12" fillId="0" borderId="0" xfId="1" applyAlignment="1">
      <alignment horizontal="left" vertical="top" wrapText="1"/>
    </xf>
    <xf numFmtId="0" fontId="8" fillId="0" borderId="0" xfId="1" applyFont="1" applyAlignment="1">
      <alignment horizontal="left" vertical="top" wrapText="1"/>
    </xf>
    <xf numFmtId="0" fontId="53" fillId="0" borderId="0" xfId="0" applyFont="1" applyAlignment="1">
      <alignment vertical="center"/>
    </xf>
    <xf numFmtId="0" fontId="0" fillId="0" borderId="0" xfId="0" applyAlignment="1">
      <alignment vertical="center"/>
    </xf>
    <xf numFmtId="0" fontId="13" fillId="0" borderId="0" xfId="0" applyFont="1" applyAlignment="1">
      <alignment horizontal="left" vertical="center" wrapText="1"/>
    </xf>
    <xf numFmtId="0" fontId="9" fillId="0" borderId="0" xfId="3" applyFill="1" applyAlignment="1" applyProtection="1">
      <alignment horizontal="left" vertical="center" wrapText="1"/>
    </xf>
    <xf numFmtId="0" fontId="12" fillId="0" borderId="0" xfId="0" applyFont="1" applyAlignment="1">
      <alignment horizontal="left" vertical="center"/>
    </xf>
    <xf numFmtId="0" fontId="12" fillId="13" borderId="0" xfId="1" applyFill="1" applyAlignment="1">
      <alignment horizontal="center" vertical="top" wrapText="1"/>
    </xf>
    <xf numFmtId="0" fontId="8" fillId="0" borderId="125" xfId="6" applyFont="1" applyBorder="1" applyAlignment="1">
      <alignment horizontal="left" vertical="top" wrapText="1"/>
    </xf>
    <xf numFmtId="0" fontId="8" fillId="0" borderId="0" xfId="0" applyFont="1" applyAlignment="1">
      <alignment horizontal="left"/>
    </xf>
    <xf numFmtId="0" fontId="13" fillId="13" borderId="0" xfId="0" applyFont="1" applyFill="1" applyAlignment="1">
      <alignment horizontal="left" vertical="top" wrapText="1"/>
    </xf>
    <xf numFmtId="0" fontId="90" fillId="15" borderId="0" xfId="0" applyFont="1" applyFill="1" applyAlignment="1" applyProtection="1">
      <alignment horizontal="left" vertical="center"/>
      <protection hidden="1"/>
    </xf>
    <xf numFmtId="1" fontId="12" fillId="29" borderId="28" xfId="0" applyNumberFormat="1" applyFont="1" applyFill="1" applyBorder="1" applyAlignment="1" applyProtection="1">
      <alignment horizontal="center" vertical="center" wrapText="1"/>
      <protection hidden="1"/>
    </xf>
    <xf numFmtId="1" fontId="12" fillId="29" borderId="115" xfId="0" applyNumberFormat="1" applyFont="1" applyFill="1" applyBorder="1" applyAlignment="1" applyProtection="1">
      <alignment horizontal="center" vertical="center" wrapText="1"/>
      <protection hidden="1"/>
    </xf>
    <xf numFmtId="1" fontId="8" fillId="29" borderId="72" xfId="0" applyNumberFormat="1" applyFont="1" applyFill="1" applyBorder="1" applyAlignment="1" applyProtection="1">
      <alignment horizontal="center" vertical="center" wrapText="1"/>
      <protection hidden="1"/>
    </xf>
    <xf numFmtId="1" fontId="8" fillId="29" borderId="34" xfId="0" applyNumberFormat="1" applyFont="1" applyFill="1" applyBorder="1" applyAlignment="1" applyProtection="1">
      <alignment horizontal="center" vertical="center" wrapText="1"/>
      <protection hidden="1"/>
    </xf>
    <xf numFmtId="1" fontId="8" fillId="29" borderId="59" xfId="0" applyNumberFormat="1" applyFont="1" applyFill="1" applyBorder="1" applyAlignment="1" applyProtection="1">
      <alignment horizontal="center" vertical="center" wrapText="1"/>
      <protection hidden="1"/>
    </xf>
    <xf numFmtId="0" fontId="8" fillId="0" borderId="0" xfId="0" applyFont="1" applyAlignment="1" applyProtection="1">
      <alignment horizontal="left" vertical="top" wrapText="1"/>
      <protection hidden="1"/>
    </xf>
    <xf numFmtId="1" fontId="12" fillId="29" borderId="88" xfId="0" applyNumberFormat="1" applyFont="1" applyFill="1" applyBorder="1" applyAlignment="1" applyProtection="1">
      <alignment horizontal="center" vertical="center" wrapText="1"/>
      <protection hidden="1"/>
    </xf>
    <xf numFmtId="1" fontId="12" fillId="29" borderId="78" xfId="0" applyNumberFormat="1" applyFont="1" applyFill="1" applyBorder="1" applyAlignment="1" applyProtection="1">
      <alignment horizontal="center" vertical="center" wrapText="1"/>
      <protection hidden="1"/>
    </xf>
    <xf numFmtId="0" fontId="12" fillId="29" borderId="86" xfId="0" applyFont="1" applyFill="1" applyBorder="1" applyAlignment="1" applyProtection="1">
      <alignment horizontal="center" vertical="center"/>
      <protection hidden="1"/>
    </xf>
    <xf numFmtId="0" fontId="12" fillId="29" borderId="40" xfId="0" applyFont="1" applyFill="1" applyBorder="1" applyAlignment="1" applyProtection="1">
      <alignment horizontal="center" vertical="center"/>
      <protection hidden="1"/>
    </xf>
    <xf numFmtId="0" fontId="12" fillId="29" borderId="64" xfId="0" applyFont="1" applyFill="1" applyBorder="1" applyAlignment="1" applyProtection="1">
      <alignment horizontal="center" vertical="center"/>
      <protection hidden="1"/>
    </xf>
    <xf numFmtId="0" fontId="12" fillId="29" borderId="87" xfId="0" applyFont="1" applyFill="1" applyBorder="1" applyAlignment="1" applyProtection="1">
      <alignment horizontal="center" vertical="center"/>
      <protection hidden="1"/>
    </xf>
    <xf numFmtId="0" fontId="8" fillId="0" borderId="0" xfId="0" applyFont="1" applyAlignment="1" applyProtection="1">
      <alignment horizontal="left" wrapText="1"/>
      <protection hidden="1"/>
    </xf>
    <xf numFmtId="0" fontId="8" fillId="0" borderId="0" xfId="0" applyFont="1" applyProtection="1">
      <protection hidden="1"/>
    </xf>
    <xf numFmtId="0" fontId="12" fillId="29" borderId="72" xfId="0" applyFont="1" applyFill="1" applyBorder="1" applyAlignment="1" applyProtection="1">
      <alignment horizontal="center" vertical="center" wrapText="1"/>
      <protection hidden="1"/>
    </xf>
    <xf numFmtId="0" fontId="12" fillId="29" borderId="27" xfId="0" applyFont="1" applyFill="1" applyBorder="1" applyAlignment="1" applyProtection="1">
      <alignment horizontal="center" vertical="center" wrapText="1"/>
      <protection hidden="1"/>
    </xf>
    <xf numFmtId="0" fontId="21" fillId="29" borderId="52" xfId="3" applyFont="1" applyFill="1" applyBorder="1" applyAlignment="1" applyProtection="1">
      <alignment horizontal="center" vertical="center" wrapText="1"/>
    </xf>
    <xf numFmtId="0" fontId="21" fillId="29" borderId="57" xfId="3" applyFont="1" applyFill="1" applyBorder="1" applyAlignment="1" applyProtection="1">
      <alignment horizontal="center" vertical="center" wrapText="1"/>
    </xf>
    <xf numFmtId="0" fontId="21" fillId="29" borderId="59" xfId="3" applyFont="1" applyFill="1" applyBorder="1" applyAlignment="1" applyProtection="1">
      <alignment vertical="center" wrapText="1"/>
    </xf>
    <xf numFmtId="0" fontId="21" fillId="29" borderId="10" xfId="3" applyFont="1" applyFill="1" applyBorder="1" applyAlignment="1" applyProtection="1">
      <alignment horizontal="center" vertical="center" wrapText="1"/>
    </xf>
    <xf numFmtId="1" fontId="21" fillId="29" borderId="126" xfId="3" applyNumberFormat="1" applyFont="1" applyFill="1" applyBorder="1" applyAlignment="1" applyProtection="1">
      <alignment horizontal="center" vertical="center" wrapText="1"/>
      <protection hidden="1"/>
    </xf>
    <xf numFmtId="1" fontId="21" fillId="29" borderId="127" xfId="3" applyNumberFormat="1" applyFont="1" applyFill="1" applyBorder="1" applyAlignment="1" applyProtection="1">
      <alignment horizontal="center" vertical="center" wrapText="1"/>
      <protection hidden="1"/>
    </xf>
    <xf numFmtId="1" fontId="21" fillId="29" borderId="128" xfId="3" applyNumberFormat="1" applyFont="1" applyFill="1" applyBorder="1" applyAlignment="1" applyProtection="1">
      <alignment horizontal="center" vertical="center" wrapText="1"/>
      <protection hidden="1"/>
    </xf>
    <xf numFmtId="1" fontId="21" fillId="29" borderId="53" xfId="3" applyNumberFormat="1" applyFont="1" applyFill="1" applyBorder="1" applyAlignment="1" applyProtection="1">
      <alignment horizontal="center" vertical="center" wrapText="1"/>
    </xf>
    <xf numFmtId="0" fontId="21" fillId="29" borderId="159" xfId="3" applyFont="1" applyFill="1" applyBorder="1" applyAlignment="1" applyProtection="1">
      <alignment horizontal="center" vertical="center" wrapText="1"/>
    </xf>
    <xf numFmtId="0" fontId="21" fillId="29" borderId="56" xfId="3" applyFont="1" applyFill="1" applyBorder="1" applyAlignment="1" applyProtection="1">
      <alignment horizontal="center" vertical="center" wrapText="1"/>
    </xf>
    <xf numFmtId="0" fontId="12" fillId="0" borderId="0" xfId="0" applyFont="1" applyAlignment="1" applyProtection="1">
      <alignment horizontal="left" vertical="top" wrapText="1"/>
      <protection hidden="1"/>
    </xf>
    <xf numFmtId="0" fontId="12" fillId="10" borderId="135" xfId="0" applyFont="1" applyFill="1" applyBorder="1" applyAlignment="1">
      <alignment horizontal="left" vertical="center" wrapText="1"/>
    </xf>
    <xf numFmtId="0" fontId="12" fillId="10" borderId="121" xfId="0" applyFont="1" applyFill="1" applyBorder="1" applyAlignment="1">
      <alignment horizontal="left" vertical="center" wrapText="1"/>
    </xf>
    <xf numFmtId="0" fontId="12" fillId="10" borderId="136" xfId="0" applyFont="1" applyFill="1" applyBorder="1" applyAlignment="1">
      <alignment horizontal="left" vertical="center" wrapText="1"/>
    </xf>
    <xf numFmtId="0" fontId="8" fillId="4" borderId="125" xfId="0" applyFont="1" applyFill="1" applyBorder="1" applyAlignment="1" applyProtection="1">
      <alignment horizontal="left" vertical="top" wrapText="1"/>
      <protection locked="0"/>
    </xf>
    <xf numFmtId="0" fontId="12" fillId="14" borderId="0" xfId="0" applyFont="1" applyFill="1" applyAlignment="1">
      <alignment horizontal="left" vertical="center" wrapText="1"/>
    </xf>
    <xf numFmtId="0" fontId="12" fillId="14" borderId="0" xfId="0" applyFont="1" applyFill="1" applyAlignment="1">
      <alignment vertical="top" wrapText="1"/>
    </xf>
    <xf numFmtId="0" fontId="8" fillId="0" borderId="0" xfId="0" applyFont="1" applyAlignment="1">
      <alignment vertical="center" wrapText="1"/>
    </xf>
    <xf numFmtId="0" fontId="13" fillId="0" borderId="0" xfId="0" applyFont="1" applyAlignment="1">
      <alignment vertical="center" wrapText="1"/>
    </xf>
    <xf numFmtId="0" fontId="12" fillId="0" borderId="0" xfId="0" quotePrefix="1" applyFont="1" applyAlignment="1">
      <alignment vertical="center" wrapText="1"/>
    </xf>
    <xf numFmtId="0" fontId="98" fillId="0" borderId="0" xfId="0" applyFont="1" applyAlignment="1">
      <alignment vertical="center" wrapText="1"/>
    </xf>
    <xf numFmtId="0" fontId="12" fillId="10" borderId="133" xfId="0" applyFont="1" applyFill="1" applyBorder="1" applyAlignment="1">
      <alignment horizontal="left" vertical="center" wrapText="1"/>
    </xf>
    <xf numFmtId="0" fontId="12" fillId="10" borderId="131" xfId="0" applyFont="1" applyFill="1" applyBorder="1" applyAlignment="1">
      <alignment horizontal="left" vertical="center" wrapText="1"/>
    </xf>
    <xf numFmtId="0" fontId="0" fillId="0" borderId="0" xfId="0" applyAlignment="1">
      <alignment vertical="center" wrapText="1"/>
    </xf>
    <xf numFmtId="0" fontId="19" fillId="10" borderId="0" xfId="7" applyFont="1" applyFill="1" applyAlignment="1">
      <alignment vertical="center" wrapText="1"/>
    </xf>
    <xf numFmtId="0" fontId="8" fillId="0" borderId="0" xfId="0" applyFont="1" applyAlignment="1">
      <alignment horizontal="left" wrapText="1"/>
    </xf>
    <xf numFmtId="0" fontId="13" fillId="0" borderId="0" xfId="0" applyFont="1" applyAlignment="1">
      <alignment horizontal="left" wrapText="1"/>
    </xf>
    <xf numFmtId="0" fontId="12" fillId="10" borderId="125" xfId="0" applyFont="1" applyFill="1" applyBorder="1" applyAlignment="1">
      <alignment horizontal="left" vertical="center" wrapText="1"/>
    </xf>
    <xf numFmtId="0" fontId="8" fillId="9" borderId="125" xfId="0" applyFont="1" applyFill="1" applyBorder="1" applyAlignment="1" applyProtection="1">
      <alignment horizontal="left" vertical="top" wrapText="1"/>
      <protection locked="0"/>
    </xf>
    <xf numFmtId="0" fontId="8" fillId="0" borderId="0" xfId="9" applyAlignment="1">
      <alignment horizontal="left" vertical="center" wrapText="1"/>
    </xf>
    <xf numFmtId="0" fontId="8" fillId="0" borderId="0" xfId="9" applyAlignment="1">
      <alignment horizontal="left" vertical="center"/>
    </xf>
    <xf numFmtId="0" fontId="19" fillId="10" borderId="0" xfId="9" applyFont="1" applyFill="1" applyAlignment="1">
      <alignment vertical="center"/>
    </xf>
    <xf numFmtId="0" fontId="8" fillId="13" borderId="0" xfId="0" applyFont="1" applyFill="1" applyAlignment="1">
      <alignment horizontal="left" vertical="center" wrapText="1"/>
    </xf>
    <xf numFmtId="0" fontId="59" fillId="13" borderId="0" xfId="0" applyFont="1" applyFill="1" applyAlignment="1">
      <alignment horizontal="left" vertical="center" wrapText="1"/>
    </xf>
    <xf numFmtId="0" fontId="12" fillId="14" borderId="0" xfId="9" applyFont="1" applyFill="1" applyAlignment="1">
      <alignment horizontal="left" vertical="top"/>
    </xf>
    <xf numFmtId="0" fontId="12" fillId="29" borderId="0" xfId="9" applyFont="1" applyFill="1" applyAlignment="1">
      <alignment horizontal="left" vertical="top" wrapText="1"/>
    </xf>
    <xf numFmtId="0" fontId="12" fillId="14" borderId="0" xfId="9" applyFont="1" applyFill="1" applyAlignment="1">
      <alignment horizontal="left" vertical="center" wrapText="1"/>
    </xf>
    <xf numFmtId="0" fontId="9" fillId="0" borderId="0" xfId="3" applyAlignment="1" applyProtection="1">
      <alignment vertical="top" wrapText="1"/>
    </xf>
    <xf numFmtId="0" fontId="19" fillId="12" borderId="0" xfId="0" applyFont="1" applyFill="1" applyAlignment="1">
      <alignment vertical="center" wrapText="1"/>
    </xf>
    <xf numFmtId="0" fontId="8" fillId="9" borderId="0" xfId="0" applyFont="1" applyFill="1" applyAlignment="1" applyProtection="1">
      <alignment horizontal="left" vertical="top" wrapText="1"/>
      <protection locked="0"/>
    </xf>
    <xf numFmtId="0" fontId="14" fillId="14" borderId="0" xfId="0" applyFont="1" applyFill="1" applyAlignment="1">
      <alignment horizontal="left" vertical="top" wrapText="1"/>
    </xf>
    <xf numFmtId="0" fontId="0" fillId="0" borderId="0" xfId="0" applyAlignment="1">
      <alignment horizontal="center" vertical="top" wrapText="1"/>
    </xf>
    <xf numFmtId="0" fontId="19" fillId="12" borderId="0" xfId="0" applyFont="1" applyFill="1" applyAlignment="1">
      <alignment horizontal="left" vertical="center" wrapText="1"/>
    </xf>
    <xf numFmtId="0" fontId="0" fillId="0" borderId="0" xfId="0" applyAlignment="1">
      <alignment horizontal="left" wrapText="1"/>
    </xf>
    <xf numFmtId="0" fontId="8" fillId="8" borderId="0" xfId="0" applyFont="1" applyFill="1" applyAlignment="1" applyProtection="1">
      <alignment horizontal="left" vertical="top" wrapText="1"/>
      <protection locked="0"/>
    </xf>
    <xf numFmtId="0" fontId="8" fillId="0" borderId="72" xfId="0" applyFont="1" applyBorder="1" applyAlignment="1">
      <alignment horizontal="left" vertical="center" wrapText="1"/>
    </xf>
    <xf numFmtId="0" fontId="14" fillId="0" borderId="0" xfId="0" applyFont="1" applyAlignment="1">
      <alignment horizontal="center" vertical="center" wrapText="1"/>
    </xf>
    <xf numFmtId="0" fontId="9" fillId="0" borderId="0" xfId="3" applyBorder="1" applyAlignment="1" applyProtection="1">
      <alignment horizontal="left" vertical="center"/>
    </xf>
    <xf numFmtId="0" fontId="8" fillId="0" borderId="72" xfId="0" applyFont="1" applyBorder="1" applyAlignment="1">
      <alignment horizontal="left"/>
    </xf>
    <xf numFmtId="0" fontId="43" fillId="0" borderId="0" xfId="0" applyFont="1" applyAlignment="1">
      <alignment horizontal="left" vertical="center" wrapText="1"/>
    </xf>
    <xf numFmtId="0" fontId="96" fillId="0" borderId="72" xfId="0" applyFont="1" applyBorder="1" applyAlignment="1">
      <alignment horizontal="center" vertical="center" wrapText="1"/>
    </xf>
    <xf numFmtId="0" fontId="96" fillId="0" borderId="0" xfId="0" applyFont="1" applyAlignment="1">
      <alignment horizontal="center" vertical="center" wrapText="1"/>
    </xf>
    <xf numFmtId="0" fontId="70" fillId="5" borderId="0" xfId="0" applyFont="1" applyFill="1" applyAlignment="1">
      <alignment horizontal="left" vertical="top" wrapText="1"/>
    </xf>
    <xf numFmtId="0" fontId="58" fillId="5" borderId="0" xfId="0" applyFont="1" applyFill="1" applyAlignment="1">
      <alignment horizontal="left" vertical="top"/>
    </xf>
    <xf numFmtId="0" fontId="58" fillId="5" borderId="68" xfId="0" applyFont="1" applyFill="1" applyBorder="1" applyAlignment="1">
      <alignment horizontal="left" vertical="top" wrapText="1"/>
    </xf>
  </cellXfs>
  <cellStyles count="22">
    <cellStyle name="Euro" xfId="2" xr:uid="{00000000-0005-0000-0000-000000000000}"/>
    <cellStyle name="Link" xfId="3" builtinId="8"/>
    <cellStyle name="Normal_apdrg_gpc_pa+_pa" xfId="4" xr:uid="{00000000-0005-0000-0000-000002000000}"/>
    <cellStyle name="Prozent 2" xfId="12" xr:uid="{00000000-0005-0000-0000-000003000000}"/>
    <cellStyle name="Prozent 3" xfId="13" xr:uid="{00000000-0005-0000-0000-000004000000}"/>
    <cellStyle name="Prozent 4" xfId="14" xr:uid="{00000000-0005-0000-0000-000005000000}"/>
    <cellStyle name="Prozent 5" xfId="15" xr:uid="{00000000-0005-0000-0000-000006000000}"/>
    <cellStyle name="Standard" xfId="0" builtinId="0"/>
    <cellStyle name="Standard 2" xfId="9" xr:uid="{00000000-0005-0000-0000-000008000000}"/>
    <cellStyle name="Standard 3" xfId="10" xr:uid="{00000000-0005-0000-0000-000009000000}"/>
    <cellStyle name="Standard 3 2" xfId="16" xr:uid="{00000000-0005-0000-0000-00000A000000}"/>
    <cellStyle name="Standard 4" xfId="17" xr:uid="{00000000-0005-0000-0000-00000B000000}"/>
    <cellStyle name="Standard 5" xfId="18" xr:uid="{00000000-0005-0000-0000-00000C000000}"/>
    <cellStyle name="Standard 6" xfId="11" xr:uid="{00000000-0005-0000-0000-00000D000000}"/>
    <cellStyle name="Standard 7" xfId="19" xr:uid="{00000000-0005-0000-0000-00000E000000}"/>
    <cellStyle name="Standard 8" xfId="20" xr:uid="{00000000-0005-0000-0000-00000F000000}"/>
    <cellStyle name="Standard 9" xfId="21" xr:uid="{00000000-0005-0000-0000-000010000000}"/>
    <cellStyle name="Standard_5.1" xfId="5" xr:uid="{00000000-0005-0000-0000-000011000000}"/>
    <cellStyle name="Standard_6.1" xfId="6" xr:uid="{00000000-0005-0000-0000-000012000000}"/>
    <cellStyle name="Standard_6.3" xfId="7" xr:uid="{00000000-0005-0000-0000-000013000000}"/>
    <cellStyle name="Standard_Leintuch_20100907" xfId="8" xr:uid="{00000000-0005-0000-0000-000014000000}"/>
    <cellStyle name="Zeilenebene_1" xfId="1" builtinId="1" iLevel="0"/>
  </cellStyles>
  <dxfs count="70">
    <dxf>
      <fill>
        <patternFill>
          <bgColor indexed="50"/>
        </patternFill>
      </fill>
    </dxf>
    <dxf>
      <fill>
        <patternFill>
          <bgColor indexed="43"/>
        </patternFill>
      </fill>
    </dxf>
    <dxf>
      <fill>
        <patternFill>
          <bgColor indexed="50"/>
        </patternFill>
      </fill>
    </dxf>
    <dxf>
      <fill>
        <patternFill>
          <bgColor indexed="43"/>
        </patternFill>
      </fill>
    </dxf>
    <dxf>
      <font>
        <color auto="1"/>
      </font>
      <fill>
        <patternFill>
          <bgColor indexed="27"/>
        </patternFill>
      </fill>
    </dxf>
    <dxf>
      <font>
        <color auto="1"/>
      </font>
      <fill>
        <patternFill>
          <bgColor indexed="27"/>
        </patternFill>
      </fill>
    </dxf>
    <dxf>
      <font>
        <color auto="1"/>
      </font>
      <fill>
        <patternFill>
          <bgColor indexed="27"/>
        </patternFill>
      </fill>
    </dxf>
    <dxf>
      <font>
        <condense val="0"/>
        <extend val="0"/>
        <color indexed="17"/>
      </font>
      <fill>
        <patternFill>
          <bgColor indexed="42"/>
        </patternFill>
      </fill>
    </dxf>
    <dxf>
      <font>
        <color auto="1"/>
      </font>
      <fill>
        <patternFill>
          <bgColor indexed="27"/>
        </patternFill>
      </fill>
    </dxf>
    <dxf>
      <font>
        <color auto="1"/>
      </font>
      <fill>
        <patternFill>
          <bgColor indexed="27"/>
        </patternFill>
      </fill>
    </dxf>
    <dxf>
      <font>
        <condense val="0"/>
        <extend val="0"/>
        <color rgb="FF006100"/>
      </font>
      <fill>
        <patternFill>
          <bgColor rgb="FFC6EFCE"/>
        </patternFill>
      </fill>
    </dxf>
    <dxf>
      <font>
        <color theme="0"/>
      </font>
    </dxf>
    <dxf>
      <font>
        <color theme="0"/>
      </font>
    </dxf>
    <dxf>
      <font>
        <color auto="1"/>
      </font>
      <fill>
        <patternFill>
          <bgColor indexed="27"/>
        </patternFill>
      </fill>
    </dxf>
    <dxf>
      <font>
        <condense val="0"/>
        <extend val="0"/>
        <color indexed="17"/>
      </font>
      <fill>
        <patternFill>
          <bgColor indexed="42"/>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indexed="42"/>
        </patternFill>
      </fill>
    </dxf>
    <dxf>
      <fill>
        <patternFill>
          <bgColor indexed="11"/>
        </patternFill>
      </fill>
    </dxf>
    <dxf>
      <fill>
        <patternFill>
          <bgColor indexed="10"/>
        </patternFill>
      </fill>
    </dxf>
    <dxf>
      <fill>
        <patternFill>
          <bgColor indexed="42"/>
        </patternFill>
      </fill>
    </dxf>
    <dxf>
      <fill>
        <patternFill>
          <bgColor indexed="11"/>
        </patternFill>
      </fill>
    </dxf>
    <dxf>
      <fill>
        <patternFill>
          <bgColor rgb="FFBFBFBF"/>
        </patternFill>
      </fill>
    </dxf>
    <dxf>
      <fill>
        <patternFill>
          <bgColor rgb="FFBFBFBF"/>
        </patternFill>
      </fill>
    </dxf>
    <dxf>
      <fill>
        <patternFill>
          <bgColor indexed="42"/>
        </patternFill>
      </fill>
    </dxf>
    <dxf>
      <fill>
        <patternFill>
          <bgColor indexed="11"/>
        </patternFill>
      </fill>
    </dxf>
    <dxf>
      <fill>
        <patternFill>
          <bgColor indexed="10"/>
        </patternFill>
      </fill>
    </dxf>
    <dxf>
      <fill>
        <patternFill>
          <bgColor rgb="FFCCFFCC"/>
        </patternFill>
      </fill>
    </dxf>
    <dxf>
      <fill>
        <patternFill>
          <bgColor indexed="10"/>
        </patternFill>
      </fill>
    </dxf>
    <dxf>
      <font>
        <condense val="0"/>
        <extend val="0"/>
        <color auto="1"/>
      </font>
      <fill>
        <patternFill>
          <bgColor rgb="FFCCFFCC"/>
        </patternFill>
      </fill>
    </dxf>
    <dxf>
      <fill>
        <patternFill>
          <bgColor indexed="10"/>
        </patternFill>
      </fill>
    </dxf>
    <dxf>
      <fill>
        <patternFill>
          <bgColor indexed="10"/>
        </patternFill>
      </fill>
    </dxf>
    <dxf>
      <fill>
        <patternFill>
          <bgColor indexed="11"/>
        </patternFill>
      </fill>
    </dxf>
    <dxf>
      <fill>
        <patternFill>
          <bgColor indexed="42"/>
        </patternFill>
      </fill>
    </dxf>
    <dxf>
      <fill>
        <patternFill>
          <bgColor indexed="10"/>
        </patternFill>
      </fill>
    </dxf>
    <dxf>
      <fill>
        <patternFill>
          <bgColor indexed="42"/>
        </patternFill>
      </fill>
    </dxf>
    <dxf>
      <fill>
        <patternFill>
          <bgColor indexed="11"/>
        </patternFill>
      </fill>
    </dxf>
    <dxf>
      <font>
        <condense val="0"/>
        <extend val="0"/>
        <color auto="1"/>
      </font>
      <fill>
        <patternFill>
          <bgColor indexed="10"/>
        </patternFill>
      </fill>
    </dxf>
    <dxf>
      <fill>
        <patternFill>
          <bgColor indexed="11"/>
        </patternFill>
      </fill>
    </dxf>
    <dxf>
      <fill>
        <patternFill>
          <bgColor indexed="42"/>
        </patternFill>
      </fill>
    </dxf>
    <dxf>
      <fill>
        <patternFill>
          <bgColor indexed="42"/>
        </patternFill>
      </fill>
    </dxf>
    <dxf>
      <fill>
        <patternFill>
          <bgColor indexed="11"/>
        </patternFill>
      </fill>
    </dxf>
    <dxf>
      <fill>
        <patternFill>
          <bgColor indexed="10"/>
        </patternFill>
      </fill>
    </dxf>
    <dxf>
      <fill>
        <patternFill>
          <bgColor indexed="42"/>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rgb="FFFF9999"/>
        </patternFill>
      </fill>
    </dxf>
    <dxf>
      <fill>
        <patternFill>
          <bgColor indexed="42"/>
        </patternFill>
      </fill>
    </dxf>
    <dxf>
      <fill>
        <patternFill>
          <bgColor indexed="10"/>
        </patternFill>
      </fill>
    </dxf>
    <dxf>
      <fill>
        <patternFill>
          <bgColor rgb="FFBFBFBF"/>
        </patternFill>
      </fill>
    </dxf>
    <dxf>
      <fill>
        <patternFill patternType="solid">
          <fgColor auto="1"/>
          <bgColor rgb="FFFF9999"/>
        </patternFill>
      </fill>
    </dxf>
    <dxf>
      <fill>
        <patternFill>
          <bgColor rgb="FFCCFFCC"/>
        </patternFill>
      </fill>
    </dxf>
    <dxf>
      <fill>
        <patternFill>
          <bgColor rgb="FFBFBFBF"/>
        </patternFill>
      </fill>
    </dxf>
    <dxf>
      <font>
        <color theme="0" tint="-0.24994659260841701"/>
      </font>
      <fill>
        <patternFill>
          <bgColor theme="0" tint="-0.499984740745262"/>
        </patternFill>
      </fill>
    </dxf>
    <dxf>
      <font>
        <condense val="0"/>
        <extend val="0"/>
        <color indexed="17"/>
      </font>
      <fill>
        <patternFill>
          <bgColor indexed="42"/>
        </patternFill>
      </fill>
    </dxf>
    <dxf>
      <font>
        <color auto="1"/>
      </font>
      <fill>
        <patternFill>
          <bgColor indexed="2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9999"/>
      <rgbColor rgb="0066FF99"/>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40FF"/>
      <color rgb="FFFF3300"/>
      <color rgb="FFCCFFCC"/>
      <color rgb="FFAFDF9F"/>
      <color rgb="FFFF9999"/>
      <color rgb="FFBFBFBF"/>
      <color rgb="FFBFD9D9"/>
      <color rgb="FFCAFBFC"/>
      <color rgb="FFB4EBF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34</xdr:row>
      <xdr:rowOff>190500</xdr:rowOff>
    </xdr:from>
    <xdr:to>
      <xdr:col>0</xdr:col>
      <xdr:colOff>478790</xdr:colOff>
      <xdr:row>36</xdr:row>
      <xdr:rowOff>26030</xdr:rowOff>
    </xdr:to>
    <xdr:pic>
      <xdr:nvPicPr>
        <xdr:cNvPr id="3" name="Grafik 2">
          <a:extLst>
            <a:ext uri="{FF2B5EF4-FFF2-40B4-BE49-F238E27FC236}">
              <a16:creationId xmlns:a16="http://schemas.microsoft.com/office/drawing/2014/main" id="{680E9939-1DEA-BA4F-881C-867F4FD38A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0642600"/>
          <a:ext cx="453390" cy="457830"/>
        </a:xfrm>
        <a:prstGeom prst="rect">
          <a:avLst/>
        </a:prstGeom>
      </xdr:spPr>
    </xdr:pic>
    <xdr:clientData/>
  </xdr:twoCellAnchor>
  <xdr:twoCellAnchor editAs="oneCell">
    <xdr:from>
      <xdr:col>0</xdr:col>
      <xdr:colOff>45954</xdr:colOff>
      <xdr:row>0</xdr:row>
      <xdr:rowOff>50800</xdr:rowOff>
    </xdr:from>
    <xdr:to>
      <xdr:col>1</xdr:col>
      <xdr:colOff>1244600</xdr:colOff>
      <xdr:row>3</xdr:row>
      <xdr:rowOff>254000</xdr:rowOff>
    </xdr:to>
    <xdr:pic>
      <xdr:nvPicPr>
        <xdr:cNvPr id="2" name="Grafik 1">
          <a:extLst>
            <a:ext uri="{FF2B5EF4-FFF2-40B4-BE49-F238E27FC236}">
              <a16:creationId xmlns:a16="http://schemas.microsoft.com/office/drawing/2014/main" id="{34ECFFA9-7912-532A-B5BB-C6881B781584}"/>
            </a:ext>
          </a:extLst>
        </xdr:cNvPr>
        <xdr:cNvPicPr>
          <a:picLocks noChangeAspect="1"/>
        </xdr:cNvPicPr>
      </xdr:nvPicPr>
      <xdr:blipFill>
        <a:blip xmlns:r="http://schemas.openxmlformats.org/officeDocument/2006/relationships" r:embed="rId2"/>
        <a:stretch>
          <a:fillRect/>
        </a:stretch>
      </xdr:blipFill>
      <xdr:spPr>
        <a:xfrm>
          <a:off x="45954" y="50800"/>
          <a:ext cx="2684546" cy="685800"/>
        </a:xfrm>
        <a:prstGeom prst="rect">
          <a:avLst/>
        </a:prstGeom>
      </xdr:spPr>
    </xdr:pic>
    <xdr:clientData/>
  </xdr:twoCellAnchor>
  <xdr:twoCellAnchor editAs="oneCell">
    <xdr:from>
      <xdr:col>0</xdr:col>
      <xdr:colOff>45954</xdr:colOff>
      <xdr:row>0</xdr:row>
      <xdr:rowOff>50800</xdr:rowOff>
    </xdr:from>
    <xdr:to>
      <xdr:col>3</xdr:col>
      <xdr:colOff>388464</xdr:colOff>
      <xdr:row>3</xdr:row>
      <xdr:rowOff>342900</xdr:rowOff>
    </xdr:to>
    <xdr:pic>
      <xdr:nvPicPr>
        <xdr:cNvPr id="4" name="Grafik 3">
          <a:extLst>
            <a:ext uri="{FF2B5EF4-FFF2-40B4-BE49-F238E27FC236}">
              <a16:creationId xmlns:a16="http://schemas.microsoft.com/office/drawing/2014/main" id="{56755298-79B5-D7D3-4AD1-D26D86C5C1BA}"/>
            </a:ext>
          </a:extLst>
        </xdr:cNvPr>
        <xdr:cNvPicPr>
          <a:picLocks noChangeAspect="1"/>
        </xdr:cNvPicPr>
      </xdr:nvPicPr>
      <xdr:blipFill>
        <a:blip xmlns:r="http://schemas.openxmlformats.org/officeDocument/2006/relationships" r:embed="rId3"/>
        <a:stretch>
          <a:fillRect/>
        </a:stretch>
      </xdr:blipFill>
      <xdr:spPr>
        <a:xfrm>
          <a:off x="45954" y="50800"/>
          <a:ext cx="4012810" cy="774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36470</xdr:colOff>
      <xdr:row>33</xdr:row>
      <xdr:rowOff>31747</xdr:rowOff>
    </xdr:from>
    <xdr:to>
      <xdr:col>1</xdr:col>
      <xdr:colOff>3528134</xdr:colOff>
      <xdr:row>99</xdr:row>
      <xdr:rowOff>1016010</xdr:rowOff>
    </xdr:to>
    <xdr:grpSp>
      <xdr:nvGrpSpPr>
        <xdr:cNvPr id="4" name="Gruppieren 3">
          <a:extLst>
            <a:ext uri="{FF2B5EF4-FFF2-40B4-BE49-F238E27FC236}">
              <a16:creationId xmlns:a16="http://schemas.microsoft.com/office/drawing/2014/main" id="{00000000-0008-0000-0200-000004000000}"/>
            </a:ext>
          </a:extLst>
        </xdr:cNvPr>
        <xdr:cNvGrpSpPr/>
      </xdr:nvGrpSpPr>
      <xdr:grpSpPr>
        <a:xfrm>
          <a:off x="350795" y="15497172"/>
          <a:ext cx="3494839" cy="11687188"/>
          <a:chOff x="343387" y="9239251"/>
          <a:chExt cx="3491664" cy="10874520"/>
        </a:xfrm>
      </xdr:grpSpPr>
      <xdr:sp macro="" textlink="">
        <xdr:nvSpPr>
          <xdr:cNvPr id="63" name="Rechteck 62">
            <a:extLst>
              <a:ext uri="{FF2B5EF4-FFF2-40B4-BE49-F238E27FC236}">
                <a16:creationId xmlns:a16="http://schemas.microsoft.com/office/drawing/2014/main" id="{00000000-0008-0000-0200-00003F000000}"/>
              </a:ext>
            </a:extLst>
          </xdr:cNvPr>
          <xdr:cNvSpPr/>
        </xdr:nvSpPr>
        <xdr:spPr>
          <a:xfrm>
            <a:off x="349249" y="13453301"/>
            <a:ext cx="3485800" cy="1809850"/>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baseline="0">
                <a:solidFill>
                  <a:srgbClr val="000000"/>
                </a:solidFill>
                <a:effectLst/>
                <a:latin typeface="Arial" panose="020B0604020202020204" pitchFamily="34" charset="0"/>
                <a:ea typeface="Times New Roman"/>
                <a:cs typeface="Arial" panose="020B0604020202020204" pitchFamily="34" charset="0"/>
              </a:rPr>
              <a:t>     </a:t>
            </a:r>
            <a:r>
              <a:rPr lang="de-CH" sz="1000">
                <a:solidFill>
                  <a:srgbClr val="000000"/>
                </a:solidFill>
                <a:effectLst/>
                <a:latin typeface="Arial" panose="020B0604020202020204" pitchFamily="34" charset="0"/>
                <a:ea typeface="Times New Roman"/>
                <a:cs typeface="Arial" panose="020B0604020202020204" pitchFamily="34" charset="0"/>
              </a:rPr>
              <a:t>Leistungsspezifische Anforderungen: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3.2 Facharzt</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3.3 Notfall</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3.4 Intensivstation</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3.5</a:t>
            </a:r>
            <a:r>
              <a:rPr lang="de-CH" sz="1000" baseline="0">
                <a:solidFill>
                  <a:srgbClr val="000000"/>
                </a:solidFill>
                <a:effectLst/>
                <a:latin typeface="Arial" panose="020B0604020202020204" pitchFamily="34" charset="0"/>
                <a:ea typeface="Times New Roman"/>
                <a:cs typeface="Arial" panose="020B0604020202020204" pitchFamily="34" charset="0"/>
              </a:rPr>
              <a:t> </a:t>
            </a:r>
            <a:r>
              <a:rPr lang="de-CH" sz="1000" baseline="0">
                <a:solidFill>
                  <a:sysClr val="windowText" lastClr="000000"/>
                </a:solidFill>
                <a:effectLst/>
                <a:latin typeface="Arial" panose="020B0604020202020204" pitchFamily="34" charset="0"/>
                <a:ea typeface="Times New Roman"/>
                <a:cs typeface="Arial" panose="020B0604020202020204" pitchFamily="34" charset="0"/>
              </a:rPr>
              <a:t>Verknüpfungen</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3.6 Tumorboard</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600"/>
              </a:spcAft>
            </a:pPr>
            <a:r>
              <a:rPr lang="de-CH" sz="1000">
                <a:solidFill>
                  <a:srgbClr val="000000"/>
                </a:solidFill>
                <a:effectLst/>
                <a:latin typeface="Arial" panose="020B0604020202020204" pitchFamily="34" charset="0"/>
                <a:ea typeface="Times New Roman"/>
                <a:cs typeface="Arial" panose="020B0604020202020204" pitchFamily="34" charset="0"/>
              </a:rPr>
              <a:t>     3.7 Sonstige Anforderungen</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i="1">
                <a:solidFill>
                  <a:srgbClr val="000000"/>
                </a:solidFill>
                <a:effectLst/>
                <a:latin typeface="Arial" panose="020B0604020202020204" pitchFamily="34" charset="0"/>
                <a:ea typeface="Times New Roman"/>
                <a:cs typeface="Arial" panose="020B0604020202020204" pitchFamily="34" charset="0"/>
              </a:rPr>
              <a:t>     Die Eingaben in den Blättern 3.2 – 3.7 werden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i="1">
                <a:solidFill>
                  <a:srgbClr val="000000"/>
                </a:solidFill>
                <a:effectLst/>
                <a:latin typeface="Arial" panose="020B0604020202020204" pitchFamily="34" charset="0"/>
                <a:ea typeface="Times New Roman"/>
                <a:cs typeface="Arial" panose="020B0604020202020204" pitchFamily="34" charset="0"/>
              </a:rPr>
              <a:t>     automatisch in das Blatt 3.9 übertragen. </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4" name="Rechteck 63">
            <a:extLst>
              <a:ext uri="{FF2B5EF4-FFF2-40B4-BE49-F238E27FC236}">
                <a16:creationId xmlns:a16="http://schemas.microsoft.com/office/drawing/2014/main" id="{00000000-0008-0000-0200-000040000000}"/>
              </a:ext>
            </a:extLst>
          </xdr:cNvPr>
          <xdr:cNvSpPr/>
        </xdr:nvSpPr>
        <xdr:spPr>
          <a:xfrm>
            <a:off x="349249" y="15531238"/>
            <a:ext cx="3485800" cy="339621"/>
          </a:xfrm>
          <a:prstGeom prst="rect">
            <a:avLst/>
          </a:prstGeom>
          <a:solidFill>
            <a:schemeClr val="bg1">
              <a:lumMod val="85000"/>
            </a:schemeClr>
          </a:solid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3.8 „Basispaket“, „Basispaket Elektiv“ oder</a:t>
            </a:r>
          </a:p>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"Basispaket Medizin</a:t>
            </a:r>
            <a:r>
              <a:rPr lang="de-CH" sz="1000" baseline="0">
                <a:solidFill>
                  <a:srgbClr val="000000"/>
                </a:solidFill>
                <a:effectLst/>
                <a:latin typeface="Arial" panose="020B0604020202020204" pitchFamily="34" charset="0"/>
                <a:ea typeface="Times New Roman"/>
                <a:cs typeface="Arial" panose="020B0604020202020204" pitchFamily="34" charset="0"/>
              </a:rPr>
              <a:t> Basisspital"</a:t>
            </a:r>
            <a:r>
              <a:rPr lang="de-CH" sz="1000">
                <a:solidFill>
                  <a:srgbClr val="000000"/>
                </a:solidFill>
                <a:effectLst/>
                <a:latin typeface="Arial" panose="020B0604020202020204" pitchFamily="34" charset="0"/>
                <a:ea typeface="Times New Roman"/>
                <a:cs typeface="Arial" panose="020B0604020202020204" pitchFamily="34" charset="0"/>
              </a:rPr>
              <a:t>?</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65" name="Rechteck 64">
            <a:extLst>
              <a:ext uri="{FF2B5EF4-FFF2-40B4-BE49-F238E27FC236}">
                <a16:creationId xmlns:a16="http://schemas.microsoft.com/office/drawing/2014/main" id="{00000000-0008-0000-0200-000041000000}"/>
              </a:ext>
            </a:extLst>
          </xdr:cNvPr>
          <xdr:cNvSpPr/>
        </xdr:nvSpPr>
        <xdr:spPr>
          <a:xfrm>
            <a:off x="349249" y="15867485"/>
            <a:ext cx="3485800" cy="339621"/>
          </a:xfrm>
          <a:prstGeom prst="rect">
            <a:avLst/>
          </a:prstGeom>
          <a:solidFill>
            <a:schemeClr val="tx1">
              <a:lumMod val="65000"/>
              <a:lumOff val="3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3.9 Zusammenfassung  </a:t>
            </a:r>
            <a:r>
              <a:rPr lang="de-CH" sz="1000" baseline="0">
                <a:solidFill>
                  <a:schemeClr val="bg1"/>
                </a:solidFill>
                <a:effectLst/>
                <a:latin typeface="Arial" panose="020B0604020202020204" pitchFamily="34" charset="0"/>
                <a:ea typeface="Times New Roman"/>
                <a:cs typeface="Arial" panose="020B0604020202020204" pitchFamily="34" charset="0"/>
              </a:rPr>
              <a:t>Bewerbung</a:t>
            </a:r>
            <a:r>
              <a:rPr lang="de-CH" sz="1000" baseline="0">
                <a:solidFill>
                  <a:srgbClr val="FF6600"/>
                </a:solidFill>
                <a:effectLst/>
                <a:latin typeface="Arial" panose="020B0604020202020204" pitchFamily="34" charset="0"/>
                <a:ea typeface="Times New Roman"/>
                <a:cs typeface="Arial" panose="020B0604020202020204" pitchFamily="34" charset="0"/>
              </a:rPr>
              <a:t> </a:t>
            </a:r>
            <a:r>
              <a:rPr lang="de-CH" sz="1000">
                <a:solidFill>
                  <a:schemeClr val="bg1"/>
                </a:solidFill>
                <a:effectLst/>
                <a:latin typeface="Arial" panose="020B0604020202020204" pitchFamily="34" charset="0"/>
                <a:ea typeface="Times New Roman"/>
                <a:cs typeface="Arial" panose="020B0604020202020204" pitchFamily="34" charset="0"/>
              </a:rPr>
              <a:t> für</a:t>
            </a:r>
            <a:r>
              <a:rPr lang="de-CH" sz="1000" baseline="0">
                <a:solidFill>
                  <a:schemeClr val="bg1"/>
                </a:solidFill>
                <a:effectLst/>
                <a:latin typeface="Arial" panose="020B0604020202020204" pitchFamily="34" charset="0"/>
                <a:ea typeface="Times New Roman"/>
                <a:cs typeface="Arial" panose="020B0604020202020204" pitchFamily="34" charset="0"/>
              </a:rPr>
              <a:t> die</a:t>
            </a:r>
            <a:r>
              <a:rPr lang="de-CH" sz="1000">
                <a:solidFill>
                  <a:schemeClr val="bg1"/>
                </a:solidFill>
                <a:effectLst/>
                <a:latin typeface="Arial" panose="020B0604020202020204" pitchFamily="34" charset="0"/>
                <a:ea typeface="Times New Roman"/>
                <a:cs typeface="Arial" panose="020B0604020202020204" pitchFamily="34" charset="0"/>
              </a:rPr>
              <a:t> Leistungsgruppen</a:t>
            </a:r>
          </a:p>
        </xdr:txBody>
      </xdr:sp>
      <xdr:sp macro="" textlink="">
        <xdr:nvSpPr>
          <xdr:cNvPr id="66" name="Rechteck 65">
            <a:extLst>
              <a:ext uri="{FF2B5EF4-FFF2-40B4-BE49-F238E27FC236}">
                <a16:creationId xmlns:a16="http://schemas.microsoft.com/office/drawing/2014/main" id="{00000000-0008-0000-0200-000042000000}"/>
              </a:ext>
            </a:extLst>
          </xdr:cNvPr>
          <xdr:cNvSpPr/>
        </xdr:nvSpPr>
        <xdr:spPr>
          <a:xfrm>
            <a:off x="343387" y="16567079"/>
            <a:ext cx="3485800" cy="106965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a:t>
            </a:r>
            <a:r>
              <a:rPr lang="de-CH" sz="1000" strike="noStrike">
                <a:solidFill>
                  <a:schemeClr val="tx1"/>
                </a:solidFill>
                <a:effectLst/>
                <a:latin typeface="Arial" panose="020B0604020202020204" pitchFamily="34" charset="0"/>
                <a:ea typeface="Times New Roman"/>
                <a:cs typeface="Arial" panose="020B0604020202020204" pitchFamily="34" charset="0"/>
              </a:rPr>
              <a:t>Zusätzliche</a:t>
            </a:r>
            <a:r>
              <a:rPr lang="de-CH" sz="1000" strike="noStrike" baseline="0">
                <a:solidFill>
                  <a:schemeClr val="tx1"/>
                </a:solidFill>
                <a:effectLst/>
                <a:latin typeface="Arial" panose="020B0604020202020204" pitchFamily="34" charset="0"/>
                <a:ea typeface="Times New Roman"/>
                <a:cs typeface="Arial" panose="020B0604020202020204" pitchFamily="34" charset="0"/>
              </a:rPr>
              <a:t> </a:t>
            </a:r>
            <a:r>
              <a:rPr lang="de-CH" sz="1000" strike="noStrike">
                <a:solidFill>
                  <a:schemeClr val="tx1"/>
                </a:solidFill>
                <a:effectLst/>
                <a:latin typeface="Arial" panose="020B0604020202020204" pitchFamily="34" charset="0"/>
                <a:ea typeface="Times New Roman"/>
                <a:cs typeface="Arial" panose="020B0604020202020204" pitchFamily="34" charset="0"/>
              </a:rPr>
              <a:t>Anforderungen </a:t>
            </a:r>
            <a:r>
              <a:rPr lang="de-CH" sz="1000">
                <a:solidFill>
                  <a:sysClr val="windowText" lastClr="000000"/>
                </a:solidFill>
                <a:effectLst/>
                <a:latin typeface="Arial" panose="020B0604020202020204" pitchFamily="34" charset="0"/>
                <a:ea typeface="Times New Roman"/>
                <a:cs typeface="Arial" panose="020B0604020202020204" pitchFamily="34" charset="0"/>
              </a:rPr>
              <a:t>für Querschnittsbereiche</a:t>
            </a:r>
            <a:r>
              <a:rPr lang="de-CH" sz="1000">
                <a:solidFill>
                  <a:srgbClr val="FF00FF"/>
                </a:solidFill>
                <a:effectLst/>
                <a:latin typeface="Arial" panose="020B0604020202020204" pitchFamily="34" charset="0"/>
                <a:ea typeface="Times New Roman"/>
                <a:cs typeface="Arial" panose="020B0604020202020204" pitchFamily="34" charset="0"/>
              </a:rPr>
              <a:t>:</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3.10 Pädiatrie und Kinderchirurgie</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3.11 Spezialisierte Palliative Care im Spital</a:t>
            </a:r>
          </a:p>
          <a:p>
            <a:pPr>
              <a:lnSpc>
                <a:spcPts val="1200"/>
              </a:lnSpc>
              <a:spcAft>
                <a:spcPts val="0"/>
              </a:spcAft>
            </a:pPr>
            <a:r>
              <a:rPr lang="de-CH" sz="1000">
                <a:solidFill>
                  <a:sysClr val="windowText" lastClr="000000"/>
                </a:solidFill>
                <a:effectLst/>
                <a:latin typeface="Arial" panose="020B0604020202020204" pitchFamily="34" charset="0"/>
                <a:ea typeface="Times New Roman"/>
                <a:cs typeface="Arial" panose="020B0604020202020204" pitchFamily="34" charset="0"/>
              </a:rPr>
              <a:t>     3.12</a:t>
            </a:r>
            <a:r>
              <a:rPr lang="de-CH" sz="1000" baseline="0">
                <a:solidFill>
                  <a:sysClr val="windowText" lastClr="000000"/>
                </a:solidFill>
                <a:effectLst/>
                <a:latin typeface="Arial" panose="020B0604020202020204" pitchFamily="34" charset="0"/>
                <a:ea typeface="Times New Roman"/>
                <a:cs typeface="Arial" panose="020B0604020202020204" pitchFamily="34" charset="0"/>
              </a:rPr>
              <a:t> Geburtshaus</a:t>
            </a:r>
            <a:endParaRPr lang="de-CH" sz="1000">
              <a:solidFill>
                <a:sysClr val="windowText" lastClr="000000"/>
              </a:solidFill>
              <a:effectLst/>
              <a:latin typeface="Arial" panose="020B0604020202020204" pitchFamily="34" charset="0"/>
              <a:ea typeface="Times New Roman"/>
              <a:cs typeface="Arial" panose="020B0604020202020204" pitchFamily="34" charset="0"/>
            </a:endParaRPr>
          </a:p>
        </xdr:txBody>
      </xdr:sp>
      <xdr:sp macro="" textlink="">
        <xdr:nvSpPr>
          <xdr:cNvPr id="67" name="Flussdiagramm: Grenzstelle 66">
            <a:extLst>
              <a:ext uri="{FF2B5EF4-FFF2-40B4-BE49-F238E27FC236}">
                <a16:creationId xmlns:a16="http://schemas.microsoft.com/office/drawing/2014/main" id="{00000000-0008-0000-0200-000043000000}"/>
              </a:ext>
            </a:extLst>
          </xdr:cNvPr>
          <xdr:cNvSpPr/>
        </xdr:nvSpPr>
        <xdr:spPr>
          <a:xfrm>
            <a:off x="349249" y="19386096"/>
            <a:ext cx="3485800" cy="727675"/>
          </a:xfrm>
          <a:prstGeom prst="flowChartTerminator">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5 </a:t>
            </a:r>
            <a:r>
              <a:rPr lang="de-CH" sz="1000" b="1">
                <a:solidFill>
                  <a:sysClr val="windowText" lastClr="000000"/>
                </a:solidFill>
                <a:effectLst/>
                <a:latin typeface="Arial" panose="020B0604020202020204" pitchFamily="34" charset="0"/>
                <a:ea typeface="Times New Roman"/>
                <a:cs typeface="Arial" panose="020B0604020202020204" pitchFamily="34" charset="0"/>
              </a:rPr>
              <a:t>Bestätigung (nur das Blatt 5)</a:t>
            </a:r>
            <a:r>
              <a:rPr lang="de-CH" sz="1000">
                <a:solidFill>
                  <a:srgbClr val="000000"/>
                </a:solidFill>
                <a:effectLst/>
                <a:latin typeface="Arial" panose="020B0604020202020204" pitchFamily="34" charset="0"/>
                <a:ea typeface="Times New Roman"/>
                <a:cs typeface="Arial" panose="020B0604020202020204" pitchFamily="34" charset="0"/>
              </a:rPr>
              <a:t>:</a:t>
            </a:r>
            <a:r>
              <a:rPr lang="de-CH" sz="1000" baseline="0">
                <a:solidFill>
                  <a:srgbClr val="000000"/>
                </a:solidFill>
                <a:effectLst/>
                <a:latin typeface="Arial" panose="020B0604020202020204" pitchFamily="34" charset="0"/>
                <a:ea typeface="Times New Roman"/>
                <a:cs typeface="Arial" panose="020B0604020202020204" pitchFamily="34" charset="0"/>
              </a:rPr>
              <a:t> Ausdruck der Bestätigung, </a:t>
            </a:r>
            <a:r>
              <a:rPr lang="de-CH" sz="1000">
                <a:solidFill>
                  <a:srgbClr val="000000"/>
                </a:solidFill>
                <a:effectLst/>
                <a:latin typeface="Arial" panose="020B0604020202020204" pitchFamily="34" charset="0"/>
                <a:ea typeface="Times New Roman"/>
                <a:cs typeface="Arial" panose="020B0604020202020204" pitchFamily="34" charset="0"/>
              </a:rPr>
              <a:t>Unterzeichnung und Versand</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68" name="Gerade Verbindung mit Pfeil 67">
            <a:extLst>
              <a:ext uri="{FF2B5EF4-FFF2-40B4-BE49-F238E27FC236}">
                <a16:creationId xmlns:a16="http://schemas.microsoft.com/office/drawing/2014/main" id="{00000000-0008-0000-0200-000044000000}"/>
              </a:ext>
            </a:extLst>
          </xdr:cNvPr>
          <xdr:cNvCxnSpPr/>
        </xdr:nvCxnSpPr>
        <xdr:spPr>
          <a:xfrm>
            <a:off x="2083820" y="1525912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8" name="Gerade Verbindung mit Pfeil 87">
            <a:extLst>
              <a:ext uri="{FF2B5EF4-FFF2-40B4-BE49-F238E27FC236}">
                <a16:creationId xmlns:a16="http://schemas.microsoft.com/office/drawing/2014/main" id="{00000000-0008-0000-0200-000058000000}"/>
              </a:ext>
            </a:extLst>
          </xdr:cNvPr>
          <xdr:cNvCxnSpPr>
            <a:endCxn id="66" idx="0"/>
          </xdr:cNvCxnSpPr>
        </xdr:nvCxnSpPr>
        <xdr:spPr>
          <a:xfrm flipH="1">
            <a:off x="2086287" y="16216187"/>
            <a:ext cx="9413" cy="350891"/>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89" name="Gerade Verbindung mit Pfeil 88">
            <a:extLst>
              <a:ext uri="{FF2B5EF4-FFF2-40B4-BE49-F238E27FC236}">
                <a16:creationId xmlns:a16="http://schemas.microsoft.com/office/drawing/2014/main" id="{00000000-0008-0000-0200-000059000000}"/>
              </a:ext>
            </a:extLst>
          </xdr:cNvPr>
          <xdr:cNvCxnSpPr>
            <a:stCxn id="97" idx="2"/>
          </xdr:cNvCxnSpPr>
        </xdr:nvCxnSpPr>
        <xdr:spPr>
          <a:xfrm flipH="1">
            <a:off x="2084917" y="18367840"/>
            <a:ext cx="7232" cy="353420"/>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0" name="Flussdiagramm: Verzweigung 89">
            <a:extLst>
              <a:ext uri="{FF2B5EF4-FFF2-40B4-BE49-F238E27FC236}">
                <a16:creationId xmlns:a16="http://schemas.microsoft.com/office/drawing/2014/main" id="{00000000-0008-0000-0200-00005A000000}"/>
              </a:ext>
            </a:extLst>
          </xdr:cNvPr>
          <xdr:cNvSpPr/>
        </xdr:nvSpPr>
        <xdr:spPr>
          <a:xfrm>
            <a:off x="349249" y="12072820"/>
            <a:ext cx="3485800" cy="1128740"/>
          </a:xfrm>
          <a:prstGeom prst="flowChartDecision">
            <a:avLst/>
          </a:prstGeom>
          <a:no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1200"/>
              </a:lnSpc>
              <a:spcAft>
                <a:spcPts val="600"/>
              </a:spcAft>
            </a:pPr>
            <a:r>
              <a:rPr lang="de-CH" sz="1000" b="1">
                <a:solidFill>
                  <a:srgbClr val="000000"/>
                </a:solidFill>
                <a:effectLst/>
                <a:latin typeface="Arial" panose="020B0604020202020204" pitchFamily="34" charset="0"/>
                <a:ea typeface="Times New Roman"/>
                <a:cs typeface="Arial" panose="020B0604020202020204" pitchFamily="34" charset="0"/>
              </a:rPr>
              <a:t>3.1 </a:t>
            </a:r>
            <a:r>
              <a:rPr lang="de-CH" sz="1000" b="1">
                <a:solidFill>
                  <a:sysClr val="windowText" lastClr="000000"/>
                </a:solidFill>
                <a:effectLst/>
                <a:latin typeface="Arial" panose="020B0604020202020204" pitchFamily="34" charset="0"/>
                <a:ea typeface="Times New Roman"/>
                <a:cs typeface="Arial" panose="020B0604020202020204" pitchFamily="34" charset="0"/>
              </a:rPr>
              <a:t>Allgemeine Qualitätsanforderungen</a:t>
            </a:r>
            <a:r>
              <a:rPr lang="de-CH" sz="1000">
                <a:solidFill>
                  <a:sysClr val="windowText" lastClr="000000"/>
                </a:solidFill>
                <a:effectLst/>
                <a:latin typeface="Arial" panose="020B0604020202020204" pitchFamily="34" charset="0"/>
                <a:ea typeface="Times New Roman"/>
                <a:cs typeface="Arial" panose="020B0604020202020204" pitchFamily="34" charset="0"/>
              </a:rPr>
              <a:t> </a:t>
            </a:r>
            <a:r>
              <a:rPr lang="de-CH" sz="1000" b="0">
                <a:solidFill>
                  <a:sysClr val="windowText" lastClr="000000"/>
                </a:solidFill>
                <a:effectLst/>
                <a:latin typeface="Arial" panose="020B0604020202020204" pitchFamily="34" charset="0"/>
                <a:ea typeface="Times New Roman"/>
                <a:cs typeface="Arial" panose="020B0604020202020204" pitchFamily="34" charset="0"/>
              </a:rPr>
              <a:t>B</a:t>
            </a:r>
            <a:r>
              <a:rPr lang="de-CH" sz="1000" baseline="0">
                <a:solidFill>
                  <a:srgbClr val="000000"/>
                </a:solidFill>
                <a:effectLst/>
                <a:latin typeface="Arial" panose="020B0604020202020204" pitchFamily="34" charset="0"/>
                <a:ea typeface="Times New Roman"/>
                <a:cs typeface="Arial" panose="020B0604020202020204" pitchFamily="34" charset="0"/>
              </a:rPr>
              <a:t>estätigen Sie die Erfüllung der generellen Anforderungen.</a:t>
            </a:r>
            <a:endParaRPr lang="de-CH" sz="1000">
              <a:effectLst/>
              <a:latin typeface="Arial" panose="020B0604020202020204" pitchFamily="34" charset="0"/>
              <a:ea typeface="Times New Roman"/>
              <a:cs typeface="Arial" panose="020B0604020202020204" pitchFamily="34" charset="0"/>
            </a:endParaRPr>
          </a:p>
        </xdr:txBody>
      </xdr:sp>
      <xdr:sp macro="" textlink="">
        <xdr:nvSpPr>
          <xdr:cNvPr id="91" name="Rechteck 90">
            <a:extLst>
              <a:ext uri="{FF2B5EF4-FFF2-40B4-BE49-F238E27FC236}">
                <a16:creationId xmlns:a16="http://schemas.microsoft.com/office/drawing/2014/main" id="{00000000-0008-0000-0200-00005B000000}"/>
              </a:ext>
            </a:extLst>
          </xdr:cNvPr>
          <xdr:cNvSpPr/>
        </xdr:nvSpPr>
        <xdr:spPr>
          <a:xfrm>
            <a:off x="349249" y="9805539"/>
            <a:ext cx="3485800" cy="689231"/>
          </a:xfrm>
          <a:prstGeom prst="rect">
            <a:avLst/>
          </a:prstGeom>
          <a:solidFill>
            <a:srgbClr val="FF0000"/>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600"/>
              </a:spcAft>
            </a:pPr>
            <a:r>
              <a:rPr lang="de-CH" sz="1000">
                <a:solidFill>
                  <a:schemeClr val="bg1"/>
                </a:solidFill>
                <a:effectLst/>
                <a:latin typeface="Arial" panose="020B0604020202020204" pitchFamily="34" charset="0"/>
                <a:ea typeface="Times New Roman"/>
                <a:cs typeface="Arial" panose="020B0604020202020204" pitchFamily="34" charset="0"/>
              </a:rPr>
              <a:t>2   Grundlagen</a:t>
            </a:r>
          </a:p>
          <a:p>
            <a:pP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     2.1 Überblick Leistungsgruppen</a:t>
            </a:r>
          </a:p>
          <a:p>
            <a:pPr>
              <a:lnSpc>
                <a:spcPts val="1200"/>
              </a:lnSpc>
              <a:spcAft>
                <a:spcPts val="0"/>
              </a:spcAft>
            </a:pPr>
            <a:r>
              <a:rPr lang="de-CH" sz="1000">
                <a:solidFill>
                  <a:schemeClr val="bg1"/>
                </a:solidFill>
                <a:effectLst/>
                <a:latin typeface="Arial" panose="020B0604020202020204" pitchFamily="34" charset="0"/>
                <a:ea typeface="Times New Roman"/>
                <a:cs typeface="Arial" panose="020B0604020202020204" pitchFamily="34" charset="0"/>
              </a:rPr>
              <a:t>     2.2 Überblick Anforderungen pro Leistungsgruppe</a:t>
            </a:r>
          </a:p>
        </xdr:txBody>
      </xdr:sp>
      <xdr:sp macro="" textlink="">
        <xdr:nvSpPr>
          <xdr:cNvPr id="92" name="Rechteck 91">
            <a:extLst>
              <a:ext uri="{FF2B5EF4-FFF2-40B4-BE49-F238E27FC236}">
                <a16:creationId xmlns:a16="http://schemas.microsoft.com/office/drawing/2014/main" id="{00000000-0008-0000-0200-00005C000000}"/>
              </a:ext>
            </a:extLst>
          </xdr:cNvPr>
          <xdr:cNvSpPr/>
        </xdr:nvSpPr>
        <xdr:spPr>
          <a:xfrm>
            <a:off x="349249" y="10786170"/>
            <a:ext cx="3485800" cy="1054778"/>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0000" tIns="45720" rIns="91440" bIns="45720" numCol="1" spcCol="0" rtlCol="0" fromWordArt="0" anchor="ctr" anchorCtr="0" forceAA="0" compatLnSpc="1">
            <a:prstTxWarp prst="textNoShape">
              <a:avLst/>
            </a:prstTxWarp>
            <a:noAutofit/>
          </a:bodyPr>
          <a:lstStyle/>
          <a:p>
            <a:pPr eaLnBrk="1" fontAlgn="auto" latinLnBrk="0" hangingPunct="1"/>
            <a:r>
              <a:rPr lang="de-CH" sz="1000">
                <a:solidFill>
                  <a:srgbClr val="000000"/>
                </a:solidFill>
                <a:effectLst/>
                <a:latin typeface="Arial"/>
                <a:ea typeface="Times New Roman"/>
                <a:cs typeface="Times New Roman"/>
              </a:rPr>
              <a:t>3   </a:t>
            </a:r>
            <a:r>
              <a:rPr lang="de-CH" sz="1000">
                <a:solidFill>
                  <a:sysClr val="windowText" lastClr="000000"/>
                </a:solidFill>
                <a:effectLst/>
                <a:latin typeface="Arial" panose="020B0604020202020204" pitchFamily="34" charset="0"/>
                <a:ea typeface="+mn-ea"/>
                <a:cs typeface="Arial" panose="020B0604020202020204" pitchFamily="34" charset="0"/>
              </a:rPr>
              <a:t>Jedes Listenspital</a:t>
            </a:r>
            <a:r>
              <a:rPr lang="de-CH" sz="1000" baseline="0">
                <a:solidFill>
                  <a:sysClr val="windowText" lastClr="000000"/>
                </a:solidFill>
                <a:effectLst/>
                <a:latin typeface="Arial" panose="020B0604020202020204" pitchFamily="34" charset="0"/>
                <a:ea typeface="+mn-ea"/>
                <a:cs typeface="Arial" panose="020B0604020202020204" pitchFamily="34" charset="0"/>
              </a:rPr>
              <a:t> muss die Anforderungen</a:t>
            </a: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zur SPLG Akutsomatik erfüllen, wenn es sich für die</a:t>
            </a: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entsprechende Leistungsgruppe bewirbt: </a:t>
            </a:r>
            <a:br>
              <a:rPr lang="de-CH" sz="1000" baseline="0">
                <a:solidFill>
                  <a:sysClr val="windowText" lastClr="000000"/>
                </a:solidFill>
                <a:effectLst/>
                <a:latin typeface="Arial" panose="020B0604020202020204" pitchFamily="34" charset="0"/>
                <a:ea typeface="+mn-ea"/>
                <a:cs typeface="Arial" panose="020B0604020202020204" pitchFamily="34" charset="0"/>
              </a:rPr>
            </a:br>
            <a:r>
              <a:rPr lang="de-CH" sz="1000" baseline="0">
                <a:solidFill>
                  <a:sysClr val="windowText" lastClr="000000"/>
                </a:solidFill>
                <a:effectLst/>
                <a:latin typeface="Arial" panose="020B0604020202020204" pitchFamily="34" charset="0"/>
                <a:ea typeface="+mn-ea"/>
                <a:cs typeface="Arial" panose="020B0604020202020204" pitchFamily="34" charset="0"/>
              </a:rPr>
              <a:t>     </a:t>
            </a:r>
            <a:r>
              <a:rPr lang="de-CH" sz="1000" b="1" baseline="0">
                <a:solidFill>
                  <a:sysClr val="windowText" lastClr="000000"/>
                </a:solidFill>
                <a:effectLst/>
                <a:latin typeface="Arial" panose="020B0604020202020204" pitchFamily="34" charset="0"/>
                <a:ea typeface="+mn-ea"/>
                <a:cs typeface="Arial" panose="020B0604020202020204" pitchFamily="34" charset="0"/>
              </a:rPr>
              <a:t>Allgemeine Qualitätsanforderungen</a:t>
            </a:r>
            <a:r>
              <a:rPr lang="de-CH" sz="1000" baseline="0">
                <a:solidFill>
                  <a:sysClr val="windowText" lastClr="000000"/>
                </a:solidFill>
                <a:effectLst/>
                <a:latin typeface="Arial" panose="020B0604020202020204" pitchFamily="34" charset="0"/>
                <a:ea typeface="+mn-ea"/>
                <a:cs typeface="Arial" panose="020B0604020202020204" pitchFamily="34" charset="0"/>
              </a:rPr>
              <a:t> sowie  </a:t>
            </a:r>
            <a:endParaRPr lang="de-CH"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de-CH" sz="1000" baseline="0">
                <a:solidFill>
                  <a:sysClr val="windowText" lastClr="000000"/>
                </a:solidFill>
                <a:effectLst/>
                <a:latin typeface="Arial" panose="020B0604020202020204" pitchFamily="34" charset="0"/>
                <a:ea typeface="+mn-ea"/>
                <a:cs typeface="Arial" panose="020B0604020202020204" pitchFamily="34" charset="0"/>
              </a:rPr>
              <a:t>     </a:t>
            </a:r>
            <a:r>
              <a:rPr lang="de-CH" sz="1000" b="1" baseline="0">
                <a:solidFill>
                  <a:sysClr val="windowText" lastClr="000000"/>
                </a:solidFill>
                <a:effectLst/>
                <a:latin typeface="Arial" panose="020B0604020202020204" pitchFamily="34" charset="0"/>
                <a:ea typeface="+mn-ea"/>
                <a:cs typeface="Arial" panose="020B0604020202020204" pitchFamily="34" charset="0"/>
              </a:rPr>
              <a:t>leistungsgruppenspezifische Anforderungen</a:t>
            </a:r>
            <a:r>
              <a:rPr lang="de-CH" sz="1000" baseline="0">
                <a:solidFill>
                  <a:sysClr val="windowText" lastClr="000000"/>
                </a:solidFill>
                <a:effectLst/>
                <a:latin typeface="Arial" panose="020B0604020202020204" pitchFamily="34" charset="0"/>
                <a:ea typeface="+mn-ea"/>
                <a:cs typeface="Arial" panose="020B0604020202020204" pitchFamily="34" charset="0"/>
              </a:rPr>
              <a:t>.</a:t>
            </a:r>
            <a:endParaRPr lang="de-CH" sz="1000">
              <a:solidFill>
                <a:sysClr val="windowText" lastClr="000000"/>
              </a:solidFill>
              <a:effectLst/>
              <a:latin typeface="Arial"/>
              <a:ea typeface="Times New Roman"/>
              <a:cs typeface="Times New Roman"/>
            </a:endParaRPr>
          </a:p>
        </xdr:txBody>
      </xdr:sp>
      <xdr:cxnSp macro="">
        <xdr:nvCxnSpPr>
          <xdr:cNvPr id="93" name="Gerade Verbindung mit Pfeil 92">
            <a:extLst>
              <a:ext uri="{FF2B5EF4-FFF2-40B4-BE49-F238E27FC236}">
                <a16:creationId xmlns:a16="http://schemas.microsoft.com/office/drawing/2014/main" id="{00000000-0008-0000-0200-00005D000000}"/>
              </a:ext>
            </a:extLst>
          </xdr:cNvPr>
          <xdr:cNvCxnSpPr/>
        </xdr:nvCxnSpPr>
        <xdr:spPr>
          <a:xfrm>
            <a:off x="2082483" y="19115789"/>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cxnSp macro="">
        <xdr:nvCxnSpPr>
          <xdr:cNvPr id="94" name="Gerade Verbindung mit Pfeil 93">
            <a:extLst>
              <a:ext uri="{FF2B5EF4-FFF2-40B4-BE49-F238E27FC236}">
                <a16:creationId xmlns:a16="http://schemas.microsoft.com/office/drawing/2014/main" id="{00000000-0008-0000-0200-00005E000000}"/>
              </a:ext>
            </a:extLst>
          </xdr:cNvPr>
          <xdr:cNvCxnSpPr/>
        </xdr:nvCxnSpPr>
        <xdr:spPr>
          <a:xfrm>
            <a:off x="2083820" y="10498098"/>
            <a:ext cx="0" cy="269699"/>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5" name="Rechteck 94">
            <a:extLst>
              <a:ext uri="{FF2B5EF4-FFF2-40B4-BE49-F238E27FC236}">
                <a16:creationId xmlns:a16="http://schemas.microsoft.com/office/drawing/2014/main" id="{00000000-0008-0000-0200-00005F000000}"/>
              </a:ext>
            </a:extLst>
          </xdr:cNvPr>
          <xdr:cNvSpPr/>
        </xdr:nvSpPr>
        <xdr:spPr>
          <a:xfrm>
            <a:off x="349249" y="18719982"/>
            <a:ext cx="3485800" cy="398222"/>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4   Allgemeine Angaben zum Leistungserbringer </a:t>
            </a:r>
            <a:endParaRPr lang="de-CH" sz="1000">
              <a:effectLst/>
              <a:latin typeface="Arial" panose="020B0604020202020204" pitchFamily="34" charset="0"/>
              <a:ea typeface="Times New Roman"/>
              <a:cs typeface="Arial" panose="020B0604020202020204" pitchFamily="34" charset="0"/>
            </a:endParaRPr>
          </a:p>
        </xdr:txBody>
      </xdr:sp>
      <xdr:cxnSp macro="">
        <xdr:nvCxnSpPr>
          <xdr:cNvPr id="96" name="Gerade Verbindung mit Pfeil 95">
            <a:extLst>
              <a:ext uri="{FF2B5EF4-FFF2-40B4-BE49-F238E27FC236}">
                <a16:creationId xmlns:a16="http://schemas.microsoft.com/office/drawing/2014/main" id="{00000000-0008-0000-0200-000060000000}"/>
              </a:ext>
            </a:extLst>
          </xdr:cNvPr>
          <xdr:cNvCxnSpPr/>
        </xdr:nvCxnSpPr>
        <xdr:spPr>
          <a:xfrm>
            <a:off x="2094768" y="11836201"/>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style>
          <a:lnRef idx="1">
            <a:schemeClr val="accent1"/>
          </a:lnRef>
          <a:fillRef idx="0">
            <a:schemeClr val="accent1"/>
          </a:fillRef>
          <a:effectRef idx="0">
            <a:schemeClr val="accent1"/>
          </a:effectRef>
          <a:fontRef idx="minor">
            <a:schemeClr val="tx1"/>
          </a:fontRef>
        </xdr:style>
      </xdr:cxnSp>
      <xdr:sp macro="" textlink="">
        <xdr:nvSpPr>
          <xdr:cNvPr id="97" name="Rechteck 96">
            <a:extLst>
              <a:ext uri="{FF2B5EF4-FFF2-40B4-BE49-F238E27FC236}">
                <a16:creationId xmlns:a16="http://schemas.microsoft.com/office/drawing/2014/main" id="{00000000-0008-0000-0200-000061000000}"/>
              </a:ext>
            </a:extLst>
          </xdr:cNvPr>
          <xdr:cNvSpPr/>
        </xdr:nvSpPr>
        <xdr:spPr>
          <a:xfrm>
            <a:off x="349249" y="17937251"/>
            <a:ext cx="3485800" cy="430589"/>
          </a:xfrm>
          <a:prstGeom prst="rect">
            <a:avLst/>
          </a:prstGeom>
          <a:solidFill>
            <a:schemeClr val="bg1">
              <a:lumMod val="85000"/>
            </a:schemeClr>
          </a:solidFill>
          <a:ln w="3175" cap="flat" cmpd="sng" algn="ctr">
            <a:solidFill>
              <a:sysClr val="windowText" lastClr="000000"/>
            </a:solid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200"/>
              </a:lnSpc>
              <a:spcAft>
                <a:spcPts val="0"/>
              </a:spcAft>
            </a:pPr>
            <a:r>
              <a:rPr lang="de-CH" sz="1000">
                <a:solidFill>
                  <a:srgbClr val="000000"/>
                </a:solidFill>
                <a:effectLst/>
                <a:latin typeface="Arial" panose="020B0604020202020204" pitchFamily="34" charset="0"/>
                <a:ea typeface="Times New Roman"/>
                <a:cs typeface="Arial" panose="020B0604020202020204" pitchFamily="34" charset="0"/>
              </a:rPr>
              <a:t>     Zusätzliche Angaben zum Leistungserbringer: </a:t>
            </a:r>
            <a:endParaRPr lang="de-CH" sz="1000">
              <a:effectLst/>
              <a:latin typeface="Arial" panose="020B0604020202020204" pitchFamily="34" charset="0"/>
              <a:ea typeface="Times New Roman"/>
              <a:cs typeface="Arial" panose="020B0604020202020204" pitchFamily="34" charset="0"/>
            </a:endParaRPr>
          </a:p>
          <a:p>
            <a:pPr>
              <a:lnSpc>
                <a:spcPts val="1200"/>
              </a:lnSpc>
              <a:spcAft>
                <a:spcPts val="0"/>
              </a:spcAft>
            </a:pPr>
            <a:r>
              <a:rPr lang="de-CH" sz="1000" strike="noStrike" baseline="0">
                <a:solidFill>
                  <a:schemeClr val="tx1"/>
                </a:solidFill>
                <a:effectLst/>
                <a:latin typeface="Arial" panose="020B0604020202020204" pitchFamily="34" charset="0"/>
                <a:ea typeface="Times New Roman"/>
                <a:cs typeface="Arial" panose="020B0604020202020204" pitchFamily="34" charset="0"/>
              </a:rPr>
              <a:t>     </a:t>
            </a:r>
            <a:r>
              <a:rPr lang="de-CH" sz="1000" strike="noStrike" baseline="0">
                <a:solidFill>
                  <a:sysClr val="windowText" lastClr="000000"/>
                </a:solidFill>
                <a:effectLst/>
                <a:latin typeface="Arial" panose="020B0604020202020204" pitchFamily="34" charset="0"/>
                <a:ea typeface="Times New Roman"/>
                <a:cs typeface="Arial" panose="020B0604020202020204" pitchFamily="34" charset="0"/>
              </a:rPr>
              <a:t>3.13 </a:t>
            </a:r>
            <a:r>
              <a:rPr lang="de-CH" sz="1000">
                <a:solidFill>
                  <a:sysClr val="windowText" lastClr="000000"/>
                </a:solidFill>
                <a:effectLst/>
                <a:latin typeface="Arial" panose="020B0604020202020204" pitchFamily="34" charset="0"/>
                <a:ea typeface="+mn-ea"/>
                <a:cs typeface="Arial" panose="020B0604020202020204" pitchFamily="34" charset="0"/>
              </a:rPr>
              <a:t>Weitere Angaben zur Bewerbung</a:t>
            </a:r>
            <a:endParaRPr lang="de-CH" sz="1000">
              <a:solidFill>
                <a:sysClr val="windowText" lastClr="000000"/>
              </a:solidFill>
              <a:effectLst/>
              <a:latin typeface="Arial" panose="020B0604020202020204" pitchFamily="34" charset="0"/>
              <a:cs typeface="Arial" panose="020B0604020202020204" pitchFamily="34" charset="0"/>
            </a:endParaRPr>
          </a:p>
        </xdr:txBody>
      </xdr:sp>
      <xdr:cxnSp macro="">
        <xdr:nvCxnSpPr>
          <xdr:cNvPr id="98" name="Gerade Verbindung mit Pfeil 97">
            <a:extLst>
              <a:ext uri="{FF2B5EF4-FFF2-40B4-BE49-F238E27FC236}">
                <a16:creationId xmlns:a16="http://schemas.microsoft.com/office/drawing/2014/main" id="{00000000-0008-0000-0200-000062000000}"/>
              </a:ext>
            </a:extLst>
          </xdr:cNvPr>
          <xdr:cNvCxnSpPr/>
        </xdr:nvCxnSpPr>
        <xdr:spPr>
          <a:xfrm>
            <a:off x="2083820" y="13206100"/>
            <a:ext cx="0" cy="236403"/>
          </a:xfrm>
          <a:prstGeom prst="straightConnector1">
            <a:avLst/>
          </a:prstGeom>
          <a:noFill/>
          <a:ln w="12700" cap="flat" cmpd="sng" algn="ctr">
            <a:solidFill>
              <a:sysClr val="windowText" lastClr="000000"/>
            </a:solidFill>
            <a:prstDash val="solid"/>
            <a:headEnd type="none" w="med" len="med"/>
            <a:tailEnd type="triangle" w="med" len="med"/>
          </a:ln>
          <a:effectLst/>
        </xdr:spPr>
      </xdr:cxnSp>
      <xdr:cxnSp macro="">
        <xdr:nvCxnSpPr>
          <xdr:cNvPr id="99" name="Gerade Verbindung mit Pfeil 98">
            <a:extLst>
              <a:ext uri="{FF2B5EF4-FFF2-40B4-BE49-F238E27FC236}">
                <a16:creationId xmlns:a16="http://schemas.microsoft.com/office/drawing/2014/main" id="{00000000-0008-0000-0200-000063000000}"/>
              </a:ext>
            </a:extLst>
          </xdr:cNvPr>
          <xdr:cNvCxnSpPr>
            <a:stCxn id="66" idx="2"/>
          </xdr:cNvCxnSpPr>
        </xdr:nvCxnSpPr>
        <xdr:spPr>
          <a:xfrm flipH="1">
            <a:off x="2073237" y="17636736"/>
            <a:ext cx="13050" cy="296235"/>
          </a:xfrm>
          <a:prstGeom prst="straightConnector1">
            <a:avLst/>
          </a:prstGeom>
          <a:noFill/>
          <a:ln w="12700" cap="flat" cmpd="sng" algn="ctr">
            <a:solidFill>
              <a:sysClr val="windowText" lastClr="000000"/>
            </a:solidFill>
            <a:prstDash val="solid"/>
            <a:headEnd type="none" w="med" len="med"/>
            <a:tailEnd type="triangle" w="med" len="med"/>
          </a:ln>
          <a:effectLst/>
        </xdr:spPr>
      </xdr:cxnSp>
      <xdr:sp macro="" textlink="">
        <xdr:nvSpPr>
          <xdr:cNvPr id="22" name="Flussdiagramm: Grenzstelle 21">
            <a:extLst>
              <a:ext uri="{FF2B5EF4-FFF2-40B4-BE49-F238E27FC236}">
                <a16:creationId xmlns:a16="http://schemas.microsoft.com/office/drawing/2014/main" id="{00000000-0008-0000-0200-000016000000}"/>
              </a:ext>
            </a:extLst>
          </xdr:cNvPr>
          <xdr:cNvSpPr/>
        </xdr:nvSpPr>
        <xdr:spPr>
          <a:xfrm>
            <a:off x="349251" y="9239251"/>
            <a:ext cx="3485800" cy="358267"/>
          </a:xfrm>
          <a:prstGeom prst="flowChartTerminator">
            <a:avLst/>
          </a:prstGeom>
          <a:noFill/>
          <a:ln w="3175"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ts val="1200"/>
              </a:lnSpc>
              <a:spcBef>
                <a:spcPts val="0"/>
              </a:spcBef>
              <a:spcAft>
                <a:spcPts val="0"/>
              </a:spcAft>
              <a:buClrTx/>
              <a:buSzTx/>
              <a:buFontTx/>
              <a:buNone/>
              <a:tabLst/>
              <a:defRPr/>
            </a:pPr>
            <a:r>
              <a:rPr kumimoji="0" lang="de-CH" sz="1000" b="0"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Deckblatt: Eingabe von Unternehmen und Standort </a:t>
            </a:r>
            <a:endParaRPr kumimoji="0" lang="de-CH" sz="1000" b="0" i="0" u="none" strike="noStrike" kern="0" cap="none" spc="0" normalizeH="0" baseline="0" noProof="0">
              <a:ln>
                <a:noFill/>
              </a:ln>
              <a:solidFill>
                <a:sysClr val="window" lastClr="FFFFFF"/>
              </a:solidFill>
              <a:effectLst/>
              <a:uLnTx/>
              <a:uFillTx/>
              <a:latin typeface="Arial" panose="020B0604020202020204" pitchFamily="34" charset="0"/>
              <a:ea typeface="Times New Roman"/>
              <a:cs typeface="Arial" panose="020B0604020202020204" pitchFamily="34" charset="0"/>
            </a:endParaRPr>
          </a:p>
        </xdr:txBody>
      </xdr:sp>
      <xdr:cxnSp macro="">
        <xdr:nvCxnSpPr>
          <xdr:cNvPr id="23" name="Gerade Verbindung mit Pfeil 22">
            <a:extLst>
              <a:ext uri="{FF2B5EF4-FFF2-40B4-BE49-F238E27FC236}">
                <a16:creationId xmlns:a16="http://schemas.microsoft.com/office/drawing/2014/main" id="{00000000-0008-0000-0200-000017000000}"/>
              </a:ext>
            </a:extLst>
          </xdr:cNvPr>
          <xdr:cNvCxnSpPr/>
        </xdr:nvCxnSpPr>
        <xdr:spPr>
          <a:xfrm>
            <a:off x="2084917" y="9599082"/>
            <a:ext cx="0" cy="216000"/>
          </a:xfrm>
          <a:prstGeom prst="straightConnector1">
            <a:avLst/>
          </a:prstGeom>
          <a:noFill/>
          <a:ln w="12700" cap="flat" cmpd="sng" algn="ctr">
            <a:solidFill>
              <a:sysClr val="windowText" lastClr="000000"/>
            </a:solidFill>
            <a:prstDash val="solid"/>
            <a:headEnd type="none" w="med" len="med"/>
            <a:tailEnd type="triangle" w="med" len="med"/>
          </a:ln>
          <a:effec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1809750</xdr:colOff>
      <xdr:row>5</xdr:row>
      <xdr:rowOff>0</xdr:rowOff>
    </xdr:from>
    <xdr:to>
      <xdr:col>0</xdr:col>
      <xdr:colOff>1809750</xdr:colOff>
      <xdr:row>5</xdr:row>
      <xdr:rowOff>0</xdr:rowOff>
    </xdr:to>
    <xdr:cxnSp macro="">
      <xdr:nvCxnSpPr>
        <xdr:cNvPr id="123346" name="AutoShape 167">
          <a:extLst>
            <a:ext uri="{FF2B5EF4-FFF2-40B4-BE49-F238E27FC236}">
              <a16:creationId xmlns:a16="http://schemas.microsoft.com/office/drawing/2014/main" id="{00000000-0008-0000-0E00-0000D2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7" name="AutoShape 168">
          <a:extLst>
            <a:ext uri="{FF2B5EF4-FFF2-40B4-BE49-F238E27FC236}">
              <a16:creationId xmlns:a16="http://schemas.microsoft.com/office/drawing/2014/main" id="{00000000-0008-0000-0E00-0000D3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48" name="AutoShape 690">
          <a:extLst>
            <a:ext uri="{FF2B5EF4-FFF2-40B4-BE49-F238E27FC236}">
              <a16:creationId xmlns:a16="http://schemas.microsoft.com/office/drawing/2014/main" id="{00000000-0008-0000-0E00-0000D4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49" name="AutoShape 691">
          <a:extLst>
            <a:ext uri="{FF2B5EF4-FFF2-40B4-BE49-F238E27FC236}">
              <a16:creationId xmlns:a16="http://schemas.microsoft.com/office/drawing/2014/main" id="{00000000-0008-0000-0E00-0000D5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1" name="AutoShape 167">
          <a:extLst>
            <a:ext uri="{FF2B5EF4-FFF2-40B4-BE49-F238E27FC236}">
              <a16:creationId xmlns:a16="http://schemas.microsoft.com/office/drawing/2014/main" id="{00000000-0008-0000-0E00-0000D7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2" name="AutoShape 168">
          <a:extLst>
            <a:ext uri="{FF2B5EF4-FFF2-40B4-BE49-F238E27FC236}">
              <a16:creationId xmlns:a16="http://schemas.microsoft.com/office/drawing/2014/main" id="{00000000-0008-0000-0E00-0000D8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1809750</xdr:colOff>
      <xdr:row>5</xdr:row>
      <xdr:rowOff>0</xdr:rowOff>
    </xdr:from>
    <xdr:to>
      <xdr:col>0</xdr:col>
      <xdr:colOff>1809750</xdr:colOff>
      <xdr:row>5</xdr:row>
      <xdr:rowOff>0</xdr:rowOff>
    </xdr:to>
    <xdr:cxnSp macro="">
      <xdr:nvCxnSpPr>
        <xdr:cNvPr id="123353" name="AutoShape 690">
          <a:extLst>
            <a:ext uri="{FF2B5EF4-FFF2-40B4-BE49-F238E27FC236}">
              <a16:creationId xmlns:a16="http://schemas.microsoft.com/office/drawing/2014/main" id="{00000000-0008-0000-0E00-0000D9E10100}"/>
            </a:ext>
          </a:extLst>
        </xdr:cNvPr>
        <xdr:cNvCxnSpPr>
          <a:cxnSpLocks noChangeShapeType="1"/>
        </xdr:cNvCxnSpPr>
      </xdr:nvCxnSpPr>
      <xdr:spPr bwMode="auto">
        <a:xfrm>
          <a:off x="2428875"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866775</xdr:colOff>
      <xdr:row>5</xdr:row>
      <xdr:rowOff>0</xdr:rowOff>
    </xdr:from>
    <xdr:to>
      <xdr:col>0</xdr:col>
      <xdr:colOff>866775</xdr:colOff>
      <xdr:row>5</xdr:row>
      <xdr:rowOff>0</xdr:rowOff>
    </xdr:to>
    <xdr:cxnSp macro="">
      <xdr:nvCxnSpPr>
        <xdr:cNvPr id="123354" name="AutoShape 691">
          <a:extLst>
            <a:ext uri="{FF2B5EF4-FFF2-40B4-BE49-F238E27FC236}">
              <a16:creationId xmlns:a16="http://schemas.microsoft.com/office/drawing/2014/main" id="{00000000-0008-0000-0E00-0000DAE10100}"/>
            </a:ext>
          </a:extLst>
        </xdr:cNvPr>
        <xdr:cNvCxnSpPr>
          <a:cxnSpLocks noChangeShapeType="1"/>
        </xdr:cNvCxnSpPr>
      </xdr:nvCxnSpPr>
      <xdr:spPr bwMode="auto">
        <a:xfrm>
          <a:off x="1485900" y="1752600"/>
          <a:ext cx="0"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tgrch-my.sharepoint.com/Users/m0as/AppData/Local/Temp/9/CMIKONSUL/View_6d048ff3a8fd4e59adb6b51a58b9a9bc/Bewerbung-SL-2017-Psychiatrie-BE-V0.1-d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GS_Spitalplanung2012\1.%20Versorgungsbericht\2.%20Datenbasis%20TP%20V%20und%20VI\Fischer\in20090316\gdzh04_07,ctree-093G_Erg&#228;nzungGD_gem.Stati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Info"/>
      <sheetName val="2"/>
      <sheetName val="2.1"/>
      <sheetName val="2.2"/>
      <sheetName val="3 Bewerbungsformulare -&gt;"/>
      <sheetName val="3.1"/>
      <sheetName val="3.2"/>
      <sheetName val="3.3"/>
      <sheetName val="3.4"/>
      <sheetName val="3.5"/>
      <sheetName val="3.6"/>
      <sheetName val="3.7"/>
      <sheetName val="3.8"/>
      <sheetName val="3.9"/>
      <sheetName val="3.10"/>
      <sheetName val="4"/>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Tabelle4"/>
      <sheetName val="Tabelle5"/>
      <sheetName val="Tabelle6"/>
      <sheetName val="Tabelle7"/>
      <sheetName val="Tabelle8"/>
      <sheetName val="Tabelle9"/>
      <sheetName val="Tabelle10"/>
      <sheetName val="Tabelle11"/>
      <sheetName val="Tabelle12"/>
      <sheetName val="Tabelle13"/>
      <sheetName val="Tabelle14"/>
      <sheetName val="GD ZH 2004-2007"/>
      <sheetName val="(PAR)"/>
      <sheetName val="(VAR)"/>
      <sheetName val="2 ordentl unterhalt_abschätzung"/>
      <sheetName val="-Settings-"/>
      <sheetName val="gdzh04_07,ctree-093G_Ergänzung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C1">
            <v>3</v>
          </cell>
          <cell r="E1">
            <v>5</v>
          </cell>
          <cell r="G1">
            <v>7</v>
          </cell>
        </row>
        <row r="7">
          <cell r="A7" t="str">
            <v>AC</v>
          </cell>
          <cell r="B7" t="str">
            <v>F.AP6</v>
          </cell>
          <cell r="C7">
            <v>330</v>
          </cell>
          <cell r="D7" t="str">
            <v>S3</v>
          </cell>
          <cell r="E7">
            <v>14</v>
          </cell>
          <cell r="F7" t="str">
            <v>S2</v>
          </cell>
          <cell r="G7">
            <v>0</v>
          </cell>
          <cell r="H7" t="str">
            <v>S2</v>
          </cell>
        </row>
        <row r="8">
          <cell r="A8" t="str">
            <v>AM</v>
          </cell>
          <cell r="B8" t="str">
            <v>F.AP6</v>
          </cell>
          <cell r="C8">
            <v>194</v>
          </cell>
          <cell r="D8" t="str">
            <v>S+</v>
          </cell>
          <cell r="E8">
            <v>47</v>
          </cell>
          <cell r="F8" t="str">
            <v>S+</v>
          </cell>
          <cell r="G8">
            <v>0</v>
          </cell>
          <cell r="H8" t="str">
            <v>S1</v>
          </cell>
        </row>
        <row r="9">
          <cell r="A9" t="str">
            <v>BC</v>
          </cell>
          <cell r="B9" t="str">
            <v>F.AP6</v>
          </cell>
          <cell r="C9">
            <v>761</v>
          </cell>
          <cell r="D9" t="str">
            <v>S+</v>
          </cell>
          <cell r="E9">
            <v>336</v>
          </cell>
          <cell r="F9" t="str">
            <v>S2</v>
          </cell>
          <cell r="G9">
            <v>0</v>
          </cell>
          <cell r="H9" t="str">
            <v>S3</v>
          </cell>
        </row>
        <row r="10">
          <cell r="A10" t="str">
            <v>BM</v>
          </cell>
          <cell r="B10" t="str">
            <v>F.AP6</v>
          </cell>
          <cell r="C10">
            <v>38</v>
          </cell>
          <cell r="D10" t="str">
            <v>S+</v>
          </cell>
          <cell r="E10">
            <v>24</v>
          </cell>
          <cell r="F10" t="str">
            <v>S2</v>
          </cell>
          <cell r="G10">
            <v>0</v>
          </cell>
          <cell r="H10" t="str">
            <v>S+</v>
          </cell>
        </row>
        <row r="11">
          <cell r="A11" t="str">
            <v>CC</v>
          </cell>
          <cell r="B11" t="str">
            <v>F.AP6</v>
          </cell>
          <cell r="C11">
            <v>220</v>
          </cell>
          <cell r="D11" t="str">
            <v>S+</v>
          </cell>
          <cell r="E11">
            <v>0</v>
          </cell>
          <cell r="F11" t="str">
            <v>S3</v>
          </cell>
          <cell r="G11">
            <v>0</v>
          </cell>
          <cell r="H11" t="str">
            <v>S+</v>
          </cell>
        </row>
        <row r="12">
          <cell r="A12" t="str">
            <v>CM</v>
          </cell>
          <cell r="B12" t="str">
            <v>F.AP6</v>
          </cell>
          <cell r="C12">
            <v>241</v>
          </cell>
          <cell r="D12" t="str">
            <v>S1</v>
          </cell>
          <cell r="E12">
            <v>73</v>
          </cell>
          <cell r="F12" t="str">
            <v>S+</v>
          </cell>
          <cell r="G12">
            <v>0</v>
          </cell>
          <cell r="H12" t="str">
            <v>S2</v>
          </cell>
        </row>
        <row r="13">
          <cell r="A13" t="str">
            <v>DC</v>
          </cell>
          <cell r="B13" t="str">
            <v>F.AP6</v>
          </cell>
          <cell r="C13">
            <v>232</v>
          </cell>
          <cell r="D13" t="str">
            <v>S3</v>
          </cell>
          <cell r="E13">
            <v>0</v>
          </cell>
          <cell r="F13" t="str">
            <v>S+</v>
          </cell>
          <cell r="G13">
            <v>0</v>
          </cell>
          <cell r="H13" t="str">
            <v>S+</v>
          </cell>
        </row>
        <row r="14">
          <cell r="A14" t="str">
            <v>DM</v>
          </cell>
          <cell r="B14" t="str">
            <v>F.AP6</v>
          </cell>
          <cell r="C14">
            <v>371</v>
          </cell>
          <cell r="D14" t="str">
            <v>S1</v>
          </cell>
          <cell r="E14">
            <v>191</v>
          </cell>
          <cell r="F14" t="str">
            <v>S+</v>
          </cell>
          <cell r="G14">
            <v>0</v>
          </cell>
          <cell r="H14" t="str">
            <v>S1</v>
          </cell>
        </row>
        <row r="15">
          <cell r="A15" t="str">
            <v>EC</v>
          </cell>
          <cell r="B15" t="str">
            <v>F.AP6</v>
          </cell>
          <cell r="C15">
            <v>1650</v>
          </cell>
          <cell r="D15" t="str">
            <v>S2</v>
          </cell>
          <cell r="E15">
            <v>453</v>
          </cell>
          <cell r="F15" t="str">
            <v>S+</v>
          </cell>
          <cell r="G15">
            <v>0</v>
          </cell>
          <cell r="H15" t="str">
            <v>S2</v>
          </cell>
        </row>
        <row r="16">
          <cell r="A16" t="str">
            <v>EM</v>
          </cell>
          <cell r="B16" t="str">
            <v>F.AP6</v>
          </cell>
          <cell r="C16">
            <v>1037</v>
          </cell>
          <cell r="D16" t="str">
            <v>S2</v>
          </cell>
          <cell r="E16">
            <v>398</v>
          </cell>
          <cell r="F16" t="str">
            <v>S1</v>
          </cell>
          <cell r="G16">
            <v>0</v>
          </cell>
          <cell r="H16" t="str">
            <v>S1</v>
          </cell>
        </row>
        <row r="17">
          <cell r="A17" t="str">
            <v>FC</v>
          </cell>
          <cell r="B17" t="str">
            <v>F.AP6</v>
          </cell>
          <cell r="C17">
            <v>439</v>
          </cell>
          <cell r="D17" t="str">
            <v>x</v>
          </cell>
          <cell r="E17">
            <v>188</v>
          </cell>
          <cell r="F17" t="str">
            <v>x</v>
          </cell>
          <cell r="G17">
            <v>0</v>
          </cell>
          <cell r="H17" t="str">
            <v>x</v>
          </cell>
        </row>
        <row r="18">
          <cell r="A18" t="str">
            <v>FM</v>
          </cell>
          <cell r="B18" t="str">
            <v>F.AP6</v>
          </cell>
          <cell r="C18">
            <v>555</v>
          </cell>
          <cell r="D18" t="str">
            <v>x</v>
          </cell>
          <cell r="E18">
            <v>0</v>
          </cell>
          <cell r="F18" t="str">
            <v>x</v>
          </cell>
          <cell r="G18">
            <v>0</v>
          </cell>
          <cell r="H18" t="str">
            <v>x</v>
          </cell>
        </row>
        <row r="19">
          <cell r="A19" t="str">
            <v>GC</v>
          </cell>
          <cell r="B19" t="str">
            <v>F.AP6</v>
          </cell>
          <cell r="C19">
            <v>568</v>
          </cell>
          <cell r="D19" t="str">
            <v>x</v>
          </cell>
          <cell r="E19">
            <v>389</v>
          </cell>
          <cell r="F19" t="str">
            <v>x</v>
          </cell>
          <cell r="G19">
            <v>0</v>
          </cell>
          <cell r="H19" t="str">
            <v>x</v>
          </cell>
        </row>
        <row r="20">
          <cell r="A20" t="str">
            <v>GM</v>
          </cell>
          <cell r="B20" t="str">
            <v>F.AP6</v>
          </cell>
          <cell r="C20">
            <v>108</v>
          </cell>
          <cell r="D20" t="str">
            <v>S+</v>
          </cell>
          <cell r="E20">
            <v>63</v>
          </cell>
          <cell r="F20" t="str">
            <v>S1</v>
          </cell>
          <cell r="G20">
            <v>0</v>
          </cell>
          <cell r="H20" t="str">
            <v>S1</v>
          </cell>
        </row>
        <row r="21">
          <cell r="A21" t="str">
            <v>HC</v>
          </cell>
          <cell r="B21" t="str">
            <v>F.AP6</v>
          </cell>
          <cell r="C21">
            <v>2572</v>
          </cell>
          <cell r="D21" t="str">
            <v>S1</v>
          </cell>
          <cell r="E21">
            <v>1685</v>
          </cell>
          <cell r="F21" t="str">
            <v>S1</v>
          </cell>
          <cell r="G21">
            <v>0</v>
          </cell>
          <cell r="H21" t="str">
            <v>S+</v>
          </cell>
        </row>
        <row r="22">
          <cell r="A22" t="str">
            <v>HM</v>
          </cell>
          <cell r="B22" t="str">
            <v>F.AP6</v>
          </cell>
          <cell r="C22">
            <v>219</v>
          </cell>
          <cell r="D22" t="str">
            <v>S1</v>
          </cell>
          <cell r="E22">
            <v>126</v>
          </cell>
          <cell r="F22" t="str">
            <v>S+</v>
          </cell>
          <cell r="G22">
            <v>0</v>
          </cell>
          <cell r="H22" t="str">
            <v>S1</v>
          </cell>
        </row>
        <row r="23">
          <cell r="A23" t="str">
            <v>IC</v>
          </cell>
          <cell r="B23" t="str">
            <v>F.AP6</v>
          </cell>
          <cell r="C23">
            <v>483</v>
          </cell>
          <cell r="D23" t="str">
            <v>S1</v>
          </cell>
          <cell r="E23">
            <v>55</v>
          </cell>
          <cell r="F23" t="str">
            <v>S+</v>
          </cell>
          <cell r="G23">
            <v>0</v>
          </cell>
          <cell r="H23" t="str">
            <v>S1</v>
          </cell>
        </row>
        <row r="24">
          <cell r="A24" t="str">
            <v>IM</v>
          </cell>
          <cell r="B24" t="str">
            <v>F.AP6</v>
          </cell>
          <cell r="C24">
            <v>322</v>
          </cell>
          <cell r="D24" t="str">
            <v>S1</v>
          </cell>
          <cell r="E24">
            <v>177</v>
          </cell>
          <cell r="F24" t="str">
            <v>S1</v>
          </cell>
          <cell r="G24">
            <v>0</v>
          </cell>
          <cell r="H24" t="str">
            <v>S+</v>
          </cell>
        </row>
        <row r="25">
          <cell r="A25" t="str">
            <v>JC</v>
          </cell>
          <cell r="B25" t="str">
            <v>F.AP6</v>
          </cell>
          <cell r="C25">
            <v>83</v>
          </cell>
          <cell r="D25" t="str">
            <v>S1</v>
          </cell>
          <cell r="E25">
            <v>46</v>
          </cell>
          <cell r="F25" t="str">
            <v>S3</v>
          </cell>
          <cell r="G25">
            <v>0</v>
          </cell>
          <cell r="H25" t="str">
            <v>S+</v>
          </cell>
        </row>
        <row r="26">
          <cell r="A26" t="str">
            <v>JM</v>
          </cell>
          <cell r="B26" t="str">
            <v>F.AP6</v>
          </cell>
          <cell r="C26">
            <v>221</v>
          </cell>
          <cell r="D26" t="str">
            <v>S1</v>
          </cell>
          <cell r="E26">
            <v>174</v>
          </cell>
          <cell r="F26" t="str">
            <v>S+</v>
          </cell>
          <cell r="G26">
            <v>0</v>
          </cell>
          <cell r="H26" t="str">
            <v>S2</v>
          </cell>
        </row>
        <row r="27">
          <cell r="A27" t="str">
            <v>KC</v>
          </cell>
          <cell r="B27" t="str">
            <v>F.AP6</v>
          </cell>
          <cell r="C27">
            <v>791</v>
          </cell>
          <cell r="D27" t="str">
            <v>S1</v>
          </cell>
          <cell r="E27">
            <v>169</v>
          </cell>
          <cell r="F27" t="str">
            <v>S+</v>
          </cell>
          <cell r="G27">
            <v>0</v>
          </cell>
          <cell r="H27" t="str">
            <v>S+</v>
          </cell>
        </row>
        <row r="28">
          <cell r="A28" t="str">
            <v>KM</v>
          </cell>
          <cell r="B28" t="str">
            <v>F.AP6</v>
          </cell>
          <cell r="C28">
            <v>0</v>
          </cell>
          <cell r="D28" t="str">
            <v>x</v>
          </cell>
          <cell r="E28">
            <v>0</v>
          </cell>
          <cell r="F28" t="str">
            <v>x</v>
          </cell>
          <cell r="G28">
            <v>0</v>
          </cell>
          <cell r="H28" t="str">
            <v>x</v>
          </cell>
        </row>
        <row r="29">
          <cell r="A29" t="str">
            <v>MC</v>
          </cell>
          <cell r="B29" t="str">
            <v>F.AP6</v>
          </cell>
          <cell r="C29">
            <v>1197</v>
          </cell>
          <cell r="D29" t="str">
            <v>S1</v>
          </cell>
          <cell r="E29">
            <v>293</v>
          </cell>
          <cell r="F29" t="str">
            <v>S2</v>
          </cell>
          <cell r="G29">
            <v>0</v>
          </cell>
          <cell r="H29" t="str">
            <v>S+</v>
          </cell>
        </row>
        <row r="30">
          <cell r="A30" t="str">
            <v>MM</v>
          </cell>
          <cell r="B30" t="str">
            <v>F.AP6</v>
          </cell>
          <cell r="C30">
            <v>0</v>
          </cell>
          <cell r="D30" t="str">
            <v>x</v>
          </cell>
          <cell r="E30">
            <v>0</v>
          </cell>
          <cell r="F30" t="str">
            <v>x</v>
          </cell>
          <cell r="G30">
            <v>0</v>
          </cell>
          <cell r="H30" t="str">
            <v>x</v>
          </cell>
        </row>
        <row r="31">
          <cell r="A31" t="str">
            <v>NC</v>
          </cell>
          <cell r="B31" t="str">
            <v>F.AP6</v>
          </cell>
          <cell r="C31">
            <v>0</v>
          </cell>
          <cell r="D31" t="str">
            <v>x</v>
          </cell>
          <cell r="E31">
            <v>0</v>
          </cell>
          <cell r="F31" t="str">
            <v>x</v>
          </cell>
          <cell r="G31">
            <v>0</v>
          </cell>
          <cell r="H31" t="str">
            <v>x</v>
          </cell>
        </row>
        <row r="32">
          <cell r="A32" t="str">
            <v>NM</v>
          </cell>
          <cell r="B32" t="str">
            <v>F.AP6</v>
          </cell>
          <cell r="C32">
            <v>1038</v>
          </cell>
          <cell r="D32" t="str">
            <v>S1</v>
          </cell>
          <cell r="E32">
            <v>271</v>
          </cell>
          <cell r="F32" t="str">
            <v>S+</v>
          </cell>
          <cell r="G32">
            <v>0</v>
          </cell>
          <cell r="H32" t="str">
            <v>S2</v>
          </cell>
        </row>
        <row r="33">
          <cell r="A33" t="str">
            <v>OC</v>
          </cell>
          <cell r="B33" t="str">
            <v>F.AP6</v>
          </cell>
          <cell r="C33">
            <v>0</v>
          </cell>
          <cell r="D33" t="str">
            <v>x</v>
          </cell>
          <cell r="E33">
            <v>0</v>
          </cell>
          <cell r="F33" t="str">
            <v>x</v>
          </cell>
          <cell r="G33">
            <v>0</v>
          </cell>
          <cell r="H33" t="str">
            <v>x</v>
          </cell>
        </row>
        <row r="34">
          <cell r="A34" t="str">
            <v>OM</v>
          </cell>
          <cell r="B34" t="str">
            <v>F.AP6</v>
          </cell>
          <cell r="C34">
            <v>309</v>
          </cell>
          <cell r="D34" t="str">
            <v>S1</v>
          </cell>
          <cell r="E34">
            <v>44</v>
          </cell>
          <cell r="F34" t="str">
            <v>S+</v>
          </cell>
          <cell r="G34">
            <v>0</v>
          </cell>
          <cell r="H34" t="str">
            <v>S3</v>
          </cell>
        </row>
        <row r="35">
          <cell r="A35" t="str">
            <v>PC</v>
          </cell>
          <cell r="B35" t="str">
            <v>F.AP6</v>
          </cell>
          <cell r="C35">
            <v>0</v>
          </cell>
          <cell r="D35" t="str">
            <v>x</v>
          </cell>
          <cell r="E35">
            <v>0</v>
          </cell>
          <cell r="F35" t="str">
            <v>x</v>
          </cell>
          <cell r="G35">
            <v>0</v>
          </cell>
          <cell r="H35" t="str">
            <v>x</v>
          </cell>
        </row>
        <row r="36">
          <cell r="A36" t="str">
            <v>PM</v>
          </cell>
          <cell r="B36" t="str">
            <v>F.AP6</v>
          </cell>
          <cell r="C36">
            <v>172</v>
          </cell>
          <cell r="D36" t="str">
            <v>S1</v>
          </cell>
          <cell r="E36">
            <v>122</v>
          </cell>
          <cell r="F36" t="str">
            <v>S+</v>
          </cell>
          <cell r="G36">
            <v>0</v>
          </cell>
          <cell r="H36" t="str">
            <v>S1</v>
          </cell>
        </row>
        <row r="37">
          <cell r="A37" t="str">
            <v>PZ</v>
          </cell>
          <cell r="B37" t="str">
            <v>F.AP6</v>
          </cell>
          <cell r="C37">
            <v>0</v>
          </cell>
          <cell r="D37" t="str">
            <v>x</v>
          </cell>
          <cell r="E37">
            <v>0</v>
          </cell>
          <cell r="F37" t="str">
            <v>x</v>
          </cell>
          <cell r="G37">
            <v>0</v>
          </cell>
          <cell r="H37" t="str">
            <v>x</v>
          </cell>
        </row>
        <row r="38">
          <cell r="A38" t="str">
            <v>QC</v>
          </cell>
          <cell r="B38" t="str">
            <v>F.AP6</v>
          </cell>
          <cell r="C38">
            <v>0</v>
          </cell>
          <cell r="D38" t="str">
            <v>x</v>
          </cell>
          <cell r="E38">
            <v>0</v>
          </cell>
          <cell r="F38" t="str">
            <v>x</v>
          </cell>
          <cell r="G38">
            <v>0</v>
          </cell>
          <cell r="H38" t="str">
            <v>x</v>
          </cell>
        </row>
        <row r="39">
          <cell r="A39" t="str">
            <v>QM</v>
          </cell>
          <cell r="B39" t="str">
            <v>F.AP6</v>
          </cell>
          <cell r="C39">
            <v>0</v>
          </cell>
          <cell r="D39" t="str">
            <v>x</v>
          </cell>
          <cell r="E39">
            <v>0</v>
          </cell>
          <cell r="F39" t="str">
            <v>x</v>
          </cell>
          <cell r="G39">
            <v>0</v>
          </cell>
          <cell r="H39" t="str">
            <v>x</v>
          </cell>
        </row>
        <row r="40">
          <cell r="A40" t="str">
            <v>SC</v>
          </cell>
          <cell r="B40" t="str">
            <v>F.AP6</v>
          </cell>
          <cell r="C40">
            <v>13</v>
          </cell>
          <cell r="D40" t="str">
            <v>S+</v>
          </cell>
          <cell r="E40">
            <v>0</v>
          </cell>
          <cell r="F40" t="str">
            <v>S3</v>
          </cell>
          <cell r="G40">
            <v>0</v>
          </cell>
          <cell r="H40" t="str">
            <v>S3</v>
          </cell>
        </row>
        <row r="41">
          <cell r="A41" t="str">
            <v>SM</v>
          </cell>
          <cell r="B41" t="str">
            <v>F.AP6</v>
          </cell>
          <cell r="C41">
            <v>23</v>
          </cell>
          <cell r="D41" t="str">
            <v>S1</v>
          </cell>
          <cell r="E41">
            <v>0</v>
          </cell>
          <cell r="F41" t="str">
            <v>S+</v>
          </cell>
          <cell r="G41">
            <v>0</v>
          </cell>
          <cell r="H41" t="str">
            <v>x</v>
          </cell>
        </row>
        <row r="42">
          <cell r="A42" t="str">
            <v>SZ</v>
          </cell>
          <cell r="B42" t="str">
            <v>F.AP6</v>
          </cell>
          <cell r="C42">
            <v>0</v>
          </cell>
          <cell r="D42" t="str">
            <v>x</v>
          </cell>
          <cell r="E42">
            <v>0</v>
          </cell>
          <cell r="F42" t="str">
            <v>x</v>
          </cell>
          <cell r="G42">
            <v>0</v>
          </cell>
          <cell r="H42" t="str">
            <v>x</v>
          </cell>
        </row>
        <row r="43">
          <cell r="A43" t="str">
            <v>TC</v>
          </cell>
          <cell r="B43" t="str">
            <v>F.AP6</v>
          </cell>
          <cell r="C43">
            <v>149</v>
          </cell>
          <cell r="D43" t="str">
            <v>x</v>
          </cell>
          <cell r="E43">
            <v>0</v>
          </cell>
          <cell r="F43" t="str">
            <v>x</v>
          </cell>
          <cell r="G43">
            <v>0</v>
          </cell>
          <cell r="H43" t="str">
            <v>x</v>
          </cell>
        </row>
        <row r="44">
          <cell r="A44" t="str">
            <v>TM</v>
          </cell>
          <cell r="B44" t="str">
            <v>F.AP6</v>
          </cell>
          <cell r="C44">
            <v>47</v>
          </cell>
          <cell r="D44" t="str">
            <v>x</v>
          </cell>
          <cell r="E44">
            <v>0</v>
          </cell>
          <cell r="F44" t="str">
            <v>x</v>
          </cell>
          <cell r="G44">
            <v>0</v>
          </cell>
          <cell r="H44" t="str">
            <v>x</v>
          </cell>
        </row>
        <row r="45">
          <cell r="A45" t="str">
            <v>UC</v>
          </cell>
          <cell r="B45" t="str">
            <v>F.AP6</v>
          </cell>
          <cell r="C45">
            <v>0</v>
          </cell>
          <cell r="D45" t="str">
            <v>x</v>
          </cell>
          <cell r="E45">
            <v>0</v>
          </cell>
          <cell r="F45" t="str">
            <v>x</v>
          </cell>
          <cell r="G45">
            <v>0</v>
          </cell>
          <cell r="H45" t="str">
            <v>x</v>
          </cell>
        </row>
        <row r="46">
          <cell r="A46" t="str">
            <v>UM</v>
          </cell>
          <cell r="B46" t="str">
            <v>F.AP6</v>
          </cell>
          <cell r="C46">
            <v>253</v>
          </cell>
          <cell r="D46" t="str">
            <v>S+</v>
          </cell>
          <cell r="E46">
            <v>100</v>
          </cell>
          <cell r="F46" t="str">
            <v>S1</v>
          </cell>
          <cell r="G46">
            <v>0</v>
          </cell>
          <cell r="H46" t="str">
            <v>S+</v>
          </cell>
        </row>
        <row r="47">
          <cell r="A47" t="str">
            <v>VM</v>
          </cell>
          <cell r="B47" t="str">
            <v>F.AP6</v>
          </cell>
          <cell r="C47">
            <v>370</v>
          </cell>
          <cell r="D47" t="str">
            <v>S2</v>
          </cell>
          <cell r="E47">
            <v>153</v>
          </cell>
          <cell r="F47" t="str">
            <v>S2</v>
          </cell>
          <cell r="G47">
            <v>0</v>
          </cell>
          <cell r="H47" t="str">
            <v>S3</v>
          </cell>
        </row>
        <row r="48">
          <cell r="A48" t="str">
            <v>XZ</v>
          </cell>
          <cell r="B48" t="str">
            <v>F.AP6</v>
          </cell>
          <cell r="C48">
            <v>223</v>
          </cell>
          <cell r="D48" t="str">
            <v>S1</v>
          </cell>
          <cell r="E48">
            <v>70</v>
          </cell>
          <cell r="F48" t="str">
            <v>S3</v>
          </cell>
          <cell r="G48">
            <v>0</v>
          </cell>
          <cell r="H48" t="str">
            <v>S2</v>
          </cell>
        </row>
        <row r="49">
          <cell r="A49" t="str">
            <v>ZC</v>
          </cell>
          <cell r="B49" t="str">
            <v>F.AP6</v>
          </cell>
          <cell r="C49">
            <v>0</v>
          </cell>
          <cell r="D49" t="str">
            <v>x</v>
          </cell>
          <cell r="E49">
            <v>0</v>
          </cell>
          <cell r="F49" t="str">
            <v>x</v>
          </cell>
          <cell r="G49">
            <v>0</v>
          </cell>
          <cell r="H49" t="str">
            <v>x</v>
          </cell>
        </row>
        <row r="50">
          <cell r="A50" t="str">
            <v>ZM</v>
          </cell>
          <cell r="B50" t="str">
            <v>F.AP6</v>
          </cell>
          <cell r="C50">
            <v>0</v>
          </cell>
          <cell r="D50" t="str">
            <v>x</v>
          </cell>
          <cell r="E50">
            <v>0</v>
          </cell>
          <cell r="F50" t="str">
            <v>x</v>
          </cell>
          <cell r="G50">
            <v>0</v>
          </cell>
          <cell r="H50" t="str">
            <v>x</v>
          </cell>
        </row>
        <row r="51">
          <cell r="A51" t="str">
            <v>ZZ</v>
          </cell>
          <cell r="B51" t="str">
            <v>F.AP6</v>
          </cell>
          <cell r="C51">
            <v>0</v>
          </cell>
          <cell r="D51" t="str">
            <v>x</v>
          </cell>
          <cell r="E51">
            <v>0</v>
          </cell>
          <cell r="F51" t="str">
            <v>x</v>
          </cell>
          <cell r="G51">
            <v>0</v>
          </cell>
          <cell r="H51" t="str">
            <v>x</v>
          </cell>
        </row>
        <row r="53">
          <cell r="A53" t="str">
            <v>AC</v>
          </cell>
          <cell r="B53" t="str">
            <v>CWt</v>
          </cell>
          <cell r="C53">
            <v>0.254</v>
          </cell>
          <cell r="D53" t="str">
            <v>S3</v>
          </cell>
          <cell r="E53">
            <v>0.18099999999999999</v>
          </cell>
          <cell r="F53" t="str">
            <v>S3</v>
          </cell>
          <cell r="G53">
            <v>0</v>
          </cell>
          <cell r="H53" t="str">
            <v>S2</v>
          </cell>
        </row>
        <row r="54">
          <cell r="A54" t="str">
            <v>AM</v>
          </cell>
          <cell r="B54" t="str">
            <v>CWt</v>
          </cell>
          <cell r="C54">
            <v>0.122</v>
          </cell>
          <cell r="D54" t="str">
            <v>S2</v>
          </cell>
          <cell r="E54">
            <v>0.106</v>
          </cell>
          <cell r="F54" t="str">
            <v>S+</v>
          </cell>
          <cell r="G54">
            <v>0</v>
          </cell>
          <cell r="H54" t="str">
            <v>S1</v>
          </cell>
        </row>
        <row r="55">
          <cell r="A55" t="str">
            <v>BC</v>
          </cell>
          <cell r="B55" t="str">
            <v>CWt</v>
          </cell>
          <cell r="C55">
            <v>0.17599999999999999</v>
          </cell>
          <cell r="D55" t="str">
            <v>S3</v>
          </cell>
          <cell r="E55">
            <v>0.17299999999999999</v>
          </cell>
          <cell r="F55" t="str">
            <v>S2</v>
          </cell>
          <cell r="G55">
            <v>0</v>
          </cell>
          <cell r="H55" t="str">
            <v>S2</v>
          </cell>
        </row>
        <row r="56">
          <cell r="A56" t="str">
            <v>BM</v>
          </cell>
          <cell r="B56" t="str">
            <v>CWt</v>
          </cell>
          <cell r="C56">
            <v>0</v>
          </cell>
          <cell r="D56" t="str">
            <v>x</v>
          </cell>
          <cell r="E56">
            <v>0</v>
          </cell>
          <cell r="F56" t="str">
            <v>x</v>
          </cell>
          <cell r="G56">
            <v>0</v>
          </cell>
          <cell r="H56" t="str">
            <v>x</v>
          </cell>
        </row>
        <row r="57">
          <cell r="A57" t="str">
            <v>CC</v>
          </cell>
          <cell r="B57" t="str">
            <v>CWt</v>
          </cell>
          <cell r="C57">
            <v>0.20899999999999999</v>
          </cell>
          <cell r="D57" t="str">
            <v>S3</v>
          </cell>
          <cell r="E57">
            <v>0.17599999999999999</v>
          </cell>
          <cell r="F57" t="str">
            <v>S+</v>
          </cell>
          <cell r="G57">
            <v>0</v>
          </cell>
          <cell r="H57" t="str">
            <v>S+</v>
          </cell>
        </row>
        <row r="58">
          <cell r="A58" t="str">
            <v>CM</v>
          </cell>
          <cell r="B58" t="str">
            <v>CWt</v>
          </cell>
          <cell r="C58">
            <v>0.125</v>
          </cell>
          <cell r="D58" t="str">
            <v>S3</v>
          </cell>
          <cell r="E58">
            <v>0.09</v>
          </cell>
          <cell r="F58" t="str">
            <v>S+</v>
          </cell>
          <cell r="G58">
            <v>0</v>
          </cell>
          <cell r="H58" t="str">
            <v>S1</v>
          </cell>
        </row>
        <row r="59">
          <cell r="A59" t="str">
            <v>DC</v>
          </cell>
          <cell r="B59" t="str">
            <v>CWt</v>
          </cell>
          <cell r="C59">
            <v>0.22600000000000001</v>
          </cell>
          <cell r="D59" t="str">
            <v>S+</v>
          </cell>
          <cell r="E59">
            <v>0</v>
          </cell>
          <cell r="F59" t="str">
            <v>S2</v>
          </cell>
          <cell r="G59">
            <v>0</v>
          </cell>
          <cell r="H59" t="str">
            <v>S2</v>
          </cell>
        </row>
        <row r="60">
          <cell r="A60" t="str">
            <v>DM</v>
          </cell>
          <cell r="B60" t="str">
            <v>CWt</v>
          </cell>
          <cell r="C60">
            <v>0.11600000000000001</v>
          </cell>
          <cell r="D60" t="str">
            <v>S2</v>
          </cell>
          <cell r="E60">
            <v>8.7999999999999995E-2</v>
          </cell>
          <cell r="F60" t="str">
            <v>S1</v>
          </cell>
          <cell r="G60">
            <v>0</v>
          </cell>
          <cell r="H60" t="str">
            <v>S1</v>
          </cell>
        </row>
        <row r="61">
          <cell r="A61" t="str">
            <v>EC</v>
          </cell>
          <cell r="B61" t="str">
            <v>CWt</v>
          </cell>
          <cell r="C61">
            <v>0.26800000000000002</v>
          </cell>
          <cell r="D61" t="str">
            <v>S2</v>
          </cell>
          <cell r="E61">
            <v>0.16600000000000001</v>
          </cell>
          <cell r="F61" t="str">
            <v>S2</v>
          </cell>
          <cell r="G61">
            <v>0</v>
          </cell>
          <cell r="H61" t="str">
            <v>S1</v>
          </cell>
        </row>
        <row r="62">
          <cell r="A62" t="str">
            <v>EM</v>
          </cell>
          <cell r="B62" t="str">
            <v>CWt</v>
          </cell>
          <cell r="C62">
            <v>0.123</v>
          </cell>
          <cell r="D62" t="str">
            <v>S2</v>
          </cell>
          <cell r="E62">
            <v>9.2999999999999999E-2</v>
          </cell>
          <cell r="F62" t="str">
            <v>S1</v>
          </cell>
          <cell r="G62">
            <v>0</v>
          </cell>
          <cell r="H62" t="str">
            <v>S1</v>
          </cell>
        </row>
        <row r="63">
          <cell r="A63" t="str">
            <v>FC</v>
          </cell>
          <cell r="B63" t="str">
            <v>CWt</v>
          </cell>
          <cell r="C63">
            <v>0.16800000000000001</v>
          </cell>
          <cell r="D63" t="str">
            <v>S+</v>
          </cell>
          <cell r="E63">
            <v>0.14499999999999999</v>
          </cell>
          <cell r="F63" t="str">
            <v>S1</v>
          </cell>
          <cell r="G63">
            <v>0</v>
          </cell>
          <cell r="H63" t="str">
            <v>S1</v>
          </cell>
        </row>
        <row r="64">
          <cell r="A64" t="str">
            <v>FM</v>
          </cell>
          <cell r="B64" t="str">
            <v>CWt</v>
          </cell>
          <cell r="C64">
            <v>0.17100000000000001</v>
          </cell>
          <cell r="D64" t="str">
            <v>S1</v>
          </cell>
          <cell r="E64">
            <v>0.109</v>
          </cell>
          <cell r="F64" t="str">
            <v>S2</v>
          </cell>
          <cell r="G64">
            <v>0</v>
          </cell>
          <cell r="H64" t="str">
            <v>S1</v>
          </cell>
        </row>
        <row r="65">
          <cell r="A65" t="str">
            <v>GC</v>
          </cell>
          <cell r="B65" t="str">
            <v>CWt</v>
          </cell>
          <cell r="C65">
            <v>0</v>
          </cell>
          <cell r="D65" t="str">
            <v>x</v>
          </cell>
          <cell r="E65">
            <v>0</v>
          </cell>
          <cell r="F65" t="str">
            <v>x</v>
          </cell>
          <cell r="G65">
            <v>0</v>
          </cell>
          <cell r="H65" t="str">
            <v>x</v>
          </cell>
        </row>
        <row r="66">
          <cell r="A66" t="str">
            <v>GM</v>
          </cell>
          <cell r="B66" t="str">
            <v>CWt</v>
          </cell>
          <cell r="C66">
            <v>9.8000000000000004E-2</v>
          </cell>
          <cell r="D66" t="str">
            <v>S+</v>
          </cell>
          <cell r="E66">
            <v>8.3000000000000004E-2</v>
          </cell>
          <cell r="F66" t="str">
            <v>S1</v>
          </cell>
          <cell r="G66">
            <v>0</v>
          </cell>
          <cell r="H66" t="str">
            <v>S1</v>
          </cell>
        </row>
        <row r="67">
          <cell r="A67" t="str">
            <v>HC</v>
          </cell>
          <cell r="B67" t="str">
            <v>CWt</v>
          </cell>
          <cell r="C67">
            <v>0.14899999999999999</v>
          </cell>
          <cell r="D67" t="str">
            <v>S2</v>
          </cell>
          <cell r="E67">
            <v>0.14099999999999999</v>
          </cell>
          <cell r="F67" t="str">
            <v>S+</v>
          </cell>
          <cell r="G67">
            <v>0</v>
          </cell>
          <cell r="H67" t="str">
            <v>S1</v>
          </cell>
        </row>
        <row r="68">
          <cell r="A68" t="str">
            <v>HM</v>
          </cell>
          <cell r="B68" t="str">
            <v>CWt</v>
          </cell>
          <cell r="C68">
            <v>0</v>
          </cell>
          <cell r="D68" t="str">
            <v>x</v>
          </cell>
          <cell r="E68">
            <v>0</v>
          </cell>
          <cell r="F68" t="str">
            <v>x</v>
          </cell>
          <cell r="G68">
            <v>0</v>
          </cell>
          <cell r="H68" t="str">
            <v>x</v>
          </cell>
        </row>
        <row r="69">
          <cell r="A69" t="str">
            <v>IC</v>
          </cell>
          <cell r="B69" t="str">
            <v>CWt</v>
          </cell>
          <cell r="C69">
            <v>0.126</v>
          </cell>
          <cell r="D69" t="str">
            <v>S2</v>
          </cell>
          <cell r="E69">
            <v>0</v>
          </cell>
          <cell r="F69" t="str">
            <v>S+</v>
          </cell>
          <cell r="G69">
            <v>0</v>
          </cell>
          <cell r="H69" t="str">
            <v>S+</v>
          </cell>
        </row>
        <row r="70">
          <cell r="A70" t="str">
            <v>IM</v>
          </cell>
          <cell r="B70" t="str">
            <v>CWt</v>
          </cell>
          <cell r="C70">
            <v>8.6999999999999994E-2</v>
          </cell>
          <cell r="D70" t="str">
            <v>S+</v>
          </cell>
          <cell r="E70">
            <v>0</v>
          </cell>
          <cell r="F70" t="str">
            <v>S1</v>
          </cell>
          <cell r="G70">
            <v>0</v>
          </cell>
          <cell r="H70" t="str">
            <v>S1</v>
          </cell>
        </row>
        <row r="71">
          <cell r="A71" t="str">
            <v>JC</v>
          </cell>
          <cell r="B71" t="str">
            <v>CWt</v>
          </cell>
          <cell r="C71">
            <v>0.182</v>
          </cell>
          <cell r="D71" t="str">
            <v>S+</v>
          </cell>
          <cell r="E71">
            <v>0.16700000000000001</v>
          </cell>
          <cell r="F71" t="str">
            <v>S3</v>
          </cell>
          <cell r="G71">
            <v>0</v>
          </cell>
          <cell r="H71" t="str">
            <v>S1</v>
          </cell>
        </row>
        <row r="72">
          <cell r="A72" t="str">
            <v>JM</v>
          </cell>
          <cell r="B72" t="str">
            <v>CWt</v>
          </cell>
          <cell r="C72">
            <v>0.104</v>
          </cell>
          <cell r="D72" t="str">
            <v>S2</v>
          </cell>
          <cell r="E72">
            <v>9.1999999999999998E-2</v>
          </cell>
          <cell r="F72" t="str">
            <v>S3</v>
          </cell>
          <cell r="G72">
            <v>0</v>
          </cell>
          <cell r="H72" t="str">
            <v>S1</v>
          </cell>
        </row>
        <row r="73">
          <cell r="A73" t="str">
            <v>KC</v>
          </cell>
          <cell r="B73" t="str">
            <v>CWt</v>
          </cell>
          <cell r="C73">
            <v>0.115</v>
          </cell>
          <cell r="D73" t="str">
            <v>S+</v>
          </cell>
          <cell r="E73">
            <v>0</v>
          </cell>
          <cell r="F73" t="str">
            <v>S1</v>
          </cell>
          <cell r="G73">
            <v>0</v>
          </cell>
          <cell r="H73" t="str">
            <v>S1</v>
          </cell>
        </row>
        <row r="74">
          <cell r="A74" t="str">
            <v>KM</v>
          </cell>
          <cell r="B74" t="str">
            <v>CWt</v>
          </cell>
          <cell r="C74">
            <v>9.7000000000000003E-2</v>
          </cell>
          <cell r="D74" t="str">
            <v>S+</v>
          </cell>
          <cell r="E74">
            <v>0</v>
          </cell>
          <cell r="F74" t="str">
            <v>S1</v>
          </cell>
          <cell r="G74">
            <v>0</v>
          </cell>
          <cell r="H74" t="str">
            <v>S1</v>
          </cell>
        </row>
        <row r="75">
          <cell r="A75" t="str">
            <v>MC</v>
          </cell>
          <cell r="B75" t="str">
            <v>CWt</v>
          </cell>
          <cell r="C75">
            <v>0.153</v>
          </cell>
          <cell r="D75" t="str">
            <v>S2</v>
          </cell>
          <cell r="E75">
            <v>0</v>
          </cell>
          <cell r="F75" t="str">
            <v>S1</v>
          </cell>
          <cell r="G75">
            <v>0</v>
          </cell>
          <cell r="H75" t="str">
            <v>S1</v>
          </cell>
        </row>
        <row r="76">
          <cell r="A76" t="str">
            <v>MM</v>
          </cell>
          <cell r="B76" t="str">
            <v>CWt</v>
          </cell>
          <cell r="C76">
            <v>0</v>
          </cell>
          <cell r="D76" t="str">
            <v>x</v>
          </cell>
          <cell r="E76">
            <v>0</v>
          </cell>
          <cell r="F76" t="str">
            <v>x</v>
          </cell>
          <cell r="G76">
            <v>0</v>
          </cell>
          <cell r="H76" t="str">
            <v>x</v>
          </cell>
        </row>
        <row r="77">
          <cell r="A77" t="str">
            <v>NC</v>
          </cell>
          <cell r="B77" t="str">
            <v>CWt</v>
          </cell>
          <cell r="C77">
            <v>0</v>
          </cell>
          <cell r="D77" t="str">
            <v>x</v>
          </cell>
          <cell r="E77">
            <v>0</v>
          </cell>
          <cell r="F77" t="str">
            <v>x</v>
          </cell>
          <cell r="G77">
            <v>0</v>
          </cell>
          <cell r="H77" t="str">
            <v>x</v>
          </cell>
        </row>
        <row r="78">
          <cell r="A78" t="str">
            <v>NM</v>
          </cell>
          <cell r="B78" t="str">
            <v>CWt</v>
          </cell>
          <cell r="C78">
            <v>0.153</v>
          </cell>
          <cell r="D78" t="str">
            <v>S2</v>
          </cell>
          <cell r="E78">
            <v>6.7000000000000004E-2</v>
          </cell>
          <cell r="F78" t="str">
            <v>S+</v>
          </cell>
          <cell r="G78">
            <v>0</v>
          </cell>
          <cell r="H78" t="str">
            <v>S1</v>
          </cell>
        </row>
        <row r="79">
          <cell r="A79" t="str">
            <v>OC</v>
          </cell>
          <cell r="B79" t="str">
            <v>CWt</v>
          </cell>
          <cell r="C79">
            <v>0.16900000000000001</v>
          </cell>
          <cell r="D79" t="str">
            <v>S2</v>
          </cell>
          <cell r="E79">
            <v>0</v>
          </cell>
          <cell r="F79" t="str">
            <v>S+</v>
          </cell>
          <cell r="G79">
            <v>0</v>
          </cell>
          <cell r="H79" t="str">
            <v>S+</v>
          </cell>
        </row>
        <row r="80">
          <cell r="A80" t="str">
            <v>OM</v>
          </cell>
          <cell r="B80" t="str">
            <v>CWt</v>
          </cell>
          <cell r="C80">
            <v>0.14299999999999999</v>
          </cell>
          <cell r="D80" t="str">
            <v>S3</v>
          </cell>
          <cell r="E80">
            <v>0.106</v>
          </cell>
          <cell r="F80" t="str">
            <v>S+</v>
          </cell>
          <cell r="G80">
            <v>0</v>
          </cell>
          <cell r="H80" t="str">
            <v>S1</v>
          </cell>
        </row>
        <row r="81">
          <cell r="A81" t="str">
            <v>PC</v>
          </cell>
          <cell r="B81" t="str">
            <v>CWt</v>
          </cell>
          <cell r="C81">
            <v>0.16089999999999999</v>
          </cell>
          <cell r="D81" t="str">
            <v>S+</v>
          </cell>
          <cell r="E81">
            <v>0</v>
          </cell>
          <cell r="F81" t="str">
            <v>S1</v>
          </cell>
          <cell r="G81">
            <v>0</v>
          </cell>
          <cell r="H81" t="str">
            <v>S1</v>
          </cell>
        </row>
        <row r="82">
          <cell r="A82" t="str">
            <v>PM</v>
          </cell>
          <cell r="B82" t="str">
            <v>CWt</v>
          </cell>
          <cell r="C82">
            <v>0.127</v>
          </cell>
          <cell r="D82" t="str">
            <v>S1</v>
          </cell>
          <cell r="E82">
            <v>0.1</v>
          </cell>
          <cell r="F82" t="str">
            <v>S2</v>
          </cell>
          <cell r="G82">
            <v>0</v>
          </cell>
          <cell r="H82" t="str">
            <v>S1</v>
          </cell>
        </row>
        <row r="83">
          <cell r="A83" t="str">
            <v>PZ</v>
          </cell>
          <cell r="B83" t="str">
            <v>CWt</v>
          </cell>
          <cell r="C83">
            <v>0.109</v>
          </cell>
          <cell r="D83" t="str">
            <v>S2</v>
          </cell>
          <cell r="E83">
            <v>0</v>
          </cell>
          <cell r="F83" t="str">
            <v>S+</v>
          </cell>
          <cell r="G83">
            <v>0</v>
          </cell>
          <cell r="H83" t="str">
            <v>S+</v>
          </cell>
        </row>
        <row r="84">
          <cell r="A84" t="str">
            <v>QC</v>
          </cell>
          <cell r="B84" t="str">
            <v>CWt</v>
          </cell>
          <cell r="C84">
            <v>0</v>
          </cell>
          <cell r="D84" t="str">
            <v>x</v>
          </cell>
          <cell r="E84">
            <v>0</v>
          </cell>
          <cell r="F84" t="str">
            <v>x</v>
          </cell>
          <cell r="G84">
            <v>0</v>
          </cell>
          <cell r="H84" t="str">
            <v>x</v>
          </cell>
        </row>
        <row r="85">
          <cell r="A85" t="str">
            <v>QM</v>
          </cell>
          <cell r="B85" t="str">
            <v>CWt</v>
          </cell>
          <cell r="C85">
            <v>0</v>
          </cell>
          <cell r="D85" t="str">
            <v>x</v>
          </cell>
          <cell r="E85">
            <v>0</v>
          </cell>
          <cell r="F85" t="str">
            <v>x</v>
          </cell>
          <cell r="G85">
            <v>0</v>
          </cell>
          <cell r="H85" t="str">
            <v>x</v>
          </cell>
        </row>
        <row r="86">
          <cell r="A86" t="str">
            <v>SC</v>
          </cell>
          <cell r="B86" t="str">
            <v>CWt</v>
          </cell>
          <cell r="C86">
            <v>0.28799999999999998</v>
          </cell>
          <cell r="D86" t="str">
            <v>S3</v>
          </cell>
          <cell r="E86">
            <v>0</v>
          </cell>
          <cell r="F86" t="str">
            <v>S+</v>
          </cell>
          <cell r="G86">
            <v>0</v>
          </cell>
          <cell r="H86" t="str">
            <v>S+</v>
          </cell>
        </row>
        <row r="87">
          <cell r="A87" t="str">
            <v>SM</v>
          </cell>
          <cell r="B87" t="str">
            <v>CWt</v>
          </cell>
          <cell r="C87">
            <v>0.10100000000000001</v>
          </cell>
          <cell r="D87" t="str">
            <v>S+</v>
          </cell>
          <cell r="E87">
            <v>0</v>
          </cell>
          <cell r="F87" t="str">
            <v>S1</v>
          </cell>
          <cell r="G87">
            <v>0</v>
          </cell>
          <cell r="H87" t="str">
            <v>S1</v>
          </cell>
        </row>
        <row r="88">
          <cell r="A88" t="str">
            <v>SZ</v>
          </cell>
          <cell r="B88" t="str">
            <v>CWt</v>
          </cell>
          <cell r="C88">
            <v>0.129</v>
          </cell>
          <cell r="D88" t="str">
            <v>S3</v>
          </cell>
          <cell r="E88">
            <v>0.107</v>
          </cell>
          <cell r="F88" t="str">
            <v>S+</v>
          </cell>
          <cell r="G88">
            <v>0</v>
          </cell>
          <cell r="H88" t="str">
            <v>S3</v>
          </cell>
        </row>
        <row r="89">
          <cell r="A89" t="str">
            <v>TC</v>
          </cell>
          <cell r="B89" t="str">
            <v>CWt</v>
          </cell>
          <cell r="C89">
            <v>0</v>
          </cell>
          <cell r="D89" t="str">
            <v>x</v>
          </cell>
          <cell r="E89">
            <v>0</v>
          </cell>
          <cell r="F89" t="str">
            <v>x</v>
          </cell>
          <cell r="G89">
            <v>0</v>
          </cell>
          <cell r="H89" t="str">
            <v>x</v>
          </cell>
        </row>
        <row r="90">
          <cell r="A90" t="str">
            <v>TM</v>
          </cell>
          <cell r="B90" t="str">
            <v>CWt</v>
          </cell>
          <cell r="C90">
            <v>0.26700000000000002</v>
          </cell>
          <cell r="D90" t="str">
            <v>S3</v>
          </cell>
          <cell r="E90">
            <v>0</v>
          </cell>
          <cell r="F90" t="str">
            <v>S2</v>
          </cell>
          <cell r="G90">
            <v>0</v>
          </cell>
          <cell r="H90" t="str">
            <v>S2</v>
          </cell>
        </row>
        <row r="91">
          <cell r="A91" t="str">
            <v>UC</v>
          </cell>
          <cell r="B91" t="str">
            <v>CWt</v>
          </cell>
          <cell r="C91">
            <v>0</v>
          </cell>
          <cell r="D91" t="str">
            <v>x</v>
          </cell>
          <cell r="E91">
            <v>0</v>
          </cell>
          <cell r="F91" t="str">
            <v>x</v>
          </cell>
          <cell r="G91">
            <v>0</v>
          </cell>
          <cell r="H91" t="str">
            <v>x</v>
          </cell>
        </row>
        <row r="92">
          <cell r="A92" t="str">
            <v>UM</v>
          </cell>
          <cell r="B92" t="str">
            <v>CWt</v>
          </cell>
          <cell r="C92">
            <v>0.11899999999999999</v>
          </cell>
          <cell r="D92" t="str">
            <v>S+</v>
          </cell>
          <cell r="E92">
            <v>0.11</v>
          </cell>
          <cell r="F92" t="str">
            <v>S1</v>
          </cell>
          <cell r="G92">
            <v>0</v>
          </cell>
          <cell r="H92" t="str">
            <v>S+</v>
          </cell>
        </row>
        <row r="93">
          <cell r="A93" t="str">
            <v>VM</v>
          </cell>
          <cell r="B93" t="str">
            <v>CWt</v>
          </cell>
          <cell r="C93">
            <v>0.159</v>
          </cell>
          <cell r="D93" t="str">
            <v>S3</v>
          </cell>
          <cell r="E93">
            <v>0</v>
          </cell>
          <cell r="F93" t="str">
            <v>S2</v>
          </cell>
          <cell r="G93">
            <v>0</v>
          </cell>
          <cell r="H93" t="str">
            <v>S2</v>
          </cell>
        </row>
        <row r="94">
          <cell r="A94" t="str">
            <v>XZ</v>
          </cell>
          <cell r="B94" t="str">
            <v>CWt</v>
          </cell>
          <cell r="C94">
            <v>0.186</v>
          </cell>
          <cell r="D94" t="str">
            <v>S2</v>
          </cell>
          <cell r="E94">
            <v>0</v>
          </cell>
          <cell r="F94" t="str">
            <v>S2</v>
          </cell>
          <cell r="G94">
            <v>0</v>
          </cell>
          <cell r="H94" t="str">
            <v>S2</v>
          </cell>
        </row>
        <row r="95">
          <cell r="A95" t="str">
            <v>ZC</v>
          </cell>
          <cell r="B95" t="str">
            <v>CWt</v>
          </cell>
          <cell r="C95">
            <v>0</v>
          </cell>
          <cell r="D95" t="str">
            <v>x</v>
          </cell>
          <cell r="E95">
            <v>0</v>
          </cell>
          <cell r="F95" t="str">
            <v>x</v>
          </cell>
          <cell r="G95">
            <v>0</v>
          </cell>
          <cell r="H95" t="str">
            <v>x</v>
          </cell>
        </row>
        <row r="96">
          <cell r="A96" t="str">
            <v>ZM</v>
          </cell>
          <cell r="B96" t="str">
            <v>CWt</v>
          </cell>
          <cell r="C96">
            <v>0</v>
          </cell>
          <cell r="D96" t="str">
            <v>x</v>
          </cell>
          <cell r="E96">
            <v>0</v>
          </cell>
          <cell r="F96" t="str">
            <v>x</v>
          </cell>
          <cell r="G96">
            <v>0</v>
          </cell>
          <cell r="H96" t="str">
            <v>x</v>
          </cell>
        </row>
        <row r="97">
          <cell r="A97" t="str">
            <v>ZZ</v>
          </cell>
          <cell r="B97" t="str">
            <v>CWt</v>
          </cell>
          <cell r="C97">
            <v>0</v>
          </cell>
          <cell r="D97" t="str">
            <v>x</v>
          </cell>
          <cell r="E97">
            <v>0</v>
          </cell>
          <cell r="F97" t="str">
            <v>x</v>
          </cell>
          <cell r="G97">
            <v>0</v>
          </cell>
          <cell r="H97" t="str">
            <v>x</v>
          </cell>
        </row>
        <row r="99">
          <cell r="A99" t="str">
            <v>AC</v>
          </cell>
          <cell r="B99" t="str">
            <v>CW</v>
          </cell>
          <cell r="C99">
            <v>1.7609999999999999</v>
          </cell>
          <cell r="D99" t="str">
            <v>S3</v>
          </cell>
          <cell r="E99">
            <v>0</v>
          </cell>
          <cell r="F99" t="str">
            <v>S2</v>
          </cell>
          <cell r="G99">
            <v>0</v>
          </cell>
          <cell r="H99" t="str">
            <v>S2</v>
          </cell>
        </row>
        <row r="100">
          <cell r="A100" t="str">
            <v>AM</v>
          </cell>
          <cell r="B100" t="str">
            <v>CW</v>
          </cell>
          <cell r="C100">
            <v>0.63300000000000001</v>
          </cell>
          <cell r="D100" t="str">
            <v>S1</v>
          </cell>
          <cell r="E100">
            <v>0.52600000000000002</v>
          </cell>
          <cell r="F100" t="str">
            <v>S2</v>
          </cell>
          <cell r="G100">
            <v>0</v>
          </cell>
          <cell r="H100" t="str">
            <v>S+</v>
          </cell>
        </row>
        <row r="101">
          <cell r="A101" t="str">
            <v>BC</v>
          </cell>
          <cell r="B101" t="str">
            <v>CW</v>
          </cell>
          <cell r="C101">
            <v>0.56200000000000006</v>
          </cell>
          <cell r="D101" t="str">
            <v>S2</v>
          </cell>
          <cell r="E101">
            <v>0.55400000000000005</v>
          </cell>
          <cell r="F101" t="str">
            <v>S+</v>
          </cell>
          <cell r="G101">
            <v>0</v>
          </cell>
          <cell r="H101" t="str">
            <v>S3</v>
          </cell>
        </row>
        <row r="102">
          <cell r="A102" t="str">
            <v>BM</v>
          </cell>
          <cell r="B102" t="str">
            <v>CW</v>
          </cell>
          <cell r="C102">
            <v>0</v>
          </cell>
          <cell r="D102" t="str">
            <v>x</v>
          </cell>
          <cell r="E102">
            <v>0</v>
          </cell>
          <cell r="F102" t="str">
            <v>x</v>
          </cell>
          <cell r="G102">
            <v>0</v>
          </cell>
          <cell r="H102" t="str">
            <v>x</v>
          </cell>
        </row>
        <row r="103">
          <cell r="A103" t="str">
            <v>CC</v>
          </cell>
          <cell r="B103" t="str">
            <v>CW</v>
          </cell>
          <cell r="C103">
            <v>0.85899999999999999</v>
          </cell>
          <cell r="D103" t="str">
            <v>S3</v>
          </cell>
          <cell r="E103">
            <v>0.56200000000000006</v>
          </cell>
          <cell r="F103" t="str">
            <v>S+</v>
          </cell>
          <cell r="G103">
            <v>0</v>
          </cell>
          <cell r="H103" t="str">
            <v>S1</v>
          </cell>
        </row>
        <row r="104">
          <cell r="A104" t="str">
            <v>CM</v>
          </cell>
          <cell r="B104" t="str">
            <v>CW</v>
          </cell>
          <cell r="C104">
            <v>0.53700000000000003</v>
          </cell>
          <cell r="D104" t="str">
            <v>S2</v>
          </cell>
          <cell r="E104">
            <v>0.40300000000000002</v>
          </cell>
          <cell r="F104" t="str">
            <v>S+</v>
          </cell>
          <cell r="G104">
            <v>0</v>
          </cell>
          <cell r="H104" t="str">
            <v>S1</v>
          </cell>
        </row>
        <row r="105">
          <cell r="A105" t="str">
            <v>DC</v>
          </cell>
          <cell r="B105" t="str">
            <v>CW</v>
          </cell>
          <cell r="C105">
            <v>6.7770000000000001</v>
          </cell>
          <cell r="D105" t="str">
            <v>S+</v>
          </cell>
          <cell r="E105">
            <v>5.9770000000000003</v>
          </cell>
          <cell r="F105" t="str">
            <v>S3</v>
          </cell>
          <cell r="G105">
            <v>0</v>
          </cell>
          <cell r="H105" t="str">
            <v>S+</v>
          </cell>
        </row>
        <row r="106">
          <cell r="A106" t="str">
            <v>DM</v>
          </cell>
          <cell r="B106" t="str">
            <v>CW</v>
          </cell>
          <cell r="C106">
            <v>0</v>
          </cell>
          <cell r="D106" t="str">
            <v>x</v>
          </cell>
          <cell r="E106">
            <v>0</v>
          </cell>
          <cell r="F106" t="str">
            <v>x</v>
          </cell>
          <cell r="G106">
            <v>0</v>
          </cell>
          <cell r="H106" t="str">
            <v>x</v>
          </cell>
        </row>
        <row r="107">
          <cell r="A107" t="str">
            <v>EC</v>
          </cell>
          <cell r="B107" t="str">
            <v>CW</v>
          </cell>
          <cell r="C107">
            <v>2.109</v>
          </cell>
          <cell r="D107" t="str">
            <v>S2</v>
          </cell>
          <cell r="E107">
            <v>0.65</v>
          </cell>
          <cell r="F107" t="str">
            <v>S2</v>
          </cell>
          <cell r="G107">
            <v>0</v>
          </cell>
          <cell r="H107" t="str">
            <v>S1</v>
          </cell>
        </row>
        <row r="108">
          <cell r="A108" t="str">
            <v>EM</v>
          </cell>
          <cell r="B108" t="str">
            <v>CW</v>
          </cell>
          <cell r="C108">
            <v>0.59699999999999998</v>
          </cell>
          <cell r="D108" t="str">
            <v>S1</v>
          </cell>
          <cell r="E108">
            <v>0.59199999999999997</v>
          </cell>
          <cell r="F108" t="str">
            <v>S2</v>
          </cell>
          <cell r="G108">
            <v>0</v>
          </cell>
          <cell r="H108" t="str">
            <v>S1</v>
          </cell>
        </row>
        <row r="109">
          <cell r="A109" t="str">
            <v>FC</v>
          </cell>
          <cell r="B109" t="str">
            <v>CW</v>
          </cell>
          <cell r="C109">
            <v>0</v>
          </cell>
          <cell r="D109" t="str">
            <v>x</v>
          </cell>
          <cell r="E109">
            <v>0</v>
          </cell>
          <cell r="F109" t="str">
            <v>x</v>
          </cell>
          <cell r="G109">
            <v>0</v>
          </cell>
          <cell r="H109" t="str">
            <v>x</v>
          </cell>
        </row>
        <row r="110">
          <cell r="A110" t="str">
            <v>FM</v>
          </cell>
          <cell r="B110" t="str">
            <v>CW</v>
          </cell>
          <cell r="C110">
            <v>0</v>
          </cell>
          <cell r="D110" t="str">
            <v>x</v>
          </cell>
          <cell r="E110">
            <v>0</v>
          </cell>
          <cell r="F110" t="str">
            <v>x</v>
          </cell>
          <cell r="G110">
            <v>0</v>
          </cell>
          <cell r="H110" t="str">
            <v>x</v>
          </cell>
        </row>
        <row r="111">
          <cell r="A111" t="str">
            <v>GC</v>
          </cell>
          <cell r="B111" t="str">
            <v>CW</v>
          </cell>
          <cell r="C111">
            <v>0</v>
          </cell>
          <cell r="D111" t="str">
            <v>x</v>
          </cell>
          <cell r="E111">
            <v>0</v>
          </cell>
          <cell r="F111" t="str">
            <v>x</v>
          </cell>
          <cell r="G111">
            <v>0</v>
          </cell>
          <cell r="H111" t="str">
            <v>x</v>
          </cell>
        </row>
        <row r="112">
          <cell r="A112" t="str">
            <v>GM</v>
          </cell>
          <cell r="B112" t="str">
            <v>CW</v>
          </cell>
          <cell r="C112">
            <v>1.105</v>
          </cell>
          <cell r="D112" t="str">
            <v>S+</v>
          </cell>
          <cell r="E112">
            <v>0.51200000000000001</v>
          </cell>
          <cell r="F112" t="str">
            <v>S1</v>
          </cell>
          <cell r="G112">
            <v>0</v>
          </cell>
          <cell r="H112" t="str">
            <v>S+</v>
          </cell>
        </row>
        <row r="113">
          <cell r="A113" t="str">
            <v>HC</v>
          </cell>
          <cell r="B113" t="str">
            <v>CW</v>
          </cell>
          <cell r="C113">
            <v>0.49099999999999999</v>
          </cell>
          <cell r="D113" t="str">
            <v>S+</v>
          </cell>
          <cell r="E113">
            <v>0</v>
          </cell>
          <cell r="F113" t="str">
            <v>S1</v>
          </cell>
          <cell r="G113">
            <v>0</v>
          </cell>
          <cell r="H113" t="str">
            <v>S1</v>
          </cell>
        </row>
        <row r="114">
          <cell r="A114" t="str">
            <v>HM</v>
          </cell>
          <cell r="B114" t="str">
            <v>CW</v>
          </cell>
          <cell r="C114">
            <v>0</v>
          </cell>
          <cell r="D114" t="str">
            <v>x</v>
          </cell>
          <cell r="E114">
            <v>0</v>
          </cell>
          <cell r="F114" t="str">
            <v>x</v>
          </cell>
          <cell r="G114">
            <v>0</v>
          </cell>
          <cell r="H114" t="str">
            <v>x</v>
          </cell>
        </row>
        <row r="115">
          <cell r="A115" t="str">
            <v>IC</v>
          </cell>
          <cell r="B115" t="str">
            <v>CW</v>
          </cell>
          <cell r="C115">
            <v>1.1080000000000001</v>
          </cell>
          <cell r="D115" t="str">
            <v>S+</v>
          </cell>
          <cell r="E115">
            <v>0.83499999999999996</v>
          </cell>
          <cell r="F115" t="str">
            <v>S2</v>
          </cell>
          <cell r="G115">
            <v>0</v>
          </cell>
          <cell r="H115" t="str">
            <v>S+</v>
          </cell>
        </row>
        <row r="116">
          <cell r="A116" t="str">
            <v>IM</v>
          </cell>
          <cell r="B116" t="str">
            <v>CW</v>
          </cell>
          <cell r="C116">
            <v>1.224</v>
          </cell>
          <cell r="D116" t="str">
            <v>S1</v>
          </cell>
          <cell r="E116">
            <v>0.59599999999999997</v>
          </cell>
          <cell r="F116" t="str">
            <v>S+</v>
          </cell>
          <cell r="G116">
            <v>0</v>
          </cell>
          <cell r="H116" t="str">
            <v>S1</v>
          </cell>
        </row>
        <row r="117">
          <cell r="A117" t="str">
            <v>JC</v>
          </cell>
          <cell r="B117" t="str">
            <v>CW</v>
          </cell>
          <cell r="C117">
            <v>1.671</v>
          </cell>
          <cell r="D117" t="str">
            <v>S+</v>
          </cell>
          <cell r="E117">
            <v>1.3440000000000001</v>
          </cell>
          <cell r="F117" t="str">
            <v>S3</v>
          </cell>
          <cell r="G117">
            <v>0</v>
          </cell>
          <cell r="H117" t="str">
            <v>S+</v>
          </cell>
        </row>
        <row r="118">
          <cell r="A118" t="str">
            <v>JM</v>
          </cell>
          <cell r="B118" t="str">
            <v>CW</v>
          </cell>
          <cell r="C118">
            <v>1.258</v>
          </cell>
          <cell r="D118" t="str">
            <v>S+</v>
          </cell>
          <cell r="E118">
            <v>0.86799999999999999</v>
          </cell>
          <cell r="F118" t="str">
            <v>S3</v>
          </cell>
          <cell r="G118">
            <v>0</v>
          </cell>
          <cell r="H118" t="str">
            <v>S+</v>
          </cell>
        </row>
        <row r="119">
          <cell r="A119" t="str">
            <v>KC</v>
          </cell>
          <cell r="B119" t="str">
            <v>CW</v>
          </cell>
          <cell r="C119">
            <v>0.86</v>
          </cell>
          <cell r="D119" t="str">
            <v>S+</v>
          </cell>
          <cell r="E119">
            <v>0</v>
          </cell>
          <cell r="F119" t="str">
            <v>S1</v>
          </cell>
          <cell r="G119">
            <v>0</v>
          </cell>
          <cell r="H119" t="str">
            <v>S1</v>
          </cell>
        </row>
        <row r="120">
          <cell r="A120" t="str">
            <v>KM</v>
          </cell>
          <cell r="B120" t="str">
            <v>CW</v>
          </cell>
          <cell r="C120">
            <v>0.64400000000000002</v>
          </cell>
          <cell r="D120" t="str">
            <v>S1</v>
          </cell>
          <cell r="E120">
            <v>0.433</v>
          </cell>
          <cell r="F120" t="str">
            <v>S+</v>
          </cell>
          <cell r="G120">
            <v>0</v>
          </cell>
          <cell r="H120" t="str">
            <v>S1</v>
          </cell>
        </row>
        <row r="121">
          <cell r="A121" t="str">
            <v>MC</v>
          </cell>
          <cell r="B121" t="str">
            <v>CW</v>
          </cell>
          <cell r="C121">
            <v>1.1599999999999999</v>
          </cell>
          <cell r="D121" t="str">
            <v>S2</v>
          </cell>
          <cell r="E121">
            <v>0.69599999999999995</v>
          </cell>
          <cell r="F121" t="str">
            <v>S1</v>
          </cell>
          <cell r="G121">
            <v>0</v>
          </cell>
          <cell r="H121" t="str">
            <v>S2</v>
          </cell>
        </row>
        <row r="122">
          <cell r="A122" t="str">
            <v>MM</v>
          </cell>
          <cell r="B122" t="str">
            <v>CW</v>
          </cell>
          <cell r="C122">
            <v>0</v>
          </cell>
          <cell r="D122" t="str">
            <v>x</v>
          </cell>
          <cell r="E122">
            <v>0</v>
          </cell>
          <cell r="F122" t="str">
            <v>x</v>
          </cell>
          <cell r="G122">
            <v>0</v>
          </cell>
          <cell r="H122" t="str">
            <v>x</v>
          </cell>
        </row>
        <row r="123">
          <cell r="A123" t="str">
            <v>NC</v>
          </cell>
          <cell r="B123" t="str">
            <v>CW</v>
          </cell>
          <cell r="C123">
            <v>0</v>
          </cell>
          <cell r="D123" t="str">
            <v>x</v>
          </cell>
          <cell r="E123">
            <v>0</v>
          </cell>
          <cell r="F123" t="str">
            <v>x</v>
          </cell>
          <cell r="G123">
            <v>0</v>
          </cell>
          <cell r="H123" t="str">
            <v>x</v>
          </cell>
        </row>
        <row r="124">
          <cell r="A124" t="str">
            <v>NM</v>
          </cell>
          <cell r="B124" t="str">
            <v>CW</v>
          </cell>
          <cell r="C124">
            <v>1.2549999999999999</v>
          </cell>
          <cell r="D124" t="str">
            <v>S2</v>
          </cell>
          <cell r="E124">
            <v>0.45900000000000002</v>
          </cell>
          <cell r="F124" t="str">
            <v>S+</v>
          </cell>
          <cell r="G124">
            <v>0</v>
          </cell>
          <cell r="H124" t="str">
            <v>S1</v>
          </cell>
        </row>
        <row r="125">
          <cell r="A125" t="str">
            <v>OC</v>
          </cell>
          <cell r="B125" t="str">
            <v>CW</v>
          </cell>
          <cell r="C125">
            <v>0</v>
          </cell>
          <cell r="D125" t="str">
            <v>x</v>
          </cell>
          <cell r="E125">
            <v>0</v>
          </cell>
          <cell r="F125" t="str">
            <v>x</v>
          </cell>
          <cell r="G125">
            <v>0</v>
          </cell>
          <cell r="H125" t="str">
            <v>x</v>
          </cell>
        </row>
        <row r="126">
          <cell r="A126" t="str">
            <v>OM</v>
          </cell>
          <cell r="B126" t="str">
            <v>CW</v>
          </cell>
          <cell r="C126">
            <v>1.5429999999999999</v>
          </cell>
          <cell r="D126" t="str">
            <v>S2</v>
          </cell>
          <cell r="E126">
            <v>0</v>
          </cell>
          <cell r="F126" t="str">
            <v>S+</v>
          </cell>
          <cell r="G126">
            <v>0</v>
          </cell>
          <cell r="H126" t="str">
            <v>S+</v>
          </cell>
        </row>
        <row r="127">
          <cell r="A127" t="str">
            <v>PC</v>
          </cell>
          <cell r="B127" t="str">
            <v>CW</v>
          </cell>
          <cell r="C127">
            <v>0</v>
          </cell>
          <cell r="D127" t="str">
            <v>x</v>
          </cell>
          <cell r="E127">
            <v>0</v>
          </cell>
          <cell r="F127" t="str">
            <v>x</v>
          </cell>
          <cell r="G127">
            <v>0</v>
          </cell>
          <cell r="H127" t="str">
            <v>x</v>
          </cell>
        </row>
        <row r="128">
          <cell r="A128" t="str">
            <v>PM</v>
          </cell>
          <cell r="B128" t="str">
            <v>CW</v>
          </cell>
          <cell r="C128">
            <v>0</v>
          </cell>
          <cell r="D128" t="str">
            <v>x</v>
          </cell>
          <cell r="E128">
            <v>0</v>
          </cell>
          <cell r="F128" t="str">
            <v>x</v>
          </cell>
          <cell r="G128">
            <v>0</v>
          </cell>
          <cell r="H128" t="str">
            <v>x</v>
          </cell>
        </row>
        <row r="129">
          <cell r="A129" t="str">
            <v>PZ</v>
          </cell>
          <cell r="B129" t="str">
            <v>CW</v>
          </cell>
          <cell r="C129">
            <v>1.36</v>
          </cell>
          <cell r="D129" t="str">
            <v>S2</v>
          </cell>
          <cell r="E129">
            <v>0</v>
          </cell>
          <cell r="F129" t="str">
            <v>S1</v>
          </cell>
          <cell r="G129">
            <v>0</v>
          </cell>
          <cell r="H129" t="str">
            <v>S1</v>
          </cell>
        </row>
        <row r="130">
          <cell r="A130" t="str">
            <v>QC</v>
          </cell>
          <cell r="B130" t="str">
            <v>CW</v>
          </cell>
          <cell r="C130">
            <v>0</v>
          </cell>
          <cell r="D130" t="str">
            <v>x</v>
          </cell>
          <cell r="E130">
            <v>0</v>
          </cell>
          <cell r="F130" t="str">
            <v>x</v>
          </cell>
          <cell r="G130">
            <v>0</v>
          </cell>
          <cell r="H130" t="str">
            <v>x</v>
          </cell>
        </row>
        <row r="131">
          <cell r="A131" t="str">
            <v>QM</v>
          </cell>
          <cell r="B131" t="str">
            <v>CW</v>
          </cell>
          <cell r="C131">
            <v>0</v>
          </cell>
          <cell r="D131" t="str">
            <v>x</v>
          </cell>
          <cell r="E131">
            <v>0</v>
          </cell>
          <cell r="F131" t="str">
            <v>x</v>
          </cell>
          <cell r="G131">
            <v>0</v>
          </cell>
          <cell r="H131" t="str">
            <v>x</v>
          </cell>
        </row>
        <row r="132">
          <cell r="A132" t="str">
            <v>SC</v>
          </cell>
          <cell r="B132" t="str">
            <v>CW</v>
          </cell>
          <cell r="C132">
            <v>5.5780000000000003</v>
          </cell>
          <cell r="D132" t="str">
            <v>S3</v>
          </cell>
          <cell r="E132">
            <v>0</v>
          </cell>
          <cell r="F132" t="str">
            <v>S+</v>
          </cell>
          <cell r="G132">
            <v>0</v>
          </cell>
          <cell r="H132" t="str">
            <v>S+</v>
          </cell>
        </row>
        <row r="133">
          <cell r="A133" t="str">
            <v>SM</v>
          </cell>
          <cell r="B133" t="str">
            <v>CW</v>
          </cell>
          <cell r="C133">
            <v>0.82099999999999995</v>
          </cell>
          <cell r="D133" t="str">
            <v>S+</v>
          </cell>
          <cell r="E133">
            <v>0</v>
          </cell>
          <cell r="F133" t="str">
            <v>S1</v>
          </cell>
          <cell r="G133">
            <v>0</v>
          </cell>
          <cell r="H133" t="str">
            <v>S1</v>
          </cell>
        </row>
        <row r="134">
          <cell r="A134" t="str">
            <v>SZ</v>
          </cell>
          <cell r="B134" t="str">
            <v>CW</v>
          </cell>
          <cell r="C134">
            <v>0.61899999999999999</v>
          </cell>
          <cell r="D134" t="str">
            <v>S3</v>
          </cell>
          <cell r="E134">
            <v>0</v>
          </cell>
          <cell r="F134" t="str">
            <v>S+</v>
          </cell>
          <cell r="G134">
            <v>0</v>
          </cell>
          <cell r="H134" t="str">
            <v>S+</v>
          </cell>
        </row>
        <row r="135">
          <cell r="A135" t="str">
            <v>TC</v>
          </cell>
          <cell r="B135" t="str">
            <v>CW</v>
          </cell>
          <cell r="C135">
            <v>0</v>
          </cell>
          <cell r="D135" t="str">
            <v>x</v>
          </cell>
          <cell r="E135">
            <v>0</v>
          </cell>
          <cell r="F135" t="str">
            <v>x</v>
          </cell>
          <cell r="G135">
            <v>0</v>
          </cell>
          <cell r="H135" t="str">
            <v>x</v>
          </cell>
        </row>
        <row r="136">
          <cell r="A136" t="str">
            <v>TM</v>
          </cell>
          <cell r="B136" t="str">
            <v>CW</v>
          </cell>
          <cell r="C136">
            <v>4.6909999999999998</v>
          </cell>
          <cell r="D136" t="str">
            <v>S3</v>
          </cell>
          <cell r="E136">
            <v>0</v>
          </cell>
          <cell r="F136" t="str">
            <v>S2</v>
          </cell>
          <cell r="G136">
            <v>0</v>
          </cell>
          <cell r="H136" t="str">
            <v>S2</v>
          </cell>
        </row>
        <row r="137">
          <cell r="A137" t="str">
            <v>UC</v>
          </cell>
          <cell r="B137" t="str">
            <v>CW</v>
          </cell>
          <cell r="C137">
            <v>0</v>
          </cell>
          <cell r="D137" t="str">
            <v>x</v>
          </cell>
          <cell r="E137">
            <v>0</v>
          </cell>
          <cell r="F137" t="str">
            <v>x</v>
          </cell>
          <cell r="G137">
            <v>0</v>
          </cell>
          <cell r="H137" t="str">
            <v>x</v>
          </cell>
        </row>
        <row r="138">
          <cell r="A138" t="str">
            <v>UM</v>
          </cell>
          <cell r="B138" t="str">
            <v>CW</v>
          </cell>
          <cell r="C138">
            <v>0.47</v>
          </cell>
          <cell r="D138" t="str">
            <v>S+</v>
          </cell>
          <cell r="E138">
            <v>0.42599999999999999</v>
          </cell>
          <cell r="F138" t="str">
            <v>S1</v>
          </cell>
          <cell r="G138">
            <v>0</v>
          </cell>
          <cell r="H138" t="str">
            <v>S+</v>
          </cell>
        </row>
        <row r="139">
          <cell r="A139" t="str">
            <v>VM</v>
          </cell>
          <cell r="B139" t="str">
            <v>CW</v>
          </cell>
          <cell r="C139">
            <v>0.84099999999999997</v>
          </cell>
          <cell r="D139" t="str">
            <v>S3</v>
          </cell>
          <cell r="E139">
            <v>0.74199999999999999</v>
          </cell>
          <cell r="F139" t="str">
            <v>S2</v>
          </cell>
          <cell r="G139">
            <v>0</v>
          </cell>
          <cell r="H139" t="str">
            <v>S2</v>
          </cell>
        </row>
        <row r="140">
          <cell r="A140" t="str">
            <v>XZ</v>
          </cell>
          <cell r="B140" t="str">
            <v>CW</v>
          </cell>
          <cell r="C140">
            <v>0.26100000000000001</v>
          </cell>
          <cell r="D140" t="str">
            <v>S2</v>
          </cell>
          <cell r="E140">
            <v>0</v>
          </cell>
          <cell r="F140" t="str">
            <v>S1</v>
          </cell>
          <cell r="G140">
            <v>0</v>
          </cell>
          <cell r="H140" t="str">
            <v>S1</v>
          </cell>
        </row>
        <row r="141">
          <cell r="A141" t="str">
            <v>ZC</v>
          </cell>
          <cell r="B141" t="str">
            <v>CW</v>
          </cell>
          <cell r="C141">
            <v>0</v>
          </cell>
          <cell r="D141" t="str">
            <v>x</v>
          </cell>
          <cell r="E141">
            <v>0</v>
          </cell>
          <cell r="F141" t="str">
            <v>x</v>
          </cell>
          <cell r="G141">
            <v>0</v>
          </cell>
          <cell r="H141" t="str">
            <v>x</v>
          </cell>
        </row>
        <row r="142">
          <cell r="A142" t="str">
            <v>ZM</v>
          </cell>
          <cell r="B142" t="str">
            <v>CW</v>
          </cell>
          <cell r="C142">
            <v>0</v>
          </cell>
          <cell r="D142" t="str">
            <v>x</v>
          </cell>
          <cell r="E142">
            <v>0</v>
          </cell>
          <cell r="F142" t="str">
            <v>x</v>
          </cell>
          <cell r="G142">
            <v>0</v>
          </cell>
          <cell r="H142" t="str">
            <v>x</v>
          </cell>
        </row>
        <row r="143">
          <cell r="A143" t="str">
            <v>ZZ</v>
          </cell>
          <cell r="B143" t="str">
            <v>CW</v>
          </cell>
          <cell r="C143">
            <v>0</v>
          </cell>
          <cell r="D143" t="str">
            <v>x</v>
          </cell>
          <cell r="E143">
            <v>0</v>
          </cell>
          <cell r="F143" t="str">
            <v>x</v>
          </cell>
          <cell r="G143">
            <v>0</v>
          </cell>
          <cell r="H143" t="str">
            <v>x</v>
          </cell>
        </row>
        <row r="145">
          <cell r="A145" t="str">
            <v>AC</v>
          </cell>
          <cell r="B145" t="str">
            <v>pF_ZH</v>
          </cell>
          <cell r="C145">
            <v>-1</v>
          </cell>
          <cell r="D145" t="str">
            <v>x</v>
          </cell>
          <cell r="E145">
            <v>-1</v>
          </cell>
          <cell r="F145" t="str">
            <v>x</v>
          </cell>
          <cell r="G145">
            <v>-1</v>
          </cell>
          <cell r="H145" t="str">
            <v>x</v>
          </cell>
        </row>
        <row r="146">
          <cell r="A146" t="str">
            <v>AM</v>
          </cell>
          <cell r="B146" t="str">
            <v>pF_ZH</v>
          </cell>
          <cell r="C146">
            <v>0.871</v>
          </cell>
          <cell r="D146" t="str">
            <v>S1</v>
          </cell>
          <cell r="E146">
            <v>0.60199999999999998</v>
          </cell>
          <cell r="F146" t="str">
            <v>S+</v>
          </cell>
          <cell r="G146">
            <v>-1</v>
          </cell>
          <cell r="H146" t="str">
            <v>S2</v>
          </cell>
        </row>
        <row r="147">
          <cell r="A147" t="str">
            <v>BC</v>
          </cell>
          <cell r="B147" t="str">
            <v>pF_ZH</v>
          </cell>
          <cell r="C147">
            <v>0.92500000000000004</v>
          </cell>
          <cell r="D147" t="str">
            <v>S+</v>
          </cell>
          <cell r="E147">
            <v>0.74399999999999999</v>
          </cell>
          <cell r="F147" t="str">
            <v>S2</v>
          </cell>
          <cell r="G147">
            <v>-1</v>
          </cell>
          <cell r="H147" t="str">
            <v>S3</v>
          </cell>
        </row>
        <row r="148">
          <cell r="A148" t="str">
            <v>BM</v>
          </cell>
          <cell r="B148" t="str">
            <v>pF_ZH</v>
          </cell>
          <cell r="C148">
            <v>-1</v>
          </cell>
          <cell r="D148" t="str">
            <v>x</v>
          </cell>
          <cell r="E148">
            <v>-1</v>
          </cell>
          <cell r="F148" t="str">
            <v>x</v>
          </cell>
          <cell r="G148">
            <v>-1</v>
          </cell>
          <cell r="H148" t="str">
            <v>x</v>
          </cell>
        </row>
        <row r="149">
          <cell r="A149" t="str">
            <v>CC</v>
          </cell>
          <cell r="B149" t="str">
            <v>pF_ZH</v>
          </cell>
          <cell r="C149">
            <v>0.89700000000000002</v>
          </cell>
          <cell r="D149" t="str">
            <v>S1</v>
          </cell>
          <cell r="E149">
            <v>0.79100000000000004</v>
          </cell>
          <cell r="F149" t="str">
            <v>S+</v>
          </cell>
          <cell r="G149">
            <v>-1</v>
          </cell>
          <cell r="H149" t="str">
            <v>S3</v>
          </cell>
        </row>
        <row r="150">
          <cell r="A150" t="str">
            <v>CM</v>
          </cell>
          <cell r="B150" t="str">
            <v>pF_ZH</v>
          </cell>
          <cell r="C150">
            <v>0.84599999999999997</v>
          </cell>
          <cell r="D150" t="str">
            <v>S1</v>
          </cell>
          <cell r="E150">
            <v>0.50600000000000001</v>
          </cell>
          <cell r="F150" t="str">
            <v>S2</v>
          </cell>
          <cell r="G150">
            <v>-1</v>
          </cell>
          <cell r="H150" t="str">
            <v>S+</v>
          </cell>
        </row>
        <row r="151">
          <cell r="A151" t="str">
            <v>DC</v>
          </cell>
          <cell r="B151" t="str">
            <v>pF_ZH</v>
          </cell>
          <cell r="C151">
            <v>0.75900000000000001</v>
          </cell>
          <cell r="D151" t="str">
            <v>S+</v>
          </cell>
          <cell r="E151">
            <v>0.67900000000000005</v>
          </cell>
          <cell r="F151" t="str">
            <v>S2</v>
          </cell>
          <cell r="G151">
            <v>-1</v>
          </cell>
          <cell r="H151" t="str">
            <v>S3</v>
          </cell>
        </row>
        <row r="152">
          <cell r="A152" t="str">
            <v>DM</v>
          </cell>
          <cell r="B152" t="str">
            <v>pF_ZH</v>
          </cell>
          <cell r="C152">
            <v>0.91700000000000004</v>
          </cell>
          <cell r="D152" t="str">
            <v>S1</v>
          </cell>
          <cell r="E152">
            <v>0.91300000000000003</v>
          </cell>
          <cell r="F152" t="str">
            <v>S2</v>
          </cell>
          <cell r="G152">
            <v>-1</v>
          </cell>
          <cell r="H152" t="str">
            <v>S1</v>
          </cell>
        </row>
        <row r="153">
          <cell r="A153" t="str">
            <v>EC</v>
          </cell>
          <cell r="B153" t="str">
            <v>pF_ZH</v>
          </cell>
          <cell r="C153">
            <v>0.82399999999999995</v>
          </cell>
          <cell r="D153" t="str">
            <v>S1</v>
          </cell>
          <cell r="E153">
            <v>-1</v>
          </cell>
          <cell r="F153" t="str">
            <v>S2</v>
          </cell>
          <cell r="G153">
            <v>-1</v>
          </cell>
          <cell r="H153" t="str">
            <v>S2</v>
          </cell>
        </row>
        <row r="154">
          <cell r="A154" t="str">
            <v>EM</v>
          </cell>
          <cell r="B154" t="str">
            <v>pF_ZH</v>
          </cell>
          <cell r="C154">
            <v>0.74399999999999999</v>
          </cell>
          <cell r="D154" t="str">
            <v>S1</v>
          </cell>
          <cell r="E154">
            <v>-1</v>
          </cell>
          <cell r="F154" t="str">
            <v>S2</v>
          </cell>
          <cell r="G154">
            <v>-1</v>
          </cell>
          <cell r="H154" t="str">
            <v>S2</v>
          </cell>
        </row>
        <row r="155">
          <cell r="A155" t="str">
            <v>FC</v>
          </cell>
          <cell r="B155" t="str">
            <v>pF_ZH</v>
          </cell>
          <cell r="C155">
            <v>0.85699999999999998</v>
          </cell>
          <cell r="D155" t="str">
            <v>S1</v>
          </cell>
          <cell r="E155">
            <v>0.73599999999999999</v>
          </cell>
          <cell r="F155" t="str">
            <v>S+</v>
          </cell>
          <cell r="G155">
            <v>-1</v>
          </cell>
          <cell r="H155" t="str">
            <v>S2</v>
          </cell>
        </row>
        <row r="156">
          <cell r="A156" t="str">
            <v>FM</v>
          </cell>
          <cell r="B156" t="str">
            <v>pF_ZH</v>
          </cell>
          <cell r="C156">
            <v>0.91600000000000004</v>
          </cell>
          <cell r="D156" t="str">
            <v>S1</v>
          </cell>
          <cell r="E156">
            <v>0.91100000000000003</v>
          </cell>
          <cell r="F156" t="str">
            <v>S2</v>
          </cell>
          <cell r="G156">
            <v>-1</v>
          </cell>
          <cell r="H156" t="str">
            <v>S1</v>
          </cell>
        </row>
        <row r="157">
          <cell r="A157" t="str">
            <v>GC</v>
          </cell>
          <cell r="B157" t="str">
            <v>pF_ZH</v>
          </cell>
          <cell r="C157">
            <v>0.80700000000000005</v>
          </cell>
          <cell r="D157" t="str">
            <v>S1</v>
          </cell>
          <cell r="E157">
            <v>-1</v>
          </cell>
          <cell r="F157" t="str">
            <v>S+</v>
          </cell>
          <cell r="G157">
            <v>-1</v>
          </cell>
          <cell r="H157" t="str">
            <v>S+</v>
          </cell>
        </row>
        <row r="158">
          <cell r="A158" t="str">
            <v>GM</v>
          </cell>
          <cell r="B158" t="str">
            <v>pF_ZH</v>
          </cell>
          <cell r="C158">
            <v>-1</v>
          </cell>
          <cell r="D158" t="str">
            <v>S1</v>
          </cell>
          <cell r="E158">
            <v>-1</v>
          </cell>
          <cell r="F158" t="str">
            <v>S1</v>
          </cell>
          <cell r="G158">
            <v>-1</v>
          </cell>
          <cell r="H158" t="str">
            <v>S1</v>
          </cell>
        </row>
        <row r="159">
          <cell r="A159" t="str">
            <v>HC</v>
          </cell>
          <cell r="B159" t="str">
            <v>pF_ZH</v>
          </cell>
          <cell r="C159">
            <v>0.77800000000000002</v>
          </cell>
          <cell r="D159" t="str">
            <v>S1</v>
          </cell>
          <cell r="E159">
            <v>-1</v>
          </cell>
          <cell r="F159" t="str">
            <v>S2</v>
          </cell>
          <cell r="G159">
            <v>-1</v>
          </cell>
          <cell r="H159" t="str">
            <v>S2</v>
          </cell>
        </row>
        <row r="160">
          <cell r="A160" t="str">
            <v>HM</v>
          </cell>
          <cell r="B160" t="str">
            <v>pF_ZH</v>
          </cell>
          <cell r="C160">
            <v>0.86099999999999999</v>
          </cell>
          <cell r="D160" t="str">
            <v>S1</v>
          </cell>
          <cell r="E160">
            <v>-1</v>
          </cell>
          <cell r="F160" t="str">
            <v>S+</v>
          </cell>
          <cell r="G160">
            <v>-1</v>
          </cell>
          <cell r="H160" t="str">
            <v>S+</v>
          </cell>
        </row>
        <row r="161">
          <cell r="A161" t="str">
            <v>IC</v>
          </cell>
          <cell r="B161" t="str">
            <v>pF_ZH</v>
          </cell>
          <cell r="C161">
            <v>0.89200000000000002</v>
          </cell>
          <cell r="D161" t="str">
            <v>S1</v>
          </cell>
          <cell r="E161">
            <v>0.81100000000000005</v>
          </cell>
          <cell r="F161" t="str">
            <v>S+</v>
          </cell>
          <cell r="G161">
            <v>-1</v>
          </cell>
          <cell r="H161" t="str">
            <v>S2</v>
          </cell>
        </row>
        <row r="162">
          <cell r="A162" t="str">
            <v>IM</v>
          </cell>
          <cell r="B162" t="str">
            <v>pF_ZH</v>
          </cell>
          <cell r="C162">
            <v>0.95799999999999996</v>
          </cell>
          <cell r="D162" t="str">
            <v>S2</v>
          </cell>
          <cell r="E162">
            <v>0.89</v>
          </cell>
          <cell r="F162" t="str">
            <v>S1</v>
          </cell>
          <cell r="G162">
            <v>-1</v>
          </cell>
          <cell r="H162" t="str">
            <v>S2</v>
          </cell>
        </row>
        <row r="163">
          <cell r="A163" t="str">
            <v>JC</v>
          </cell>
          <cell r="B163" t="str">
            <v>pF_ZH</v>
          </cell>
          <cell r="C163">
            <v>0.75</v>
          </cell>
          <cell r="D163" t="str">
            <v>S1</v>
          </cell>
          <cell r="E163">
            <v>0.66300000000000003</v>
          </cell>
          <cell r="F163" t="str">
            <v>S2</v>
          </cell>
          <cell r="G163">
            <v>-1</v>
          </cell>
          <cell r="H163" t="str">
            <v>S3</v>
          </cell>
        </row>
        <row r="164">
          <cell r="A164" t="str">
            <v>JM</v>
          </cell>
          <cell r="B164" t="str">
            <v>pF_ZH</v>
          </cell>
          <cell r="C164">
            <v>0.90200000000000002</v>
          </cell>
          <cell r="D164" t="str">
            <v>S1</v>
          </cell>
          <cell r="E164">
            <v>0.44400000000000001</v>
          </cell>
          <cell r="F164" t="str">
            <v>S+</v>
          </cell>
          <cell r="G164">
            <v>-1</v>
          </cell>
          <cell r="H164" t="str">
            <v>S3</v>
          </cell>
        </row>
        <row r="165">
          <cell r="A165" t="str">
            <v>KC</v>
          </cell>
          <cell r="B165" t="str">
            <v>pF_ZH</v>
          </cell>
          <cell r="C165">
            <v>0.879</v>
          </cell>
          <cell r="D165" t="str">
            <v>S1</v>
          </cell>
          <cell r="E165">
            <v>0.81399999999999995</v>
          </cell>
          <cell r="F165" t="str">
            <v>S+</v>
          </cell>
          <cell r="G165">
            <v>-1</v>
          </cell>
          <cell r="H165" t="str">
            <v>S2</v>
          </cell>
        </row>
        <row r="166">
          <cell r="A166" t="str">
            <v>KM</v>
          </cell>
          <cell r="B166" t="str">
            <v>pF_ZH</v>
          </cell>
          <cell r="C166">
            <v>-1</v>
          </cell>
          <cell r="D166" t="str">
            <v>x</v>
          </cell>
          <cell r="E166">
            <v>-1</v>
          </cell>
          <cell r="F166" t="str">
            <v>x</v>
          </cell>
          <cell r="G166">
            <v>-1</v>
          </cell>
          <cell r="H166" t="str">
            <v>x</v>
          </cell>
        </row>
        <row r="167">
          <cell r="A167" t="str">
            <v>MC</v>
          </cell>
          <cell r="B167" t="str">
            <v>pF_ZH</v>
          </cell>
          <cell r="C167">
            <v>-1</v>
          </cell>
          <cell r="D167" t="str">
            <v>x</v>
          </cell>
          <cell r="E167">
            <v>-1</v>
          </cell>
          <cell r="F167" t="str">
            <v>x</v>
          </cell>
          <cell r="G167">
            <v>-1</v>
          </cell>
          <cell r="H167" t="str">
            <v>x</v>
          </cell>
        </row>
        <row r="168">
          <cell r="A168" t="str">
            <v>MM</v>
          </cell>
          <cell r="B168" t="str">
            <v>pF_ZH</v>
          </cell>
          <cell r="C168">
            <v>-1</v>
          </cell>
          <cell r="D168" t="str">
            <v>x</v>
          </cell>
          <cell r="E168">
            <v>-1</v>
          </cell>
          <cell r="F168" t="str">
            <v>x</v>
          </cell>
          <cell r="G168">
            <v>-1</v>
          </cell>
          <cell r="H168" t="str">
            <v>x</v>
          </cell>
        </row>
        <row r="169">
          <cell r="A169" t="str">
            <v>NC</v>
          </cell>
          <cell r="B169" t="str">
            <v>pF_ZH</v>
          </cell>
          <cell r="C169">
            <v>-1</v>
          </cell>
          <cell r="D169" t="str">
            <v>x</v>
          </cell>
          <cell r="E169">
            <v>-1</v>
          </cell>
          <cell r="F169" t="str">
            <v>x</v>
          </cell>
          <cell r="G169">
            <v>-1</v>
          </cell>
          <cell r="H169" t="str">
            <v>x</v>
          </cell>
        </row>
        <row r="170">
          <cell r="A170" t="str">
            <v>NM</v>
          </cell>
          <cell r="B170" t="str">
            <v>pF_ZH</v>
          </cell>
          <cell r="C170">
            <v>0.94199999999999995</v>
          </cell>
          <cell r="D170" t="str">
            <v>S1</v>
          </cell>
          <cell r="E170">
            <v>0.82799999999999996</v>
          </cell>
          <cell r="F170" t="str">
            <v>S+</v>
          </cell>
          <cell r="G170">
            <v>-1</v>
          </cell>
          <cell r="H170" t="str">
            <v>S2</v>
          </cell>
        </row>
        <row r="171">
          <cell r="A171" t="str">
            <v>OC</v>
          </cell>
          <cell r="B171" t="str">
            <v>pF_ZH</v>
          </cell>
          <cell r="C171">
            <v>0.72499999999999998</v>
          </cell>
          <cell r="D171" t="str">
            <v>S+</v>
          </cell>
          <cell r="E171">
            <v>-1</v>
          </cell>
          <cell r="F171" t="str">
            <v>S2</v>
          </cell>
          <cell r="G171">
            <v>-1</v>
          </cell>
          <cell r="H171" t="str">
            <v>S2</v>
          </cell>
        </row>
        <row r="172">
          <cell r="A172" t="str">
            <v>OM</v>
          </cell>
          <cell r="B172" t="str">
            <v>pF_ZH</v>
          </cell>
          <cell r="C172">
            <v>0.875</v>
          </cell>
          <cell r="D172" t="str">
            <v>S1</v>
          </cell>
          <cell r="E172">
            <v>0.76900000000000002</v>
          </cell>
          <cell r="F172" t="str">
            <v>S2</v>
          </cell>
          <cell r="G172">
            <v>-1</v>
          </cell>
          <cell r="H172" t="str">
            <v>S3</v>
          </cell>
        </row>
        <row r="173">
          <cell r="A173" t="str">
            <v>PC</v>
          </cell>
          <cell r="B173" t="str">
            <v>pF_ZH</v>
          </cell>
          <cell r="C173">
            <v>0.84499999999999997</v>
          </cell>
          <cell r="D173" t="str">
            <v>S1</v>
          </cell>
          <cell r="E173">
            <v>-1</v>
          </cell>
          <cell r="F173" t="str">
            <v>S+</v>
          </cell>
          <cell r="G173">
            <v>-1</v>
          </cell>
          <cell r="H173" t="str">
            <v>S+</v>
          </cell>
        </row>
        <row r="174">
          <cell r="A174" t="str">
            <v>PM</v>
          </cell>
          <cell r="B174" t="str">
            <v>pF_ZH</v>
          </cell>
          <cell r="C174">
            <v>0.82299999999999995</v>
          </cell>
          <cell r="D174" t="str">
            <v>S1</v>
          </cell>
          <cell r="E174">
            <v>-1</v>
          </cell>
          <cell r="F174" t="str">
            <v>S+</v>
          </cell>
          <cell r="G174">
            <v>-1</v>
          </cell>
          <cell r="H174" t="str">
            <v>S+</v>
          </cell>
        </row>
        <row r="175">
          <cell r="A175" t="str">
            <v>PZ</v>
          </cell>
          <cell r="B175" t="str">
            <v>pF_ZH</v>
          </cell>
          <cell r="C175">
            <v>-1</v>
          </cell>
          <cell r="D175" t="str">
            <v>x</v>
          </cell>
          <cell r="E175">
            <v>-1</v>
          </cell>
          <cell r="F175" t="str">
            <v>x</v>
          </cell>
          <cell r="G175">
            <v>-1</v>
          </cell>
          <cell r="H175" t="str">
            <v>x</v>
          </cell>
        </row>
        <row r="176">
          <cell r="A176" t="str">
            <v>QC</v>
          </cell>
          <cell r="B176" t="str">
            <v>pF_ZH</v>
          </cell>
          <cell r="C176">
            <v>-1</v>
          </cell>
          <cell r="D176" t="str">
            <v>x</v>
          </cell>
          <cell r="E176">
            <v>-1</v>
          </cell>
          <cell r="F176" t="str">
            <v>x</v>
          </cell>
          <cell r="G176">
            <v>-1</v>
          </cell>
          <cell r="H176" t="str">
            <v>x</v>
          </cell>
        </row>
        <row r="177">
          <cell r="A177" t="str">
            <v>QM</v>
          </cell>
          <cell r="B177" t="str">
            <v>pF_ZH</v>
          </cell>
          <cell r="C177">
            <v>-1</v>
          </cell>
          <cell r="D177" t="str">
            <v>x</v>
          </cell>
          <cell r="E177">
            <v>-1</v>
          </cell>
          <cell r="F177" t="str">
            <v>x</v>
          </cell>
          <cell r="G177">
            <v>-1</v>
          </cell>
          <cell r="H177" t="str">
            <v>x</v>
          </cell>
        </row>
        <row r="178">
          <cell r="A178" t="str">
            <v>SC</v>
          </cell>
          <cell r="B178" t="str">
            <v>pF_ZH</v>
          </cell>
          <cell r="C178">
            <v>0.54500000000000004</v>
          </cell>
          <cell r="D178" t="str">
            <v>S+</v>
          </cell>
          <cell r="E178">
            <v>-1</v>
          </cell>
          <cell r="F178" t="str">
            <v>S3</v>
          </cell>
          <cell r="G178">
            <v>-1</v>
          </cell>
          <cell r="H178" t="str">
            <v>S3</v>
          </cell>
        </row>
        <row r="179">
          <cell r="A179" t="str">
            <v>SM</v>
          </cell>
          <cell r="B179" t="str">
            <v>pF_ZH</v>
          </cell>
          <cell r="C179">
            <v>-1</v>
          </cell>
          <cell r="D179" t="str">
            <v>x</v>
          </cell>
          <cell r="E179">
            <v>-1</v>
          </cell>
          <cell r="F179" t="str">
            <v>x</v>
          </cell>
          <cell r="G179">
            <v>-1</v>
          </cell>
          <cell r="H179" t="str">
            <v>x</v>
          </cell>
        </row>
        <row r="180">
          <cell r="A180" t="str">
            <v>SZ</v>
          </cell>
          <cell r="B180" t="str">
            <v>pF_ZH</v>
          </cell>
          <cell r="C180">
            <v>0.72299999999999998</v>
          </cell>
          <cell r="D180" t="str">
            <v>S2</v>
          </cell>
          <cell r="E180">
            <v>-1</v>
          </cell>
          <cell r="F180" t="str">
            <v>S3</v>
          </cell>
          <cell r="G180">
            <v>-1</v>
          </cell>
          <cell r="H180" t="str">
            <v>S3</v>
          </cell>
        </row>
        <row r="181">
          <cell r="A181" t="str">
            <v>TC</v>
          </cell>
          <cell r="B181" t="str">
            <v>pF_ZH</v>
          </cell>
          <cell r="C181">
            <v>-1</v>
          </cell>
          <cell r="D181" t="str">
            <v>x</v>
          </cell>
          <cell r="E181">
            <v>-1</v>
          </cell>
          <cell r="F181" t="str">
            <v>x</v>
          </cell>
          <cell r="G181">
            <v>-1</v>
          </cell>
          <cell r="H181" t="str">
            <v>x</v>
          </cell>
        </row>
        <row r="182">
          <cell r="A182" t="str">
            <v>TM</v>
          </cell>
          <cell r="B182" t="str">
            <v>pF_ZH</v>
          </cell>
          <cell r="C182">
            <v>0.51100000000000001</v>
          </cell>
          <cell r="D182" t="str">
            <v>S2</v>
          </cell>
          <cell r="E182">
            <v>-1</v>
          </cell>
          <cell r="F182" t="str">
            <v>S3</v>
          </cell>
          <cell r="G182">
            <v>-1</v>
          </cell>
          <cell r="H182" t="str">
            <v>S3</v>
          </cell>
        </row>
        <row r="183">
          <cell r="A183" t="str">
            <v>UC</v>
          </cell>
          <cell r="B183" t="str">
            <v>pF_ZH</v>
          </cell>
          <cell r="C183">
            <v>-1</v>
          </cell>
          <cell r="D183" t="str">
            <v>x</v>
          </cell>
          <cell r="E183">
            <v>-1</v>
          </cell>
          <cell r="F183" t="str">
            <v>x</v>
          </cell>
          <cell r="G183">
            <v>-1</v>
          </cell>
          <cell r="H183" t="str">
            <v>x</v>
          </cell>
        </row>
        <row r="184">
          <cell r="A184" t="str">
            <v>UM</v>
          </cell>
          <cell r="B184" t="str">
            <v>pF_ZH</v>
          </cell>
          <cell r="C184">
            <v>0.79800000000000004</v>
          </cell>
          <cell r="D184" t="str">
            <v>S1</v>
          </cell>
          <cell r="E184">
            <v>-1</v>
          </cell>
          <cell r="F184" t="str">
            <v>S+</v>
          </cell>
          <cell r="G184">
            <v>-1</v>
          </cell>
          <cell r="H184" t="str">
            <v>S+</v>
          </cell>
        </row>
        <row r="185">
          <cell r="A185" t="str">
            <v>VM</v>
          </cell>
          <cell r="B185" t="str">
            <v>pF_ZH</v>
          </cell>
          <cell r="C185">
            <v>0.83</v>
          </cell>
          <cell r="D185" t="str">
            <v>S+</v>
          </cell>
          <cell r="E185">
            <v>0.47699999999999998</v>
          </cell>
          <cell r="F185" t="str">
            <v>S2</v>
          </cell>
          <cell r="G185">
            <v>-1</v>
          </cell>
          <cell r="H185" t="str">
            <v>S3</v>
          </cell>
        </row>
        <row r="186">
          <cell r="A186" t="str">
            <v>XZ</v>
          </cell>
          <cell r="B186" t="str">
            <v>pF_ZH</v>
          </cell>
          <cell r="C186">
            <v>0.78900000000000003</v>
          </cell>
          <cell r="D186" t="str">
            <v>S1</v>
          </cell>
          <cell r="E186">
            <v>-1</v>
          </cell>
          <cell r="F186" t="str">
            <v>S2</v>
          </cell>
          <cell r="G186">
            <v>-1</v>
          </cell>
          <cell r="H186" t="str">
            <v>S2</v>
          </cell>
        </row>
        <row r="187">
          <cell r="A187" t="str">
            <v>ZC</v>
          </cell>
          <cell r="B187" t="str">
            <v>pF_ZH</v>
          </cell>
          <cell r="C187">
            <v>-1</v>
          </cell>
          <cell r="D187" t="str">
            <v>x</v>
          </cell>
          <cell r="E187">
            <v>-1</v>
          </cell>
          <cell r="F187" t="str">
            <v>x</v>
          </cell>
          <cell r="G187">
            <v>-1</v>
          </cell>
          <cell r="H187" t="str">
            <v>x</v>
          </cell>
        </row>
        <row r="188">
          <cell r="A188" t="str">
            <v>ZM</v>
          </cell>
          <cell r="B188" t="str">
            <v>pF_ZH</v>
          </cell>
          <cell r="C188">
            <v>-1</v>
          </cell>
          <cell r="D188" t="str">
            <v>x</v>
          </cell>
          <cell r="E188">
            <v>-1</v>
          </cell>
          <cell r="F188" t="str">
            <v>x</v>
          </cell>
          <cell r="G188">
            <v>-1</v>
          </cell>
          <cell r="H188" t="str">
            <v>x</v>
          </cell>
        </row>
        <row r="189">
          <cell r="A189" t="str">
            <v>ZZ</v>
          </cell>
          <cell r="B189" t="str">
            <v>pF_ZH</v>
          </cell>
          <cell r="C189">
            <v>-1</v>
          </cell>
          <cell r="D189" t="str">
            <v>x</v>
          </cell>
          <cell r="E189">
            <v>-1</v>
          </cell>
          <cell r="F189" t="str">
            <v>x</v>
          </cell>
          <cell r="G189">
            <v>-1</v>
          </cell>
          <cell r="H189" t="str">
            <v>x</v>
          </cell>
        </row>
        <row r="191">
          <cell r="A191" t="str">
            <v>AC</v>
          </cell>
          <cell r="B191" t="str">
            <v>pIPS</v>
          </cell>
          <cell r="C191">
            <v>0.54800000000000004</v>
          </cell>
          <cell r="D191" t="str">
            <v>S3</v>
          </cell>
          <cell r="E191">
            <v>0.27300000000000002</v>
          </cell>
          <cell r="F191" t="str">
            <v>S2</v>
          </cell>
          <cell r="G191">
            <v>-1</v>
          </cell>
          <cell r="H191" t="str">
            <v>S+</v>
          </cell>
        </row>
        <row r="192">
          <cell r="A192" t="str">
            <v>AM</v>
          </cell>
          <cell r="B192" t="str">
            <v>pIPS</v>
          </cell>
          <cell r="C192">
            <v>0.191</v>
          </cell>
          <cell r="D192" t="str">
            <v>S+</v>
          </cell>
          <cell r="E192">
            <v>-1</v>
          </cell>
          <cell r="F192" t="str">
            <v>S1</v>
          </cell>
          <cell r="G192">
            <v>-1</v>
          </cell>
          <cell r="H192" t="str">
            <v>S1</v>
          </cell>
        </row>
        <row r="193">
          <cell r="A193" t="str">
            <v>BC</v>
          </cell>
          <cell r="B193" t="str">
            <v>pIPS</v>
          </cell>
          <cell r="C193">
            <v>1E-3</v>
          </cell>
          <cell r="D193" t="str">
            <v>S3</v>
          </cell>
          <cell r="E193">
            <v>0</v>
          </cell>
          <cell r="F193" t="str">
            <v>S2</v>
          </cell>
          <cell r="G193">
            <v>-1</v>
          </cell>
          <cell r="H193" t="str">
            <v>S+</v>
          </cell>
        </row>
        <row r="194">
          <cell r="A194" t="str">
            <v>BM</v>
          </cell>
          <cell r="B194" t="str">
            <v>pIPS</v>
          </cell>
          <cell r="C194">
            <v>-1</v>
          </cell>
          <cell r="D194" t="str">
            <v>x</v>
          </cell>
          <cell r="E194">
            <v>-1</v>
          </cell>
          <cell r="F194" t="str">
            <v>x</v>
          </cell>
          <cell r="G194">
            <v>-1</v>
          </cell>
          <cell r="H194" t="str">
            <v>x</v>
          </cell>
        </row>
        <row r="195">
          <cell r="A195" t="str">
            <v>CC</v>
          </cell>
          <cell r="B195" t="str">
            <v>pIPS</v>
          </cell>
          <cell r="C195">
            <v>-1</v>
          </cell>
          <cell r="D195" t="str">
            <v>x</v>
          </cell>
          <cell r="E195">
            <v>-1</v>
          </cell>
          <cell r="F195" t="str">
            <v>x</v>
          </cell>
          <cell r="G195">
            <v>-1</v>
          </cell>
          <cell r="H195" t="str">
            <v>x</v>
          </cell>
        </row>
        <row r="196">
          <cell r="A196" t="str">
            <v>CM</v>
          </cell>
          <cell r="B196" t="str">
            <v>pIPS</v>
          </cell>
          <cell r="C196">
            <v>1.2E-2</v>
          </cell>
          <cell r="D196" t="str">
            <v>S2</v>
          </cell>
          <cell r="E196">
            <v>0</v>
          </cell>
          <cell r="F196" t="str">
            <v>S1</v>
          </cell>
          <cell r="G196">
            <v>-1</v>
          </cell>
          <cell r="H196" t="str">
            <v>S+</v>
          </cell>
        </row>
        <row r="197">
          <cell r="A197" t="str">
            <v>DC</v>
          </cell>
          <cell r="B197" t="str">
            <v>pIPS</v>
          </cell>
          <cell r="C197">
            <v>0.59299999999999997</v>
          </cell>
          <cell r="D197" t="str">
            <v>S+</v>
          </cell>
          <cell r="E197">
            <v>-1</v>
          </cell>
          <cell r="F197" t="str">
            <v>S2</v>
          </cell>
          <cell r="G197">
            <v>-1</v>
          </cell>
          <cell r="H197" t="str">
            <v>S2</v>
          </cell>
        </row>
        <row r="198">
          <cell r="A198" t="str">
            <v>DM</v>
          </cell>
          <cell r="B198" t="str">
            <v>pIPS</v>
          </cell>
          <cell r="C198">
            <v>1.6E-2</v>
          </cell>
          <cell r="D198" t="str">
            <v>S1</v>
          </cell>
          <cell r="E198">
            <v>6.0000000000000001E-3</v>
          </cell>
          <cell r="F198" t="str">
            <v>S2</v>
          </cell>
          <cell r="G198">
            <v>-1</v>
          </cell>
          <cell r="H198" t="str">
            <v>S1</v>
          </cell>
        </row>
        <row r="199">
          <cell r="A199" t="str">
            <v>EC</v>
          </cell>
          <cell r="B199" t="str">
            <v>pIPS</v>
          </cell>
          <cell r="C199">
            <v>5.0000000000000001E-3</v>
          </cell>
          <cell r="D199" t="str">
            <v>S2</v>
          </cell>
          <cell r="E199">
            <v>-1</v>
          </cell>
          <cell r="F199" t="str">
            <v>S1</v>
          </cell>
          <cell r="G199">
            <v>-1</v>
          </cell>
          <cell r="H199" t="str">
            <v>S1</v>
          </cell>
        </row>
        <row r="200">
          <cell r="A200" t="str">
            <v>EM</v>
          </cell>
          <cell r="B200" t="str">
            <v>pIPS</v>
          </cell>
          <cell r="C200">
            <v>7.0000000000000001E-3</v>
          </cell>
          <cell r="D200" t="str">
            <v>S1</v>
          </cell>
          <cell r="E200">
            <v>0</v>
          </cell>
          <cell r="F200" t="str">
            <v>S2</v>
          </cell>
          <cell r="G200">
            <v>-1</v>
          </cell>
          <cell r="H200" t="str">
            <v>S1</v>
          </cell>
        </row>
        <row r="201">
          <cell r="A201" t="str">
            <v>FC</v>
          </cell>
          <cell r="B201" t="str">
            <v>pIPS</v>
          </cell>
          <cell r="C201">
            <v>0.23499999999999999</v>
          </cell>
          <cell r="D201" t="str">
            <v>S+</v>
          </cell>
          <cell r="E201">
            <v>-1</v>
          </cell>
          <cell r="F201" t="str">
            <v>S1</v>
          </cell>
          <cell r="G201">
            <v>-1</v>
          </cell>
          <cell r="H201" t="str">
            <v>S1</v>
          </cell>
        </row>
        <row r="202">
          <cell r="A202" t="str">
            <v>FM</v>
          </cell>
          <cell r="B202" t="str">
            <v>pIPS</v>
          </cell>
          <cell r="C202">
            <v>-1</v>
          </cell>
          <cell r="D202" t="str">
            <v>x</v>
          </cell>
          <cell r="E202">
            <v>-1</v>
          </cell>
          <cell r="F202" t="str">
            <v>x</v>
          </cell>
          <cell r="G202">
            <v>-1</v>
          </cell>
          <cell r="H202" t="str">
            <v>x</v>
          </cell>
        </row>
        <row r="203">
          <cell r="A203" t="str">
            <v>GC</v>
          </cell>
          <cell r="B203" t="str">
            <v>pIPS</v>
          </cell>
          <cell r="C203">
            <v>-1</v>
          </cell>
          <cell r="D203" t="str">
            <v>x</v>
          </cell>
          <cell r="E203">
            <v>-1</v>
          </cell>
          <cell r="F203" t="str">
            <v>x</v>
          </cell>
          <cell r="G203">
            <v>-1</v>
          </cell>
          <cell r="H203" t="str">
            <v>x</v>
          </cell>
        </row>
        <row r="204">
          <cell r="A204" t="str">
            <v>GM</v>
          </cell>
          <cell r="B204" t="str">
            <v>pIPS</v>
          </cell>
          <cell r="C204">
            <v>5.8999999999999997E-2</v>
          </cell>
          <cell r="D204" t="str">
            <v>S+</v>
          </cell>
          <cell r="E204">
            <v>-1</v>
          </cell>
          <cell r="F204" t="str">
            <v>S1</v>
          </cell>
          <cell r="G204">
            <v>-1</v>
          </cell>
          <cell r="H204" t="str">
            <v>S1</v>
          </cell>
        </row>
        <row r="205">
          <cell r="A205" t="str">
            <v>HC</v>
          </cell>
          <cell r="B205" t="str">
            <v>pIPS</v>
          </cell>
          <cell r="C205">
            <v>-1</v>
          </cell>
          <cell r="D205" t="str">
            <v>x</v>
          </cell>
          <cell r="E205">
            <v>-1</v>
          </cell>
          <cell r="F205" t="str">
            <v>x</v>
          </cell>
          <cell r="G205">
            <v>-1</v>
          </cell>
          <cell r="H205" t="str">
            <v>x</v>
          </cell>
        </row>
        <row r="206">
          <cell r="A206" t="str">
            <v>HM</v>
          </cell>
          <cell r="B206" t="str">
            <v>pIPS</v>
          </cell>
          <cell r="C206">
            <v>-1</v>
          </cell>
          <cell r="D206" t="str">
            <v>x</v>
          </cell>
          <cell r="E206">
            <v>-1</v>
          </cell>
          <cell r="F206" t="str">
            <v>x</v>
          </cell>
          <cell r="G206">
            <v>-1</v>
          </cell>
          <cell r="H206" t="str">
            <v>x</v>
          </cell>
        </row>
        <row r="207">
          <cell r="A207" t="str">
            <v>IC</v>
          </cell>
          <cell r="B207" t="str">
            <v>pIPS</v>
          </cell>
          <cell r="C207">
            <v>8.5999999999999993E-2</v>
          </cell>
          <cell r="D207" t="str">
            <v>S1</v>
          </cell>
          <cell r="E207">
            <v>3.9E-2</v>
          </cell>
          <cell r="F207" t="str">
            <v>S2</v>
          </cell>
          <cell r="G207">
            <v>-1</v>
          </cell>
          <cell r="H207" t="str">
            <v>S1</v>
          </cell>
        </row>
        <row r="208">
          <cell r="A208" t="str">
            <v>IM</v>
          </cell>
          <cell r="B208" t="str">
            <v>pIPS</v>
          </cell>
          <cell r="C208">
            <v>-1</v>
          </cell>
          <cell r="D208" t="str">
            <v>x</v>
          </cell>
          <cell r="E208">
            <v>-1</v>
          </cell>
          <cell r="F208" t="str">
            <v>x</v>
          </cell>
          <cell r="G208">
            <v>-1</v>
          </cell>
          <cell r="H208" t="str">
            <v>x</v>
          </cell>
        </row>
        <row r="209">
          <cell r="A209" t="str">
            <v>JC</v>
          </cell>
          <cell r="B209" t="str">
            <v>pIPS</v>
          </cell>
          <cell r="C209">
            <v>0.35099999999999998</v>
          </cell>
          <cell r="D209" t="str">
            <v>S3</v>
          </cell>
          <cell r="E209">
            <v>4.2999999999999997E-2</v>
          </cell>
          <cell r="F209" t="str">
            <v>S+</v>
          </cell>
          <cell r="G209">
            <v>-1</v>
          </cell>
          <cell r="H209" t="str">
            <v>S1</v>
          </cell>
        </row>
        <row r="210">
          <cell r="A210" t="str">
            <v>JM</v>
          </cell>
          <cell r="B210" t="str">
            <v>pIPS</v>
          </cell>
          <cell r="C210">
            <v>-1</v>
          </cell>
          <cell r="D210" t="str">
            <v>x</v>
          </cell>
          <cell r="E210">
            <v>-1</v>
          </cell>
          <cell r="F210" t="str">
            <v>x</v>
          </cell>
          <cell r="G210">
            <v>-1</v>
          </cell>
          <cell r="H210" t="str">
            <v>x</v>
          </cell>
        </row>
        <row r="211">
          <cell r="A211" t="str">
            <v>KC</v>
          </cell>
          <cell r="B211" t="str">
            <v>pIPS</v>
          </cell>
          <cell r="C211">
            <v>-1</v>
          </cell>
          <cell r="D211" t="str">
            <v>x</v>
          </cell>
          <cell r="E211">
            <v>-1</v>
          </cell>
          <cell r="F211" t="str">
            <v>x</v>
          </cell>
          <cell r="G211">
            <v>-1</v>
          </cell>
          <cell r="H211" t="str">
            <v>x</v>
          </cell>
        </row>
        <row r="212">
          <cell r="A212" t="str">
            <v>KM</v>
          </cell>
          <cell r="B212" t="str">
            <v>pIPS</v>
          </cell>
          <cell r="C212">
            <v>-1</v>
          </cell>
          <cell r="D212" t="str">
            <v>x</v>
          </cell>
          <cell r="E212">
            <v>-1</v>
          </cell>
          <cell r="F212" t="str">
            <v>x</v>
          </cell>
          <cell r="G212">
            <v>-1</v>
          </cell>
          <cell r="H212" t="str">
            <v>x</v>
          </cell>
        </row>
        <row r="213">
          <cell r="A213" t="str">
            <v>MC</v>
          </cell>
          <cell r="B213" t="str">
            <v>pIPS</v>
          </cell>
          <cell r="C213">
            <v>-1</v>
          </cell>
          <cell r="D213" t="str">
            <v>x</v>
          </cell>
          <cell r="E213">
            <v>-1</v>
          </cell>
          <cell r="F213" t="str">
            <v>x</v>
          </cell>
          <cell r="G213">
            <v>-1</v>
          </cell>
          <cell r="H213" t="str">
            <v>x</v>
          </cell>
        </row>
        <row r="214">
          <cell r="A214" t="str">
            <v>MM</v>
          </cell>
          <cell r="B214" t="str">
            <v>pIPS</v>
          </cell>
          <cell r="C214">
            <v>-1</v>
          </cell>
          <cell r="D214" t="str">
            <v>x</v>
          </cell>
          <cell r="E214">
            <v>-1</v>
          </cell>
          <cell r="F214" t="str">
            <v>x</v>
          </cell>
          <cell r="G214">
            <v>-1</v>
          </cell>
          <cell r="H214" t="str">
            <v>x</v>
          </cell>
        </row>
        <row r="215">
          <cell r="A215" t="str">
            <v>NC</v>
          </cell>
          <cell r="B215" t="str">
            <v>pIPS</v>
          </cell>
          <cell r="C215">
            <v>-1</v>
          </cell>
          <cell r="D215" t="str">
            <v>x</v>
          </cell>
          <cell r="E215">
            <v>-1</v>
          </cell>
          <cell r="F215" t="str">
            <v>x</v>
          </cell>
          <cell r="G215">
            <v>-1</v>
          </cell>
          <cell r="H215" t="str">
            <v>x</v>
          </cell>
        </row>
        <row r="216">
          <cell r="A216" t="str">
            <v>NM</v>
          </cell>
          <cell r="B216" t="str">
            <v>pIPS</v>
          </cell>
          <cell r="C216">
            <v>0.159</v>
          </cell>
          <cell r="D216" t="str">
            <v>S2</v>
          </cell>
          <cell r="E216">
            <v>0</v>
          </cell>
          <cell r="F216" t="str">
            <v>S+</v>
          </cell>
          <cell r="G216">
            <v>-1</v>
          </cell>
          <cell r="H216" t="str">
            <v>S1</v>
          </cell>
        </row>
        <row r="217">
          <cell r="A217" t="str">
            <v>OC</v>
          </cell>
          <cell r="B217" t="str">
            <v>pIPS</v>
          </cell>
          <cell r="C217">
            <v>-1</v>
          </cell>
          <cell r="D217" t="str">
            <v>x</v>
          </cell>
          <cell r="E217">
            <v>-1</v>
          </cell>
          <cell r="F217" t="str">
            <v>x</v>
          </cell>
          <cell r="G217">
            <v>-1</v>
          </cell>
          <cell r="H217" t="str">
            <v>x</v>
          </cell>
        </row>
        <row r="218">
          <cell r="A218" t="str">
            <v>OM</v>
          </cell>
          <cell r="B218" t="str">
            <v>pIPS</v>
          </cell>
          <cell r="C218">
            <v>0.11700000000000001</v>
          </cell>
          <cell r="D218" t="str">
            <v>S2</v>
          </cell>
          <cell r="E218">
            <v>-1</v>
          </cell>
          <cell r="F218" t="str">
            <v>S1</v>
          </cell>
          <cell r="G218">
            <v>-1</v>
          </cell>
          <cell r="H218" t="str">
            <v>S1</v>
          </cell>
        </row>
        <row r="219">
          <cell r="A219" t="str">
            <v>PC</v>
          </cell>
          <cell r="B219" t="str">
            <v>pIPS</v>
          </cell>
          <cell r="C219">
            <v>-1</v>
          </cell>
          <cell r="D219" t="str">
            <v>x</v>
          </cell>
          <cell r="E219">
            <v>-1</v>
          </cell>
          <cell r="F219" t="str">
            <v>x</v>
          </cell>
          <cell r="G219">
            <v>-1</v>
          </cell>
          <cell r="H219" t="str">
            <v>x</v>
          </cell>
        </row>
        <row r="220">
          <cell r="A220" t="str">
            <v>PM</v>
          </cell>
          <cell r="B220" t="str">
            <v>pIPS</v>
          </cell>
          <cell r="C220">
            <v>-1</v>
          </cell>
          <cell r="D220" t="str">
            <v>x</v>
          </cell>
          <cell r="E220">
            <v>-1</v>
          </cell>
          <cell r="F220" t="str">
            <v>x</v>
          </cell>
          <cell r="G220">
            <v>-1</v>
          </cell>
          <cell r="H220" t="str">
            <v>x</v>
          </cell>
        </row>
        <row r="221">
          <cell r="A221" t="str">
            <v>PZ</v>
          </cell>
          <cell r="B221" t="str">
            <v>pIPS</v>
          </cell>
          <cell r="C221">
            <v>0.2</v>
          </cell>
          <cell r="D221" t="str">
            <v>S2</v>
          </cell>
          <cell r="E221">
            <v>-1</v>
          </cell>
          <cell r="F221" t="str">
            <v>S1</v>
          </cell>
          <cell r="G221">
            <v>-1</v>
          </cell>
          <cell r="H221" t="str">
            <v>S1</v>
          </cell>
        </row>
        <row r="222">
          <cell r="A222" t="str">
            <v>QC</v>
          </cell>
          <cell r="B222" t="str">
            <v>pIPS</v>
          </cell>
          <cell r="C222">
            <v>-1</v>
          </cell>
          <cell r="D222" t="str">
            <v>x</v>
          </cell>
          <cell r="E222">
            <v>-1</v>
          </cell>
          <cell r="F222" t="str">
            <v>x</v>
          </cell>
          <cell r="G222">
            <v>-1</v>
          </cell>
          <cell r="H222" t="str">
            <v>x</v>
          </cell>
        </row>
        <row r="223">
          <cell r="A223" t="str">
            <v>QM</v>
          </cell>
          <cell r="B223" t="str">
            <v>pIPS</v>
          </cell>
          <cell r="C223">
            <v>-1</v>
          </cell>
          <cell r="D223" t="str">
            <v>x</v>
          </cell>
          <cell r="E223">
            <v>-1</v>
          </cell>
          <cell r="F223" t="str">
            <v>x</v>
          </cell>
          <cell r="G223">
            <v>-1</v>
          </cell>
          <cell r="H223" t="str">
            <v>x</v>
          </cell>
        </row>
        <row r="224">
          <cell r="A224" t="str">
            <v>SC</v>
          </cell>
          <cell r="B224" t="str">
            <v>pIPS</v>
          </cell>
          <cell r="C224">
            <v>0.75</v>
          </cell>
          <cell r="D224" t="str">
            <v>S3</v>
          </cell>
          <cell r="E224">
            <v>-1</v>
          </cell>
          <cell r="F224" t="str">
            <v>S+</v>
          </cell>
          <cell r="G224">
            <v>-1</v>
          </cell>
          <cell r="H224" t="str">
            <v>S+</v>
          </cell>
        </row>
        <row r="225">
          <cell r="A225" t="str">
            <v>SM</v>
          </cell>
          <cell r="B225" t="str">
            <v>pIPS</v>
          </cell>
          <cell r="C225">
            <v>-1</v>
          </cell>
          <cell r="D225" t="str">
            <v>x</v>
          </cell>
          <cell r="E225">
            <v>-1</v>
          </cell>
          <cell r="F225" t="str">
            <v>x</v>
          </cell>
          <cell r="G225">
            <v>-1</v>
          </cell>
          <cell r="H225" t="str">
            <v>x</v>
          </cell>
        </row>
        <row r="226">
          <cell r="A226" t="str">
            <v>SZ</v>
          </cell>
          <cell r="B226" t="str">
            <v>pIPS</v>
          </cell>
          <cell r="C226">
            <v>0.185</v>
          </cell>
          <cell r="D226" t="str">
            <v>S3</v>
          </cell>
          <cell r="E226">
            <v>-1</v>
          </cell>
          <cell r="F226" t="str">
            <v>S+</v>
          </cell>
          <cell r="G226">
            <v>-1</v>
          </cell>
          <cell r="H226" t="str">
            <v>S+</v>
          </cell>
        </row>
        <row r="227">
          <cell r="A227" t="str">
            <v>TC</v>
          </cell>
          <cell r="B227" t="str">
            <v>pIPS</v>
          </cell>
          <cell r="C227">
            <v>-1</v>
          </cell>
          <cell r="D227" t="str">
            <v>x</v>
          </cell>
          <cell r="E227">
            <v>-1</v>
          </cell>
          <cell r="F227" t="str">
            <v>x</v>
          </cell>
          <cell r="G227">
            <v>-1</v>
          </cell>
          <cell r="H227" t="str">
            <v>x</v>
          </cell>
        </row>
        <row r="228">
          <cell r="A228" t="str">
            <v>TM</v>
          </cell>
          <cell r="B228" t="str">
            <v>pIPS</v>
          </cell>
          <cell r="C228">
            <v>-1</v>
          </cell>
          <cell r="D228" t="str">
            <v>x</v>
          </cell>
          <cell r="E228">
            <v>-1</v>
          </cell>
          <cell r="F228" t="str">
            <v>x</v>
          </cell>
          <cell r="G228">
            <v>-1</v>
          </cell>
          <cell r="H228" t="str">
            <v>x</v>
          </cell>
        </row>
        <row r="229">
          <cell r="A229" t="str">
            <v>UC</v>
          </cell>
          <cell r="B229" t="str">
            <v>pIPS</v>
          </cell>
          <cell r="C229">
            <v>-1</v>
          </cell>
          <cell r="D229" t="str">
            <v>x</v>
          </cell>
          <cell r="E229">
            <v>-1</v>
          </cell>
          <cell r="F229" t="str">
            <v>x</v>
          </cell>
          <cell r="G229">
            <v>-1</v>
          </cell>
          <cell r="H229" t="str">
            <v>x</v>
          </cell>
        </row>
        <row r="230">
          <cell r="A230" t="str">
            <v>UM</v>
          </cell>
          <cell r="B230" t="str">
            <v>pIPS</v>
          </cell>
          <cell r="C230">
            <v>0.29399999999999998</v>
          </cell>
          <cell r="D230" t="str">
            <v>S2</v>
          </cell>
          <cell r="E230">
            <v>-1</v>
          </cell>
          <cell r="F230" t="str">
            <v>S1</v>
          </cell>
          <cell r="G230">
            <v>-1</v>
          </cell>
          <cell r="H230" t="str">
            <v>S1</v>
          </cell>
        </row>
        <row r="231">
          <cell r="A231" t="str">
            <v>VM</v>
          </cell>
          <cell r="B231" t="str">
            <v>pIPS</v>
          </cell>
          <cell r="C231">
            <v>-1</v>
          </cell>
          <cell r="D231" t="str">
            <v>x</v>
          </cell>
          <cell r="E231">
            <v>-1</v>
          </cell>
          <cell r="F231" t="str">
            <v>x</v>
          </cell>
          <cell r="G231">
            <v>-1</v>
          </cell>
          <cell r="H231" t="str">
            <v>x</v>
          </cell>
        </row>
        <row r="232">
          <cell r="A232" t="str">
            <v>XZ</v>
          </cell>
          <cell r="B232" t="str">
            <v>pIPS</v>
          </cell>
          <cell r="C232">
            <v>0.214</v>
          </cell>
          <cell r="D232" t="str">
            <v>S3</v>
          </cell>
          <cell r="E232">
            <v>0.13600000000000001</v>
          </cell>
          <cell r="F232" t="str">
            <v>S2</v>
          </cell>
          <cell r="G232">
            <v>-1</v>
          </cell>
          <cell r="H232" t="str">
            <v>S1</v>
          </cell>
        </row>
        <row r="233">
          <cell r="A233" t="str">
            <v>ZC</v>
          </cell>
          <cell r="B233" t="str">
            <v>pIPS</v>
          </cell>
          <cell r="C233">
            <v>-1</v>
          </cell>
          <cell r="D233" t="str">
            <v>x</v>
          </cell>
          <cell r="E233">
            <v>-1</v>
          </cell>
          <cell r="F233" t="str">
            <v>x</v>
          </cell>
          <cell r="G233">
            <v>-1</v>
          </cell>
          <cell r="H233" t="str">
            <v>x</v>
          </cell>
        </row>
        <row r="234">
          <cell r="A234" t="str">
            <v>ZM</v>
          </cell>
          <cell r="B234" t="str">
            <v>pIPS</v>
          </cell>
          <cell r="C234">
            <v>-1</v>
          </cell>
          <cell r="D234" t="str">
            <v>x</v>
          </cell>
          <cell r="E234">
            <v>-1</v>
          </cell>
          <cell r="F234" t="str">
            <v>x</v>
          </cell>
          <cell r="G234">
            <v>-1</v>
          </cell>
          <cell r="H234" t="str">
            <v>x</v>
          </cell>
        </row>
        <row r="235">
          <cell r="A235" t="str">
            <v>ZZ</v>
          </cell>
          <cell r="B235" t="str">
            <v>pIPS</v>
          </cell>
          <cell r="C235">
            <v>-1</v>
          </cell>
          <cell r="D235" t="str">
            <v>x</v>
          </cell>
          <cell r="E235">
            <v>-1</v>
          </cell>
          <cell r="F235" t="str">
            <v>x</v>
          </cell>
          <cell r="G235">
            <v>-1</v>
          </cell>
          <cell r="H235" t="str">
            <v>x</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Larissa-Design">
  <a:themeElements>
    <a:clrScheme name="Hyperion">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san.gr.ch" TargetMode="External"/><Relationship Id="rId2" Type="http://schemas.openxmlformats.org/officeDocument/2006/relationships/hyperlink" Target="mailto:peter.meier@san.gr.ch?subject=Frage%20zur%20Bewerbung%20f&#252;r%20die%20Spitalplanung%202028%20Kanton%20Graub&#252;nden" TargetMode="External"/><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swiss-icu-cert.ch/de/richtlinien.html" TargetMode="External"/><Relationship Id="rId2" Type="http://schemas.openxmlformats.org/officeDocument/2006/relationships/hyperlink" Target="http://www.sgi-ssmi.ch/tl_files/daten/4%20Qualitaet/Anerkannte%20IS/KAI_Richtlinien_100902_D_neu_2012.pdf" TargetMode="External"/><Relationship Id="rId1" Type="http://schemas.openxmlformats.org/officeDocument/2006/relationships/printerSettings" Target="../printerSettings/printerSettings21.bin"/><Relationship Id="rId5" Type="http://schemas.openxmlformats.org/officeDocument/2006/relationships/vmlDrawing" Target="../drawings/vmlDrawing11.vml"/><Relationship Id="rId4"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zh.ch/content/dam/zhweb/bilder-dokumente/themen/gesundheit/gesundheitsversorgung/spitaeler_kliniken/spitalplanung/spitalliste-akut-ab-2026/Z&#252;rcher%20Spitalliste%202023%20Weitergehende%20leistungsspezifische%20Anforderungen%20Akutsomatik%202026.1.pdf" TargetMode="External"/><Relationship Id="rId1" Type="http://schemas.openxmlformats.org/officeDocument/2006/relationships/printerSettings" Target="../printerSettings/printerSettings27.bin"/><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splg-grouper.ch/specs/2026/splg-A_2026_4-dokumente-de.zip" TargetMode="External"/><Relationship Id="rId1" Type="http://schemas.openxmlformats.org/officeDocument/2006/relationships/printerSettings" Target="../printerSettings/printerSettings37.bin"/><Relationship Id="rId4" Type="http://schemas.openxmlformats.org/officeDocument/2006/relationships/vmlDrawing" Target="../drawings/vmlDrawing1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8" Type="http://schemas.openxmlformats.org/officeDocument/2006/relationships/vmlDrawing" Target="../drawings/vmlDrawing22.vml"/><Relationship Id="rId3" Type="http://schemas.openxmlformats.org/officeDocument/2006/relationships/hyperlink" Target="mailto:Peter.Meier@san.gr.ch" TargetMode="External"/><Relationship Id="rId7" Type="http://schemas.openxmlformats.org/officeDocument/2006/relationships/printerSettings" Target="../printerSettings/printerSettings44.bin"/><Relationship Id="rId2" Type="http://schemas.openxmlformats.org/officeDocument/2006/relationships/hyperlink" Target="mailto:peter.meier@san.gr.ch?subject=Frage%20zur%20Spitalplanung%202028%20Kanton%20Graub&#252;nden" TargetMode="External"/><Relationship Id="rId1" Type="http://schemas.openxmlformats.org/officeDocument/2006/relationships/printerSettings" Target="../printerSettings/printerSettings43.bin"/><Relationship Id="rId6" Type="http://schemas.openxmlformats.org/officeDocument/2006/relationships/hyperlink" Target="mailto:info@san.gr.ch?subject=Spitalplanung%202028%20Kanton%20Graub&#252;nden,%20Einreichung%20der%20Unterlagen" TargetMode="External"/><Relationship Id="rId5" Type="http://schemas.openxmlformats.org/officeDocument/2006/relationships/hyperlink" Target="mailto:spitalplanung@gl.ch?subject=Bewerbungsunterlagen%20Akutsomatik" TargetMode="External"/><Relationship Id="rId4" Type="http://schemas.openxmlformats.org/officeDocument/2006/relationships/hyperlink" Target="mailto:info@san.gr.ch"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xml.rels><?xml version="1.0" encoding="UTF-8" standalone="yes"?>
<Relationships xmlns="http://schemas.openxmlformats.org/package/2006/relationships"><Relationship Id="rId3" Type="http://schemas.openxmlformats.org/officeDocument/2006/relationships/hyperlink" Target="mailto:info@san.gr.ch?subject=Spitalplanung%202028%20Kanton%20Graub&#252;nden,%20Einreichung%20der%20Unterlagen" TargetMode="External"/><Relationship Id="rId7" Type="http://schemas.openxmlformats.org/officeDocument/2006/relationships/vmlDrawing" Target="../drawings/vmlDrawing3.vml"/><Relationship Id="rId2" Type="http://schemas.openxmlformats.org/officeDocument/2006/relationships/hyperlink" Target="mailto:peter.meier@san.gr.ch?subject=Frage%20zur%20Bewerbung%20f&#252;r%20die%20Spitalplanung%202028%20Kanton%20Graub&#252;nden"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mailto:info@san.gr.c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gr.ch/DE/institutionen/verwaltung/djsg/ga/projektneu/bewerbung/Documents/Kooperationen_Vorgaben_Spitalplanung.pdf" TargetMode="External"/><Relationship Id="rId3" Type="http://schemas.openxmlformats.org/officeDocument/2006/relationships/hyperlink" Target="https://www.zh.ch/content/dam/zhweb/bilder-dokumente/themen/gesundheit/gesundheitsversorgung/spitaeler_kliniken/spitalplanung/spitalliste-akut-ab-2026/Z&#252;rcher%20Spitalliste%202023%20Weitergehende%20leistungsspezifische%20Anforderungen%20Akutsomatik%202026.1.pdf" TargetMode="External"/><Relationship Id="rId7" Type="http://schemas.openxmlformats.org/officeDocument/2006/relationships/hyperlink" Target="https://www.splg-grouper.ch/specs/2026/splg-A_2026_4-dokumente-ivhsm-de.zip" TargetMode="External"/><Relationship Id="rId2" Type="http://schemas.openxmlformats.org/officeDocument/2006/relationships/hyperlink" Target="https://www.zh.ch/content/dam/zhweb/bilder-dokumente/themen/gesundheit/gesundheitsversorgung/spitaeler_kliniken/spitalplanung/spitalliste-akut-ab-2026/Z&#252;rcher%20Spitalliste%202023%20Leistungsspezifische%20Anforderungen%20Akutsomatik%202026.1.xlsx" TargetMode="External"/><Relationship Id="rId1" Type="http://schemas.openxmlformats.org/officeDocument/2006/relationships/printerSettings" Target="../printerSettings/printerSettings7.bin"/><Relationship Id="rId6" Type="http://schemas.openxmlformats.org/officeDocument/2006/relationships/hyperlink" Target="https://www.zh.ch/content/dam/zhweb/bilder-dokumente/themen/gesundheit/gesundheitsversorgung/spitaeler_kliniken/spitalplanung/spitalliste-akut-ab-2026/Z&#252;rcher%20Spitalliste%202023%20Leistungsspezifische%20Anforderungen%20Akutsomatik_Lies%20mich.docx" TargetMode="External"/><Relationship Id="rId5" Type="http://schemas.openxmlformats.org/officeDocument/2006/relationships/hyperlink" Target="https://www.splg-grouper.ch/specs/2026/splg-A_2026_4-dokumente-de.zip" TargetMode="External"/><Relationship Id="rId10" Type="http://schemas.openxmlformats.org/officeDocument/2006/relationships/vmlDrawing" Target="../drawings/vmlDrawing4.vml"/><Relationship Id="rId4" Type="http://schemas.openxmlformats.org/officeDocument/2006/relationships/hyperlink" Target="https://www.gr.ch/DE/institutionen/verwaltung/djsg/ga/projektneu/bewerbung/Documents/Generelle_Anforderungen_Akutsomatik.pdf" TargetMode="External"/><Relationship Id="rId9"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gr.ch/DE/institutionen/verwaltung/djsg/ga/projektneu/bewerbung/Documents/Generelle_Anforderungen_Akutsomatik.pdf" TargetMode="External"/><Relationship Id="rId1" Type="http://schemas.openxmlformats.org/officeDocument/2006/relationships/printerSettings" Target="../printerSettings/printerSettings15.bin"/><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pageSetUpPr fitToPage="1"/>
  </sheetPr>
  <dimension ref="A2:F36"/>
  <sheetViews>
    <sheetView showGridLines="0" tabSelected="1" zoomScaleNormal="100" workbookViewId="0">
      <selection activeCell="A9" sqref="A9:F9"/>
    </sheetView>
  </sheetViews>
  <sheetFormatPr baseColWidth="10" defaultColWidth="11.453125" defaultRowHeight="12.5" x14ac:dyDescent="0.25"/>
  <cols>
    <col min="1" max="2" width="19.453125" style="4" customWidth="1"/>
    <col min="3" max="3" width="9.1796875" style="4" customWidth="1"/>
    <col min="4" max="4" width="11.6328125" style="4" customWidth="1"/>
    <col min="5" max="5" width="19.6328125" style="4" customWidth="1"/>
    <col min="6" max="6" width="29.6328125" style="5" customWidth="1"/>
  </cols>
  <sheetData>
    <row r="2" spans="1:6" x14ac:dyDescent="0.25">
      <c r="F2" s="86"/>
    </row>
    <row r="3" spans="1:6" ht="12.75" customHeight="1" x14ac:dyDescent="0.25"/>
    <row r="4" spans="1:6" s="89" customFormat="1" ht="35" x14ac:dyDescent="0.7">
      <c r="A4" s="87"/>
      <c r="B4" s="87"/>
      <c r="C4" s="87"/>
      <c r="D4" s="87"/>
      <c r="E4" s="87"/>
      <c r="F4" s="88"/>
    </row>
    <row r="5" spans="1:6" s="89" customFormat="1" ht="17.25" customHeight="1" x14ac:dyDescent="0.7">
      <c r="A5" s="87"/>
      <c r="B5" s="87"/>
      <c r="C5" s="87"/>
      <c r="D5" s="87"/>
      <c r="E5" s="87"/>
      <c r="F5" s="88"/>
    </row>
    <row r="6" spans="1:6" ht="122.25" customHeight="1" x14ac:dyDescent="0.6">
      <c r="A6" s="963" t="s">
        <v>841</v>
      </c>
      <c r="B6" s="964"/>
      <c r="C6" s="964"/>
      <c r="D6" s="964"/>
      <c r="E6" s="964"/>
      <c r="F6" s="964"/>
    </row>
    <row r="7" spans="1:6" ht="42.75" customHeight="1" x14ac:dyDescent="0.25">
      <c r="A7" s="965" t="s">
        <v>344</v>
      </c>
      <c r="B7" s="965"/>
      <c r="C7" s="965"/>
      <c r="D7" s="965"/>
      <c r="E7" s="965"/>
      <c r="F7" s="965"/>
    </row>
    <row r="8" spans="1:6" ht="33" customHeight="1" x14ac:dyDescent="0.25">
      <c r="A8" s="966" t="s">
        <v>367</v>
      </c>
      <c r="B8" s="966"/>
      <c r="C8" s="966"/>
      <c r="D8" s="966"/>
      <c r="E8" s="966"/>
      <c r="F8" s="966"/>
    </row>
    <row r="9" spans="1:6" ht="62.25" customHeight="1" x14ac:dyDescent="0.25">
      <c r="A9" s="967"/>
      <c r="B9" s="967"/>
      <c r="C9" s="967"/>
      <c r="D9" s="967"/>
      <c r="E9" s="967"/>
      <c r="F9" s="967"/>
    </row>
    <row r="10" spans="1:6" ht="15" customHeight="1" x14ac:dyDescent="0.25">
      <c r="A10" s="968"/>
      <c r="B10" s="968"/>
      <c r="C10" s="968"/>
      <c r="D10" s="968"/>
      <c r="E10" s="968"/>
      <c r="F10" s="968"/>
    </row>
    <row r="11" spans="1:6" ht="30" customHeight="1" x14ac:dyDescent="0.25">
      <c r="A11" s="966" t="s">
        <v>343</v>
      </c>
      <c r="B11" s="966"/>
      <c r="C11" s="966"/>
      <c r="D11" s="966"/>
      <c r="E11" s="966"/>
      <c r="F11" s="966"/>
    </row>
    <row r="12" spans="1:6" ht="46.5" customHeight="1" x14ac:dyDescent="0.25">
      <c r="A12" s="962"/>
      <c r="B12" s="962"/>
      <c r="C12" s="962"/>
      <c r="D12" s="962"/>
      <c r="E12" s="962"/>
      <c r="F12" s="962"/>
    </row>
    <row r="13" spans="1:6" s="14" customFormat="1" ht="18" x14ac:dyDescent="0.4">
      <c r="A13" s="15"/>
      <c r="B13" s="16"/>
      <c r="C13" s="17"/>
      <c r="D13" s="17"/>
      <c r="E13" s="17"/>
      <c r="F13" s="59"/>
    </row>
    <row r="14" spans="1:6" s="14" customFormat="1" ht="9" customHeight="1" x14ac:dyDescent="0.35">
      <c r="A14" s="15"/>
      <c r="B14" s="18"/>
      <c r="C14" s="17"/>
      <c r="D14" s="17"/>
      <c r="E14" s="17"/>
      <c r="F14" s="59"/>
    </row>
    <row r="15" spans="1:6" s="14" customFormat="1" ht="22.5" customHeight="1" x14ac:dyDescent="0.4">
      <c r="A15" s="15"/>
      <c r="B15" s="433" t="s">
        <v>1038</v>
      </c>
      <c r="C15" s="17"/>
      <c r="D15" s="17"/>
      <c r="E15" s="17"/>
      <c r="F15" s="59"/>
    </row>
    <row r="16" spans="1:6" s="14" customFormat="1" ht="22.5" customHeight="1" x14ac:dyDescent="0.4">
      <c r="A16" s="19"/>
      <c r="B16" s="433" t="s">
        <v>811</v>
      </c>
      <c r="C16" s="434"/>
      <c r="D16" s="434"/>
      <c r="E16" s="434"/>
      <c r="F16" s="435"/>
    </row>
    <row r="17" spans="1:6" s="689" customFormat="1" ht="57" customHeight="1" x14ac:dyDescent="0.35">
      <c r="A17" s="15"/>
      <c r="B17" s="1" t="s">
        <v>808</v>
      </c>
      <c r="C17" s="1"/>
      <c r="D17" s="1"/>
      <c r="E17" s="1"/>
      <c r="F17" s="1"/>
    </row>
    <row r="18" spans="1:6" s="689" customFormat="1" ht="15" customHeight="1" x14ac:dyDescent="0.4">
      <c r="A18" s="15"/>
      <c r="B18" s="690" t="s">
        <v>807</v>
      </c>
      <c r="C18" s="15"/>
      <c r="D18" s="15"/>
      <c r="E18" s="15"/>
      <c r="F18" s="691"/>
    </row>
    <row r="19" spans="1:6" s="689" customFormat="1" ht="19" customHeight="1" x14ac:dyDescent="0.35">
      <c r="A19" s="15"/>
      <c r="B19" s="961" t="s">
        <v>842</v>
      </c>
      <c r="C19" s="961"/>
      <c r="D19" s="961"/>
      <c r="E19" s="961"/>
      <c r="F19" s="961"/>
    </row>
    <row r="20" spans="1:6" s="14" customFormat="1" ht="15.5" x14ac:dyDescent="0.35">
      <c r="A20" s="19"/>
      <c r="B20" s="730"/>
      <c r="C20" s="437"/>
      <c r="D20" s="437"/>
      <c r="E20" s="437"/>
      <c r="F20" s="436"/>
    </row>
    <row r="21" spans="1:6" s="689" customFormat="1" ht="15" customHeight="1" x14ac:dyDescent="0.4">
      <c r="A21" s="15"/>
      <c r="B21" s="690" t="s">
        <v>809</v>
      </c>
      <c r="C21" s="15"/>
      <c r="D21" s="15"/>
      <c r="E21" s="15"/>
      <c r="F21" s="691"/>
    </row>
    <row r="22" spans="1:6" s="689" customFormat="1" ht="18.5" x14ac:dyDescent="0.45">
      <c r="A22" s="15"/>
      <c r="B22" s="726" t="s">
        <v>843</v>
      </c>
      <c r="C22" s="692"/>
      <c r="D22" s="693"/>
      <c r="E22" s="693"/>
      <c r="F22" s="693"/>
    </row>
    <row r="23" spans="1:6" s="689" customFormat="1" ht="18.5" x14ac:dyDescent="0.45">
      <c r="A23" s="15"/>
      <c r="B23" s="689" t="s">
        <v>844</v>
      </c>
      <c r="C23" s="692"/>
      <c r="D23" s="693"/>
      <c r="E23" s="693"/>
      <c r="F23" s="693"/>
    </row>
    <row r="24" spans="1:6" s="689" customFormat="1" ht="18.5" x14ac:dyDescent="0.45">
      <c r="A24" s="15"/>
      <c r="B24" s="689" t="s">
        <v>845</v>
      </c>
      <c r="C24" s="692"/>
      <c r="D24" s="959"/>
      <c r="E24" s="959"/>
      <c r="F24" s="693"/>
    </row>
    <row r="25" spans="1:6" s="689" customFormat="1" ht="18.5" x14ac:dyDescent="0.45">
      <c r="A25" s="15"/>
      <c r="C25" s="692"/>
      <c r="D25" s="959"/>
      <c r="E25" s="959"/>
      <c r="F25" s="693"/>
    </row>
    <row r="26" spans="1:6" s="689" customFormat="1" ht="18" x14ac:dyDescent="0.4">
      <c r="A26" s="15"/>
      <c r="B26" s="694"/>
      <c r="C26" s="15"/>
      <c r="D26" s="15"/>
      <c r="E26" s="15"/>
      <c r="F26" s="691"/>
    </row>
    <row r="27" spans="1:6" s="689" customFormat="1" ht="18" x14ac:dyDescent="0.4">
      <c r="A27" s="694"/>
      <c r="B27" s="960" t="s">
        <v>794</v>
      </c>
      <c r="C27" s="960"/>
      <c r="D27" s="960"/>
      <c r="E27" s="960"/>
      <c r="F27" s="960"/>
    </row>
    <row r="28" spans="1:6" s="689" customFormat="1" ht="17.5" x14ac:dyDescent="0.35">
      <c r="A28" s="15"/>
      <c r="B28" s="691" t="s">
        <v>846</v>
      </c>
      <c r="C28" s="695"/>
      <c r="D28" s="695"/>
      <c r="E28" s="695"/>
      <c r="F28" s="691"/>
    </row>
    <row r="29" spans="1:6" s="689" customFormat="1" ht="17.5" x14ac:dyDescent="0.35">
      <c r="A29" s="15"/>
      <c r="B29" s="961" t="s">
        <v>847</v>
      </c>
      <c r="C29" s="961"/>
      <c r="D29" s="961"/>
      <c r="E29" s="961"/>
      <c r="F29" s="961"/>
    </row>
    <row r="30" spans="1:6" s="697" customFormat="1" ht="21" customHeight="1" x14ac:dyDescent="0.35">
      <c r="A30" s="696"/>
      <c r="B30" s="961" t="s">
        <v>848</v>
      </c>
      <c r="C30" s="961"/>
      <c r="D30" s="961"/>
      <c r="E30" s="961"/>
      <c r="F30" s="961"/>
    </row>
    <row r="31" spans="1:6" s="14" customFormat="1" ht="15" customHeight="1" x14ac:dyDescent="0.35">
      <c r="A31" s="19"/>
      <c r="B31" s="20"/>
      <c r="C31" s="20"/>
      <c r="D31" s="20"/>
      <c r="E31" s="20"/>
      <c r="F31" s="20"/>
    </row>
    <row r="32" spans="1:6" s="14" customFormat="1" ht="15.5" x14ac:dyDescent="0.35">
      <c r="A32" s="21"/>
      <c r="B32" s="20"/>
      <c r="C32" s="22"/>
      <c r="D32" s="22"/>
      <c r="E32" s="22"/>
      <c r="F32" s="22"/>
    </row>
    <row r="33" spans="1:6" s="14" customFormat="1" ht="15.5" x14ac:dyDescent="0.35">
      <c r="A33" s="19"/>
      <c r="B33" s="20"/>
      <c r="C33" s="20"/>
      <c r="D33" s="20"/>
      <c r="E33" s="20"/>
      <c r="F33" s="20"/>
    </row>
    <row r="34" spans="1:6" s="14" customFormat="1" ht="25.5" customHeight="1" x14ac:dyDescent="0.35">
      <c r="A34" s="958" t="s">
        <v>707</v>
      </c>
      <c r="B34" s="958"/>
      <c r="C34" s="958"/>
      <c r="D34" s="958"/>
      <c r="E34" s="958"/>
      <c r="F34" s="958"/>
    </row>
    <row r="35" spans="1:6" s="14" customFormat="1" ht="15.5" x14ac:dyDescent="0.35">
      <c r="A35" s="19"/>
      <c r="B35" s="438"/>
      <c r="C35" s="20"/>
      <c r="D35" s="20"/>
      <c r="E35" s="20"/>
      <c r="F35" s="20"/>
    </row>
    <row r="36" spans="1:6" ht="33" customHeight="1" x14ac:dyDescent="0.45">
      <c r="A36" s="439" t="s">
        <v>706</v>
      </c>
      <c r="B36"/>
      <c r="C36"/>
    </row>
  </sheetData>
  <sheetProtection password="C69B" sheet="1" selectLockedCells="1"/>
  <customSheetViews>
    <customSheetView guid="{21F13F3C-C390-477F-A569-DF7158452A6C}" showGridLines="0">
      <selection activeCell="A12" sqref="A12:F12"/>
      <pageMargins left="0.70866141732283472" right="0.70866141732283472" top="0.74803149606299213" bottom="0.74803149606299213" header="0.31496062992125984" footer="0.31496062992125984"/>
      <printOptions horizontalCentered="1"/>
      <pageSetup paperSize="9" scale="82"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5">
    <mergeCell ref="A12:F12"/>
    <mergeCell ref="A6:F6"/>
    <mergeCell ref="A7:F7"/>
    <mergeCell ref="A8:F8"/>
    <mergeCell ref="A9:F9"/>
    <mergeCell ref="A10:F10"/>
    <mergeCell ref="A11:F11"/>
    <mergeCell ref="B17:F17"/>
    <mergeCell ref="A34:F34"/>
    <mergeCell ref="D24:E24"/>
    <mergeCell ref="D25:E25"/>
    <mergeCell ref="B27:F27"/>
    <mergeCell ref="B30:F30"/>
    <mergeCell ref="B29:F29"/>
    <mergeCell ref="B19:F19"/>
  </mergeCells>
  <hyperlinks>
    <hyperlink ref="B30:F30" r:id="rId2" display="Peter.Meier@san.gr.ch" xr:uid="{00000000-0004-0000-0000-000000000000}"/>
    <hyperlink ref="B19" r:id="rId3" xr:uid="{00000000-0004-0000-0000-000002000000}"/>
  </hyperlinks>
  <printOptions horizontalCentered="1"/>
  <pageMargins left="0.23622047244094491" right="0.23622047244094491" top="0.74803149606299213" bottom="0.74803149606299213" header="0.31496062992125984" footer="0.31496062992125984"/>
  <pageSetup paperSize="9" scale="85" orientation="portrait" r:id="rId4"/>
  <headerFooter scaleWithDoc="0" alignWithMargins="0"/>
  <drawing r:id="rId5"/>
  <legacyDrawingHF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2">
    <tabColor theme="0" tint="-0.249977111117893"/>
    <pageSetUpPr fitToPage="1"/>
  </sheetPr>
  <dimension ref="A1:T21"/>
  <sheetViews>
    <sheetView showGridLines="0" workbookViewId="0">
      <pane ySplit="4" topLeftCell="A5" activePane="bottomLeft" state="frozen"/>
      <selection activeCell="A3" sqref="A3:D3"/>
      <selection pane="bottomLeft" activeCell="B12" sqref="B12"/>
    </sheetView>
  </sheetViews>
  <sheetFormatPr baseColWidth="10" defaultColWidth="11.453125" defaultRowHeight="12.5" outlineLevelCol="1" x14ac:dyDescent="0.25"/>
  <cols>
    <col min="1" max="1" width="36.81640625" style="172" customWidth="1"/>
    <col min="2" max="2" width="30.1796875" style="172" customWidth="1"/>
    <col min="3" max="3" width="13.1796875" style="172" hidden="1" customWidth="1" outlineLevel="1"/>
    <col min="4" max="4" width="30.1796875" style="172" customWidth="1" collapsed="1"/>
    <col min="5" max="5" width="11.6328125" style="172" hidden="1" customWidth="1" outlineLevel="1"/>
    <col min="6" max="6" width="33.1796875" style="172" customWidth="1" collapsed="1"/>
    <col min="7" max="7" width="14.6328125" style="172" hidden="1" customWidth="1" outlineLevel="1"/>
    <col min="8" max="8" width="15.453125" style="172" hidden="1" customWidth="1" outlineLevel="1"/>
    <col min="9" max="9" width="30.1796875" style="172" customWidth="1" collapsed="1"/>
    <col min="10" max="10" width="4.1796875" style="172" customWidth="1"/>
    <col min="11" max="11" width="11.453125" style="172"/>
    <col min="12" max="12" width="36.81640625" style="172" customWidth="1"/>
    <col min="13" max="13" width="30.1796875" style="172" customWidth="1"/>
    <col min="14" max="14" width="0" style="172" hidden="1" customWidth="1"/>
    <col min="15" max="15" width="30.1796875" style="172" customWidth="1"/>
    <col min="16" max="16" width="0" style="172" hidden="1" customWidth="1"/>
    <col min="17" max="17" width="30.1796875" style="172" customWidth="1"/>
    <col min="18" max="19" width="0" style="172" hidden="1" customWidth="1"/>
    <col min="20" max="20" width="30.1796875" style="172" customWidth="1"/>
    <col min="21" max="16384" width="11.453125" style="172"/>
  </cols>
  <sheetData>
    <row r="1" spans="1:20" customFormat="1" ht="14.25" customHeight="1" x14ac:dyDescent="0.25">
      <c r="A1" s="51" t="str">
        <f>'3.1'!$A$1</f>
        <v>Bewerbung des Spitalunternehmens:</v>
      </c>
      <c r="C1" s="51"/>
      <c r="D1" s="51" t="s">
        <v>350</v>
      </c>
      <c r="E1" s="59"/>
      <c r="G1" s="51"/>
      <c r="H1" s="51"/>
      <c r="I1" s="51"/>
    </row>
    <row r="2" spans="1:20" customFormat="1" ht="14.25" customHeight="1" x14ac:dyDescent="0.25">
      <c r="A2" s="23">
        <f>Deckblatt!$A$9</f>
        <v>0</v>
      </c>
      <c r="C2" s="23"/>
      <c r="D2" s="23">
        <f>Deckblatt!$A$12</f>
        <v>0</v>
      </c>
      <c r="E2" s="257"/>
      <c r="G2" s="23"/>
      <c r="H2" s="23"/>
      <c r="I2" s="23"/>
    </row>
    <row r="3" spans="1:20" ht="34" customHeight="1" x14ac:dyDescent="0.25">
      <c r="A3" s="1081" t="s">
        <v>358</v>
      </c>
      <c r="B3" s="1081"/>
      <c r="C3" s="1081"/>
      <c r="D3" s="1081"/>
      <c r="E3" s="1081"/>
      <c r="F3" s="1081"/>
      <c r="G3" s="1081"/>
      <c r="H3" s="1081"/>
      <c r="I3" s="1081"/>
      <c r="K3" s="173"/>
    </row>
    <row r="4" spans="1:20" s="54" customFormat="1" ht="7.5" customHeight="1" x14ac:dyDescent="0.25">
      <c r="A4" s="1077"/>
      <c r="B4" s="1077"/>
      <c r="C4" s="1077"/>
      <c r="D4" s="1077"/>
      <c r="E4" s="1077"/>
      <c r="F4" s="1077"/>
      <c r="G4" s="1077"/>
      <c r="H4" s="1077"/>
      <c r="I4" s="1077"/>
    </row>
    <row r="5" spans="1:20" s="54" customFormat="1" ht="42" customHeight="1" x14ac:dyDescent="0.25">
      <c r="A5" s="987" t="s">
        <v>825</v>
      </c>
      <c r="B5" s="1082"/>
      <c r="C5" s="1082"/>
      <c r="D5" s="1082"/>
      <c r="E5" s="1082"/>
      <c r="F5" s="1082"/>
      <c r="G5" s="1082"/>
      <c r="H5" s="1082"/>
      <c r="I5" s="1082"/>
    </row>
    <row r="6" spans="1:20" s="54" customFormat="1" ht="7.5" customHeight="1" x14ac:dyDescent="0.25">
      <c r="A6" s="987"/>
      <c r="B6" s="987"/>
      <c r="C6" s="987"/>
      <c r="D6" s="987"/>
      <c r="E6" s="987"/>
      <c r="F6" s="987"/>
      <c r="G6" s="987"/>
      <c r="H6" s="987"/>
      <c r="I6" s="987"/>
      <c r="K6" s="73"/>
    </row>
    <row r="7" spans="1:20" s="54" customFormat="1" ht="28.5" hidden="1" customHeight="1" x14ac:dyDescent="0.25">
      <c r="A7" s="987" t="s">
        <v>577</v>
      </c>
      <c r="B7" s="987"/>
      <c r="C7" s="987"/>
      <c r="D7" s="987"/>
      <c r="E7" s="987"/>
      <c r="F7" s="987"/>
      <c r="G7" s="987"/>
      <c r="H7" s="987"/>
      <c r="I7" s="987"/>
      <c r="K7" s="73"/>
      <c r="L7" s="729" t="s">
        <v>826</v>
      </c>
    </row>
    <row r="8" spans="1:20" s="54" customFormat="1" ht="9.75" customHeight="1" x14ac:dyDescent="0.25">
      <c r="A8" s="1077"/>
      <c r="B8" s="1077"/>
      <c r="C8" s="1077"/>
      <c r="D8" s="1077"/>
      <c r="E8" s="1077"/>
      <c r="F8" s="1077"/>
      <c r="G8" s="259"/>
      <c r="H8" s="259"/>
    </row>
    <row r="9" spans="1:20" s="174" customFormat="1" ht="32.25" customHeight="1" x14ac:dyDescent="0.25">
      <c r="A9" s="451" t="s">
        <v>51</v>
      </c>
      <c r="B9" s="451" t="s">
        <v>272</v>
      </c>
      <c r="C9" s="451"/>
      <c r="D9" s="451" t="s">
        <v>197</v>
      </c>
      <c r="E9" s="451"/>
      <c r="F9" s="451" t="s">
        <v>198</v>
      </c>
      <c r="G9" s="451"/>
      <c r="H9" s="452"/>
      <c r="I9" s="451" t="s">
        <v>280</v>
      </c>
      <c r="L9" s="175"/>
      <c r="M9" s="175"/>
      <c r="N9" s="175"/>
      <c r="O9" s="175"/>
      <c r="P9" s="175"/>
      <c r="Q9" s="175"/>
      <c r="R9" s="175"/>
      <c r="S9" s="176"/>
      <c r="T9" s="175"/>
    </row>
    <row r="10" spans="1:20" s="260" customFormat="1" ht="409.5" customHeight="1" x14ac:dyDescent="0.25">
      <c r="A10" s="453" t="s">
        <v>585</v>
      </c>
      <c r="B10" s="454" t="s">
        <v>616</v>
      </c>
      <c r="C10" s="454"/>
      <c r="D10" s="454" t="s">
        <v>617</v>
      </c>
      <c r="E10" s="454"/>
      <c r="F10" s="454" t="s">
        <v>682</v>
      </c>
      <c r="G10" s="454"/>
      <c r="H10" s="454"/>
      <c r="I10" s="454" t="s">
        <v>683</v>
      </c>
      <c r="K10" s="1020"/>
      <c r="L10" s="1080"/>
      <c r="M10" s="24"/>
      <c r="N10" s="47"/>
      <c r="O10" s="24"/>
      <c r="P10" s="47"/>
      <c r="Q10" s="24"/>
      <c r="R10" s="47"/>
      <c r="S10" s="47"/>
      <c r="T10" s="24"/>
    </row>
    <row r="11" spans="1:20" s="260" customFormat="1" ht="209.5" customHeight="1" x14ac:dyDescent="0.25">
      <c r="A11" s="455" t="s">
        <v>813</v>
      </c>
      <c r="B11" s="1078" t="s">
        <v>681</v>
      </c>
      <c r="C11" s="1078"/>
      <c r="D11" s="1078"/>
      <c r="E11" s="629"/>
      <c r="F11" s="630" t="s">
        <v>1011</v>
      </c>
      <c r="G11" s="631"/>
      <c r="H11" s="631"/>
      <c r="I11" s="630" t="s">
        <v>684</v>
      </c>
      <c r="L11" s="158"/>
      <c r="M11" s="1076"/>
      <c r="N11" s="1076"/>
      <c r="O11" s="1076"/>
      <c r="P11" s="263"/>
      <c r="Q11" s="47"/>
      <c r="R11" s="47"/>
      <c r="S11" s="47"/>
      <c r="T11" s="47"/>
    </row>
    <row r="12" spans="1:20" s="260" customFormat="1" ht="35.25" customHeight="1" x14ac:dyDescent="0.25">
      <c r="A12" s="628" t="s">
        <v>824</v>
      </c>
      <c r="B12" s="635"/>
      <c r="C12" s="637">
        <f>IF(B12="ja",1,0)</f>
        <v>0</v>
      </c>
      <c r="D12" s="635"/>
      <c r="E12" s="637">
        <f>IF(D12="ja",2,0)</f>
        <v>0</v>
      </c>
      <c r="F12" s="635"/>
      <c r="G12" s="636">
        <f>IF(F12="ja",3,0)</f>
        <v>0</v>
      </c>
      <c r="H12" s="632">
        <f>MAX(C12,E12,G12)</f>
        <v>0</v>
      </c>
      <c r="I12" s="635"/>
      <c r="J12" s="634"/>
    </row>
    <row r="13" spans="1:20" x14ac:dyDescent="0.25">
      <c r="B13" s="633"/>
      <c r="F13" s="633"/>
    </row>
    <row r="14" spans="1:20" s="178" customFormat="1" ht="14.5" x14ac:dyDescent="0.25">
      <c r="A14" s="177" t="s">
        <v>216</v>
      </c>
      <c r="I14" s="54"/>
    </row>
    <row r="15" spans="1:20" s="12" customFormat="1" ht="14.5" x14ac:dyDescent="0.25">
      <c r="A15" s="49" t="s">
        <v>395</v>
      </c>
      <c r="D15" s="46"/>
      <c r="E15" s="46"/>
      <c r="F15" s="171"/>
      <c r="G15" s="171"/>
      <c r="H15" s="171"/>
      <c r="I15" s="1079"/>
    </row>
    <row r="16" spans="1:20" s="49" customFormat="1" x14ac:dyDescent="0.25">
      <c r="A16" s="1064" t="s">
        <v>396</v>
      </c>
      <c r="B16" s="1064"/>
      <c r="C16" s="256"/>
      <c r="D16" s="6"/>
      <c r="E16" s="6"/>
      <c r="F16" s="6"/>
      <c r="G16" s="6"/>
      <c r="H16" s="6"/>
      <c r="I16" s="1079"/>
    </row>
    <row r="17" spans="9:10" s="28" customFormat="1" x14ac:dyDescent="0.25">
      <c r="I17" s="1079"/>
      <c r="J17" s="68"/>
    </row>
    <row r="18" spans="9:10" s="28" customFormat="1" x14ac:dyDescent="0.25">
      <c r="I18" s="1079"/>
      <c r="J18" s="68"/>
    </row>
    <row r="19" spans="9:10" s="54" customFormat="1" x14ac:dyDescent="0.25"/>
    <row r="20" spans="9:10" s="54" customFormat="1" x14ac:dyDescent="0.25"/>
    <row r="21" spans="9:10" s="54" customFormat="1" x14ac:dyDescent="0.25"/>
  </sheetData>
  <sheetProtection password="C69B" sheet="1"/>
  <customSheetViews>
    <customSheetView guid="{21F13F3C-C390-477F-A569-DF7158452A6C}" showGridLines="0" fitToPage="1" hiddenColumns="1">
      <selection activeCell="A5" sqref="A5:I5"/>
      <rowBreaks count="1" manualBreakCount="1">
        <brk id="25" max="8" man="1"/>
      </rowBreaks>
      <pageMargins left="0.23622047244094491" right="0.23622047244094491"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2">
    <mergeCell ref="A3:I3"/>
    <mergeCell ref="A4:I4"/>
    <mergeCell ref="A5:I5"/>
    <mergeCell ref="A6:I6"/>
    <mergeCell ref="I17:I18"/>
    <mergeCell ref="A7:I7"/>
    <mergeCell ref="M11:O11"/>
    <mergeCell ref="A8:F8"/>
    <mergeCell ref="B11:D11"/>
    <mergeCell ref="I15:I16"/>
    <mergeCell ref="A16:B16"/>
    <mergeCell ref="K10:L10"/>
  </mergeCells>
  <phoneticPr fontId="28" type="noConversion"/>
  <dataValidations count="1">
    <dataValidation type="list" allowBlank="1" showInputMessage="1" showErrorMessage="1" sqref="B12 D12 F12 I12" xr:uid="{00000000-0002-0000-0900-000000000000}">
      <formula1>"JA, NEIN,"</formula1>
    </dataValidation>
  </dataValidations>
  <hyperlinks>
    <hyperlink ref="A16" location="'3.9'!A1" display="3.9 Zusammenfassung Bewerbung für die Leistungsgruppen" xr:uid="{00000000-0004-0000-0900-000000000000}"/>
  </hyperlinks>
  <printOptions horizontalCentered="1"/>
  <pageMargins left="0.23622047244094491" right="0.23622047244094491" top="0.74803149606299213" bottom="0.74803149606299213" header="0.31496062992125984" footer="0.31496062992125984"/>
  <pageSetup paperSize="9" scale="58" orientation="portrait" r:id="rId2"/>
  <headerFooter scaleWithDoc="0" alignWithMargins="0"/>
  <rowBreaks count="1" manualBreakCount="1">
    <brk id="17" max="8" man="1"/>
  </rowBreak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6">
    <tabColor theme="0" tint="-0.249977111117893"/>
    <pageSetUpPr fitToPage="1"/>
  </sheetPr>
  <dimension ref="A1:M16"/>
  <sheetViews>
    <sheetView showGridLines="0" workbookViewId="0">
      <pane ySplit="4" topLeftCell="A5" activePane="bottomLeft" state="frozen"/>
      <selection activeCell="A3" sqref="A3:D3"/>
      <selection pane="bottomLeft" activeCell="B11" sqref="B11"/>
    </sheetView>
  </sheetViews>
  <sheetFormatPr baseColWidth="10" defaultColWidth="11.453125" defaultRowHeight="12.5" outlineLevelCol="1" x14ac:dyDescent="0.25"/>
  <cols>
    <col min="1" max="1" width="37.1796875" customWidth="1"/>
    <col min="2" max="2" width="35.36328125" customWidth="1"/>
    <col min="3" max="3" width="13.453125" style="28" hidden="1" customWidth="1" outlineLevel="1"/>
    <col min="4" max="4" width="35.36328125" style="4" customWidth="1" collapsed="1"/>
    <col min="5" max="5" width="10.1796875" style="152" hidden="1" customWidth="1" outlineLevel="1"/>
    <col min="6" max="6" width="39.81640625" style="4" customWidth="1" collapsed="1"/>
    <col min="7" max="7" width="7.81640625" style="194" hidden="1" customWidth="1" outlineLevel="1"/>
    <col min="8" max="8" width="20.1796875" style="61" hidden="1" customWidth="1" outlineLevel="1"/>
    <col min="9" max="9" width="6.1796875" customWidth="1" collapsed="1"/>
  </cols>
  <sheetData>
    <row r="1" spans="1:13" ht="14.25" customHeight="1" x14ac:dyDescent="0.25">
      <c r="A1" s="51" t="str">
        <f>'3.1'!$A$1</f>
        <v>Bewerbung des Spitalunternehmens:</v>
      </c>
      <c r="C1" s="179"/>
      <c r="D1" s="59" t="s">
        <v>350</v>
      </c>
      <c r="E1" s="28"/>
      <c r="G1" s="160"/>
      <c r="H1" s="160"/>
    </row>
    <row r="2" spans="1:13" ht="14.25" customHeight="1" x14ac:dyDescent="0.25">
      <c r="A2" s="23">
        <f>Deckblatt!$A$9</f>
        <v>0</v>
      </c>
      <c r="D2" s="23">
        <f>Deckblatt!$A$12</f>
        <v>0</v>
      </c>
      <c r="E2" s="28"/>
      <c r="G2" s="160"/>
      <c r="H2" s="160"/>
    </row>
    <row r="3" spans="1:13" ht="34" customHeight="1" x14ac:dyDescent="0.4">
      <c r="A3" s="1083" t="s">
        <v>359</v>
      </c>
      <c r="B3" s="1084"/>
      <c r="C3" s="1084"/>
      <c r="D3" s="1084"/>
      <c r="E3" s="1084"/>
      <c r="F3" s="1084"/>
      <c r="G3" s="180"/>
      <c r="H3" s="160" t="s">
        <v>97</v>
      </c>
      <c r="J3" s="173"/>
    </row>
    <row r="4" spans="1:13" s="53" customFormat="1" ht="10.5" customHeight="1" x14ac:dyDescent="0.25">
      <c r="C4" s="103"/>
      <c r="D4" s="7"/>
      <c r="E4" s="122"/>
      <c r="F4" s="7"/>
      <c r="G4" s="181"/>
      <c r="H4" s="182"/>
    </row>
    <row r="5" spans="1:13" s="53" customFormat="1" ht="54.75" customHeight="1" x14ac:dyDescent="0.25">
      <c r="A5" s="987" t="s">
        <v>1055</v>
      </c>
      <c r="B5" s="987"/>
      <c r="C5" s="987"/>
      <c r="D5" s="987"/>
      <c r="E5" s="987"/>
      <c r="F5" s="987"/>
      <c r="G5" s="182"/>
      <c r="H5" s="182"/>
      <c r="I5" s="54"/>
      <c r="J5" s="54"/>
      <c r="K5" s="54"/>
      <c r="L5" s="54"/>
      <c r="M5" s="54"/>
    </row>
    <row r="6" spans="1:13" s="183" customFormat="1" ht="12" customHeight="1" x14ac:dyDescent="0.25">
      <c r="C6" s="184"/>
      <c r="D6" s="1089"/>
      <c r="E6" s="1089"/>
      <c r="F6" s="1089"/>
      <c r="G6" s="185"/>
      <c r="H6" s="185"/>
    </row>
    <row r="7" spans="1:13" s="261" customFormat="1" ht="29.25" customHeight="1" x14ac:dyDescent="0.25">
      <c r="A7" s="474" t="s">
        <v>51</v>
      </c>
      <c r="B7" s="475" t="s">
        <v>348</v>
      </c>
      <c r="C7" s="475"/>
      <c r="D7" s="475" t="s">
        <v>0</v>
      </c>
      <c r="E7" s="475"/>
      <c r="F7" s="475" t="s">
        <v>479</v>
      </c>
      <c r="G7" s="186"/>
      <c r="H7" s="187"/>
    </row>
    <row r="8" spans="1:13" s="45" customFormat="1" ht="71.25" customHeight="1" x14ac:dyDescent="0.25">
      <c r="A8" s="1085" t="s">
        <v>207</v>
      </c>
      <c r="B8" s="481" t="s">
        <v>618</v>
      </c>
      <c r="C8" s="480"/>
      <c r="D8" s="1090" t="s">
        <v>1012</v>
      </c>
      <c r="E8" s="1090"/>
      <c r="F8" s="1090"/>
      <c r="G8" s="187"/>
      <c r="H8" s="165"/>
      <c r="I8" s="1086"/>
      <c r="J8" s="1086"/>
    </row>
    <row r="9" spans="1:13" s="191" customFormat="1" ht="26.25" customHeight="1" x14ac:dyDescent="0.25">
      <c r="A9" s="1085"/>
      <c r="B9" s="477"/>
      <c r="C9" s="478"/>
      <c r="D9" s="1091" t="s">
        <v>587</v>
      </c>
      <c r="E9" s="1092"/>
      <c r="F9" s="1092"/>
      <c r="G9" s="188"/>
      <c r="H9" s="189"/>
      <c r="I9" s="190"/>
      <c r="J9" s="190"/>
    </row>
    <row r="10" spans="1:13" s="260" customFormat="1" ht="86.25" customHeight="1" x14ac:dyDescent="0.25">
      <c r="A10" s="479" t="s">
        <v>208</v>
      </c>
      <c r="B10" s="480"/>
      <c r="C10" s="476"/>
      <c r="D10" s="481"/>
      <c r="E10" s="482"/>
      <c r="F10" s="456" t="s">
        <v>619</v>
      </c>
      <c r="G10" s="187"/>
      <c r="H10" s="165"/>
    </row>
    <row r="11" spans="1:13" s="260" customFormat="1" ht="32.25" customHeight="1" x14ac:dyDescent="0.25">
      <c r="A11" s="525" t="s">
        <v>824</v>
      </c>
      <c r="B11" s="526"/>
      <c r="C11" s="527">
        <f>IF(B11="ja",1,0)</f>
        <v>0</v>
      </c>
      <c r="D11" s="526"/>
      <c r="E11" s="483">
        <f>+IF(D11="JA",2,0)</f>
        <v>0</v>
      </c>
      <c r="F11" s="526"/>
      <c r="G11" s="483">
        <f>+IF(F11="JA",3,0)</f>
        <v>0</v>
      </c>
      <c r="H11" s="70">
        <f>MAX(G11,E11,C11)</f>
        <v>0</v>
      </c>
    </row>
    <row r="13" spans="1:13" s="260" customFormat="1" ht="44.25" customHeight="1" x14ac:dyDescent="0.25">
      <c r="A13" s="1087" t="s">
        <v>402</v>
      </c>
      <c r="B13" s="1088"/>
      <c r="C13" s="1088"/>
      <c r="D13" s="1088"/>
      <c r="E13" s="1088"/>
      <c r="F13" s="1088"/>
      <c r="G13" s="192"/>
      <c r="H13" s="165"/>
    </row>
    <row r="14" spans="1:13" s="12" customFormat="1" x14ac:dyDescent="0.25">
      <c r="A14" s="49" t="s">
        <v>395</v>
      </c>
      <c r="C14" s="69"/>
      <c r="D14" s="46"/>
      <c r="E14" s="258"/>
      <c r="F14" s="46"/>
      <c r="G14" s="68"/>
      <c r="H14" s="61"/>
    </row>
    <row r="15" spans="1:13" s="49" customFormat="1" x14ac:dyDescent="0.25">
      <c r="A15" s="1064" t="s">
        <v>396</v>
      </c>
      <c r="B15" s="1064"/>
      <c r="C15" s="133"/>
      <c r="D15" s="6"/>
      <c r="E15" s="193"/>
      <c r="F15" s="6"/>
      <c r="G15" s="193"/>
      <c r="H15" s="133"/>
    </row>
    <row r="16" spans="1:13" s="53" customFormat="1" x14ac:dyDescent="0.25">
      <c r="C16" s="103"/>
      <c r="D16" s="7"/>
      <c r="E16" s="122"/>
      <c r="F16" s="7"/>
      <c r="G16" s="193"/>
      <c r="H16" s="133"/>
    </row>
  </sheetData>
  <sheetProtection algorithmName="SHA-512" hashValue="0ycG1Zk0LgzvAXy77gPQrrJ+ekZrhsmz3UdSzF/rE7Nz8/wyHzOFsDorax9WM58IMXZ9JRLnisdyXr91BmhHhQ==" saltValue="2+xlt0iTfSE0QNQmfSVgOg==" spinCount="100000" sheet="1"/>
  <customSheetViews>
    <customSheetView guid="{21F13F3C-C390-477F-A569-DF7158452A6C}" showGridLines="0" fitToPage="1" hiddenColumns="1">
      <selection activeCell="A12" sqref="A12:F12"/>
      <pageMargins left="0.70866141732283472" right="0.70866141732283472" top="0.74803149606299213" bottom="0.74803149606299213" header="0.31496062992125984" footer="0.31496062992125984"/>
      <printOptions horizontalCentered="1"/>
      <pageSetup paperSize="9" scale="61"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9">
    <mergeCell ref="A3:F3"/>
    <mergeCell ref="A5:F5"/>
    <mergeCell ref="A8:A9"/>
    <mergeCell ref="A15:B15"/>
    <mergeCell ref="I8:J8"/>
    <mergeCell ref="A13:F13"/>
    <mergeCell ref="D6:F6"/>
    <mergeCell ref="D8:F8"/>
    <mergeCell ref="D9:F9"/>
  </mergeCells>
  <phoneticPr fontId="28" type="noConversion"/>
  <dataValidations count="1">
    <dataValidation type="list" allowBlank="1" showErrorMessage="1" sqref="B11 D11 F11" xr:uid="{00000000-0002-0000-0A00-000000000000}">
      <formula1>"JA,NEIN,"</formula1>
    </dataValidation>
  </dataValidations>
  <hyperlinks>
    <hyperlink ref="A15" location="'3.9'!A1" display="3.9 Zusammenfassung Bewerbung für die Leistungsgruppen" xr:uid="{00000000-0004-0000-0A00-000000000000}"/>
    <hyperlink ref="D9:F9" r:id="rId2" display="(http://www.sgi-ssmi.ch/tl_files/daten/4%20Qualitaet/Anerkannte%20IS/KAI_Richtlinien_100902_D_neu_2012.pdf)." xr:uid="{00000000-0004-0000-0A00-000001000000}"/>
    <hyperlink ref="D9" r:id="rId3" xr:uid="{00000000-0004-0000-0A00-000002000000}"/>
  </hyperlinks>
  <printOptions horizontalCentered="1"/>
  <pageMargins left="0.23622047244094491" right="0.23622047244094491" top="0.74803149606299213" bottom="0.74803149606299213" header="0.31496062992125984" footer="0.31496062992125984"/>
  <pageSetup paperSize="9" scale="63" orientation="portrait" r:id="rId4"/>
  <headerFooter scaleWithDoc="0" alignWithMargins="0"/>
  <legacyDrawingHF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0" tint="-0.249977111117893"/>
    <pageSetUpPr fitToPage="1"/>
  </sheetPr>
  <dimension ref="A1:H142"/>
  <sheetViews>
    <sheetView showGridLines="0" workbookViewId="0">
      <pane ySplit="4" topLeftCell="A5" activePane="bottomLeft" state="frozen"/>
      <selection activeCell="A3" sqref="A3:D3"/>
      <selection pane="bottomLeft" activeCell="D54" sqref="D54"/>
    </sheetView>
  </sheetViews>
  <sheetFormatPr baseColWidth="10" defaultColWidth="11.453125" defaultRowHeight="12.5" x14ac:dyDescent="0.25"/>
  <cols>
    <col min="1" max="1" width="10.81640625" style="45" customWidth="1"/>
    <col min="2" max="2" width="42.81640625" style="255" customWidth="1"/>
    <col min="3" max="3" width="31.81640625" customWidth="1"/>
    <col min="4" max="6" width="23.453125" customWidth="1"/>
  </cols>
  <sheetData>
    <row r="1" spans="1:7" ht="14.25" customHeight="1" x14ac:dyDescent="0.25">
      <c r="A1" s="51" t="str">
        <f>'3.1'!$A$1</f>
        <v>Bewerbung des Spitalunternehmens:</v>
      </c>
      <c r="C1" s="51"/>
      <c r="D1" s="51" t="s">
        <v>350</v>
      </c>
      <c r="E1" s="51"/>
      <c r="F1" s="51"/>
    </row>
    <row r="2" spans="1:7" ht="14.25" customHeight="1" x14ac:dyDescent="0.25">
      <c r="A2" s="445">
        <f>Deckblatt!$A$9</f>
        <v>0</v>
      </c>
      <c r="C2" s="23"/>
      <c r="D2" s="23">
        <f>Deckblatt!$A$12</f>
        <v>0</v>
      </c>
      <c r="E2" s="23"/>
      <c r="F2" s="23"/>
    </row>
    <row r="3" spans="1:7" ht="34" customHeight="1" x14ac:dyDescent="0.25">
      <c r="A3" s="1083" t="s">
        <v>1009</v>
      </c>
      <c r="B3" s="1083"/>
      <c r="C3" s="1083"/>
      <c r="D3" s="1083"/>
      <c r="E3" s="1083"/>
      <c r="F3" s="1083"/>
      <c r="G3" s="173"/>
    </row>
    <row r="4" spans="1:7" s="53" customFormat="1" ht="11.25" customHeight="1" x14ac:dyDescent="0.25">
      <c r="A4" s="45"/>
      <c r="B4" s="255"/>
    </row>
    <row r="5" spans="1:7" s="53" customFormat="1" ht="15.75" customHeight="1" x14ac:dyDescent="0.25">
      <c r="A5" s="1095" t="s">
        <v>1013</v>
      </c>
      <c r="B5" s="1095"/>
      <c r="C5" s="1095"/>
      <c r="D5" s="1095"/>
      <c r="E5" s="1095"/>
      <c r="F5" s="1095"/>
    </row>
    <row r="6" spans="1:7" s="53" customFormat="1" ht="48" customHeight="1" x14ac:dyDescent="0.25">
      <c r="A6" s="999" t="s">
        <v>725</v>
      </c>
      <c r="B6" s="999"/>
      <c r="C6" s="999"/>
      <c r="D6" s="999"/>
      <c r="E6" s="999"/>
      <c r="F6" s="999"/>
      <c r="G6" s="73"/>
    </row>
    <row r="7" spans="1:7" s="53" customFormat="1" ht="47.25" customHeight="1" x14ac:dyDescent="0.25">
      <c r="A7" s="987" t="s">
        <v>579</v>
      </c>
      <c r="B7" s="987"/>
      <c r="C7" s="987"/>
      <c r="D7" s="987"/>
      <c r="E7" s="987"/>
      <c r="F7" s="987"/>
      <c r="G7" s="74"/>
    </row>
    <row r="8" spans="1:7" s="53" customFormat="1" ht="88" customHeight="1" x14ac:dyDescent="0.25">
      <c r="A8" s="987" t="s">
        <v>620</v>
      </c>
      <c r="B8" s="1044"/>
      <c r="C8" s="1044"/>
      <c r="D8" s="1044"/>
      <c r="E8" s="1044"/>
      <c r="F8" s="1044"/>
      <c r="G8" s="74"/>
    </row>
    <row r="9" spans="1:7" s="53" customFormat="1" ht="22" customHeight="1" x14ac:dyDescent="0.25">
      <c r="A9" s="1097" t="s">
        <v>588</v>
      </c>
      <c r="B9" s="1097"/>
      <c r="C9" s="1097"/>
      <c r="D9" s="1097"/>
      <c r="E9" s="1097"/>
      <c r="F9" s="1097"/>
    </row>
    <row r="10" spans="1:7" s="7" customFormat="1" ht="40" customHeight="1" x14ac:dyDescent="0.25">
      <c r="A10" s="1098" t="s">
        <v>55</v>
      </c>
      <c r="B10" s="1099"/>
      <c r="C10" s="475" t="s">
        <v>193</v>
      </c>
      <c r="D10" s="24"/>
      <c r="E10" s="24"/>
      <c r="F10" s="24"/>
    </row>
    <row r="11" spans="1:7" s="8" customFormat="1" ht="40" customHeight="1" x14ac:dyDescent="0.25">
      <c r="A11" s="490" t="s">
        <v>347</v>
      </c>
      <c r="B11" s="492" t="s">
        <v>53</v>
      </c>
      <c r="C11" s="493" t="s">
        <v>347</v>
      </c>
      <c r="D11" s="491"/>
      <c r="E11" s="484"/>
      <c r="F11" s="484"/>
    </row>
    <row r="12" spans="1:7" s="53" customFormat="1" x14ac:dyDescent="0.25">
      <c r="A12" s="481" t="str">
        <f>+'2.2'!C11</f>
        <v>BPE</v>
      </c>
      <c r="B12" s="481" t="str">
        <f>+'2.2'!D11</f>
        <v>Basispaket für elektive Leistungserbringer</v>
      </c>
      <c r="C12" s="489" t="str">
        <f>+'2.2'!K11</f>
        <v>BP</v>
      </c>
      <c r="D12" s="45"/>
      <c r="E12" s="45"/>
      <c r="F12" s="45"/>
    </row>
    <row r="13" spans="1:7" s="53" customFormat="1" x14ac:dyDescent="0.25">
      <c r="A13" s="481" t="str">
        <f>+'2.2'!C12</f>
        <v>BPMB</v>
      </c>
      <c r="B13" s="481" t="str">
        <f>+'2.2'!D12</f>
        <v>Basispaket für Innere Medizin</v>
      </c>
      <c r="C13" s="489" t="str">
        <f>+'2.2'!K12</f>
        <v>BP</v>
      </c>
      <c r="D13" s="45"/>
      <c r="E13" s="45"/>
      <c r="F13" s="45"/>
    </row>
    <row r="14" spans="1:7" s="53" customFormat="1" x14ac:dyDescent="0.25">
      <c r="A14" s="481" t="str">
        <f>+'2.2'!C25</f>
        <v>HNO2</v>
      </c>
      <c r="B14" s="481" t="str">
        <f>+'2.2'!D25</f>
        <v>Schild- und Nebenschilddrüsenchirurgie</v>
      </c>
      <c r="C14" s="481" t="str">
        <f>+'2.2'!K25</f>
        <v>END1 + NUK1</v>
      </c>
      <c r="D14" s="47"/>
      <c r="E14" s="45"/>
      <c r="F14" s="45"/>
    </row>
    <row r="15" spans="1:7" s="53" customFormat="1" x14ac:dyDescent="0.25">
      <c r="A15" s="481" t="str">
        <f>'2.2'!C33</f>
        <v>NCH2</v>
      </c>
      <c r="B15" s="481" t="str">
        <f>'2.2'!D33</f>
        <v>Spinale Neurochirurgie</v>
      </c>
      <c r="C15" s="481" t="str">
        <f>'2.2'!K33</f>
        <v>BEW8</v>
      </c>
      <c r="D15" s="45"/>
      <c r="E15" s="45"/>
      <c r="F15" s="45"/>
    </row>
    <row r="16" spans="1:7" s="53" customFormat="1" ht="25" x14ac:dyDescent="0.25">
      <c r="A16" s="481" t="str">
        <f>+'2.2'!C38</f>
        <v>NEU2.1</v>
      </c>
      <c r="B16" s="481" t="str">
        <f>+'2.2'!D38</f>
        <v>Primäre Neubildung des Zentralnervensystems (ohne Palliativpatienten)</v>
      </c>
      <c r="C16" s="481" t="str">
        <f>+'2.2'!K38</f>
        <v>RAO1</v>
      </c>
      <c r="D16" s="45"/>
      <c r="E16" s="45"/>
      <c r="F16" s="45"/>
    </row>
    <row r="17" spans="1:6" s="53" customFormat="1" x14ac:dyDescent="0.25">
      <c r="A17" s="481" t="str">
        <f>'2.2'!C39</f>
        <v>NEU3</v>
      </c>
      <c r="B17" s="481" t="str">
        <f>'2.2'!D39</f>
        <v>Zerebrovaskuläre Störungen</v>
      </c>
      <c r="C17" s="481" t="str">
        <f>'2.2'!K39</f>
        <v>NEU3.1</v>
      </c>
      <c r="D17" s="45"/>
      <c r="E17" s="45"/>
      <c r="F17" s="45"/>
    </row>
    <row r="18" spans="1:6" s="53" customFormat="1" x14ac:dyDescent="0.25">
      <c r="A18" s="481" t="str">
        <f>+'2.2'!C41</f>
        <v>NEU4</v>
      </c>
      <c r="B18" s="481" t="str">
        <f>+'2.2'!D41</f>
        <v>Epileptologie: Komplex-Diagnostik</v>
      </c>
      <c r="C18" s="481" t="str">
        <f>+'2.2'!K41</f>
        <v>NEU4.1 + NEU4.2</v>
      </c>
      <c r="D18" s="45"/>
      <c r="E18" s="45"/>
      <c r="F18" s="45"/>
    </row>
    <row r="19" spans="1:6" s="53" customFormat="1" x14ac:dyDescent="0.25">
      <c r="A19" s="481" t="str">
        <f>+'2.2'!C52</f>
        <v>GAE1</v>
      </c>
      <c r="B19" s="481" t="str">
        <f>+'2.2'!D52</f>
        <v>Gastroenterologie</v>
      </c>
      <c r="C19" s="481" t="str">
        <f>+'2.2'!K52</f>
        <v>VIS1</v>
      </c>
      <c r="D19" s="45"/>
      <c r="E19" s="45"/>
      <c r="F19" s="45"/>
    </row>
    <row r="20" spans="1:6" s="53" customFormat="1" x14ac:dyDescent="0.25">
      <c r="A20" s="481" t="str">
        <f>+'2.2'!C58</f>
        <v>VIS1.4</v>
      </c>
      <c r="B20" s="481" t="str">
        <f>+'2.2'!D58</f>
        <v>Bariatrische Chirurgie</v>
      </c>
      <c r="C20" s="481" t="str">
        <f>+'2.2'!K58</f>
        <v>END1</v>
      </c>
      <c r="D20" s="45"/>
      <c r="E20" s="45"/>
      <c r="F20" s="45"/>
    </row>
    <row r="21" spans="1:6" s="53" customFormat="1" ht="14.25" hidden="1" customHeight="1" x14ac:dyDescent="0.25">
      <c r="A21" s="481" t="str">
        <f>+'2.2'!C68</f>
        <v>GEF2</v>
      </c>
      <c r="B21" s="481" t="str">
        <f>+'2.2'!D68</f>
        <v>Interventionelle und endovaskuläre Gefässmedizin</v>
      </c>
      <c r="C21" s="481" t="str">
        <f>+'2.2'!K68</f>
        <v/>
      </c>
      <c r="D21" s="45"/>
      <c r="E21" s="45"/>
      <c r="F21" s="45"/>
    </row>
    <row r="22" spans="1:6" s="53" customFormat="1" hidden="1" x14ac:dyDescent="0.25">
      <c r="A22" s="481" t="str">
        <f>+'2.2'!C69</f>
        <v>GEF2.1</v>
      </c>
      <c r="B22" s="481" t="str">
        <f>+'2.2'!D69</f>
        <v>Gefässchirurgie</v>
      </c>
      <c r="C22" s="481" t="str">
        <f>+'2.2'!K69</f>
        <v/>
      </c>
      <c r="D22" s="45"/>
      <c r="E22" s="45"/>
      <c r="F22" s="45"/>
    </row>
    <row r="23" spans="1:6" s="53" customFormat="1" hidden="1" x14ac:dyDescent="0.25">
      <c r="A23" s="481" t="str">
        <f>+'2.2'!C70</f>
        <v>CARO</v>
      </c>
      <c r="B23" s="481" t="str">
        <f>+'2.2'!D70</f>
        <v>Eingriffe an der Carotis</v>
      </c>
      <c r="C23" s="481" t="str">
        <f>+'2.2'!K70</f>
        <v/>
      </c>
      <c r="D23" s="45"/>
      <c r="E23" s="45"/>
      <c r="F23" s="45"/>
    </row>
    <row r="24" spans="1:6" s="53" customFormat="1" ht="14.25" customHeight="1" x14ac:dyDescent="0.25">
      <c r="A24" s="481" t="str">
        <f>+'2.2'!C71</f>
        <v>AOR1</v>
      </c>
      <c r="B24" s="481" t="str">
        <f>+'2.2'!D71</f>
        <v>Interventionelle und endovaskuläre Behandlung der Aorta</v>
      </c>
      <c r="C24" s="481" t="str">
        <f>+'2.2'!K71</f>
        <v xml:space="preserve">AOR2
</v>
      </c>
      <c r="D24" s="45"/>
      <c r="E24" s="45"/>
      <c r="F24" s="45"/>
    </row>
    <row r="25" spans="1:6" s="53" customFormat="1" x14ac:dyDescent="0.25">
      <c r="A25" s="481" t="str">
        <f>+'2.2'!C83</f>
        <v>KAR1</v>
      </c>
      <c r="B25" s="481" t="str">
        <f>+'2.2'!D83</f>
        <v>Kardiologie und Devices</v>
      </c>
      <c r="C25" s="481" t="str">
        <f>+'2.2'!K83</f>
        <v>KAR3 + KAR3.1</v>
      </c>
      <c r="D25" s="45"/>
      <c r="E25" s="45"/>
      <c r="F25" s="45"/>
    </row>
    <row r="26" spans="1:6" s="53" customFormat="1" ht="14.25" customHeight="1" x14ac:dyDescent="0.25">
      <c r="A26" s="481" t="str">
        <f>+'2.2'!C84</f>
        <v>KAR2</v>
      </c>
      <c r="B26" s="481" t="str">
        <f>+'2.2'!D84</f>
        <v>Elektrophysiologie und CRT</v>
      </c>
      <c r="C26" s="481" t="str">
        <f>+'2.2'!K84</f>
        <v xml:space="preserve">HER1.1
</v>
      </c>
      <c r="D26" s="45"/>
      <c r="E26" s="45"/>
      <c r="F26" s="45"/>
    </row>
    <row r="27" spans="1:6" s="53" customFormat="1" ht="14.25" customHeight="1" x14ac:dyDescent="0.25">
      <c r="A27" s="481" t="str">
        <f>+'2.2'!C85</f>
        <v>KAR3</v>
      </c>
      <c r="B27" s="481" t="str">
        <f>+'2.2'!D85</f>
        <v>Interventionelle Kardiologie (Koronareingriffe)</v>
      </c>
      <c r="C27" s="481" t="str">
        <f>+'2.2'!K85</f>
        <v>HER1.1</v>
      </c>
      <c r="D27" s="45"/>
      <c r="E27" s="45"/>
      <c r="F27" s="45"/>
    </row>
    <row r="28" spans="1:6" s="53" customFormat="1" x14ac:dyDescent="0.25">
      <c r="A28" s="481" t="str">
        <f>+'2.2'!C86</f>
        <v>KAR3.1</v>
      </c>
      <c r="B28" s="481" t="str">
        <f>+'2.2'!D86</f>
        <v>Interventionelle Kardiologie (strukturelle Eingriffe)</v>
      </c>
      <c r="C28" s="481" t="str">
        <f>+'2.2'!K86</f>
        <v>HER1.1</v>
      </c>
      <c r="D28" s="45"/>
      <c r="E28" s="45"/>
      <c r="F28" s="45"/>
    </row>
    <row r="29" spans="1:6" s="53" customFormat="1" ht="28" hidden="1" customHeight="1" x14ac:dyDescent="0.25">
      <c r="A29" s="481" t="str">
        <f>+'2.2'!C87</f>
        <v>KAR3.1.1</v>
      </c>
      <c r="B29" s="481" t="str">
        <f>+'2.2'!D87</f>
        <v>Komplexe interventionnelle Kardiologie (strukturelle Eingriffe)</v>
      </c>
      <c r="C29" s="481" t="str">
        <f>+'2.2'!K87</f>
        <v/>
      </c>
      <c r="D29" s="45"/>
      <c r="E29" s="45"/>
      <c r="F29" s="45"/>
    </row>
    <row r="30" spans="1:6" s="53" customFormat="1" ht="25" x14ac:dyDescent="0.25">
      <c r="A30" s="481" t="str">
        <f>+'2.2'!C88</f>
        <v>NEP1</v>
      </c>
      <c r="B30" s="481" t="str">
        <f>+'2.2'!D88</f>
        <v>Nephrologie (akute Nierenversagen wie auch chronisch terminales Nierenversagen)</v>
      </c>
      <c r="C30" s="481" t="str">
        <f>+'2.2'!K88</f>
        <v>VIS1 + GEF2 + GEF2.1 + RAD1</v>
      </c>
      <c r="D30" s="45"/>
      <c r="E30" s="45"/>
      <c r="F30" s="45"/>
    </row>
    <row r="31" spans="1:6" s="53" customFormat="1" x14ac:dyDescent="0.25">
      <c r="A31" s="481" t="str">
        <f>+'2.2'!C94</f>
        <v>URO1.1.4</v>
      </c>
      <c r="B31" s="481" t="str">
        <f>+'2.2'!D94</f>
        <v>Isolierte Adrenalektomie</v>
      </c>
      <c r="C31" s="481" t="str">
        <f>+'2.2'!K94</f>
        <v>END1</v>
      </c>
      <c r="D31" s="45"/>
      <c r="E31" s="45"/>
      <c r="F31" s="45"/>
    </row>
    <row r="32" spans="1:6" s="53" customFormat="1" x14ac:dyDescent="0.25">
      <c r="A32" s="481" t="str">
        <f>+'2.2'!C98</f>
        <v>PNE1</v>
      </c>
      <c r="B32" s="481" t="str">
        <f>+'2.2'!D98</f>
        <v>Pneumologie</v>
      </c>
      <c r="C32" s="481" t="str">
        <f>+'2.2'!K98</f>
        <v>THO1.1</v>
      </c>
      <c r="D32" s="45"/>
      <c r="E32" s="45"/>
      <c r="F32" s="45"/>
    </row>
    <row r="33" spans="1:6" s="53" customFormat="1" ht="25" x14ac:dyDescent="0.25">
      <c r="A33" s="481" t="str">
        <f>+'2.2'!C100</f>
        <v>PNE1.2</v>
      </c>
      <c r="B33" s="481" t="str">
        <f>+'2.2'!D100</f>
        <v>Abklärung zur oder Status nach Lungentransplantation</v>
      </c>
      <c r="C33" s="481" t="str">
        <f>+'2.2'!K100</f>
        <v>TPL2</v>
      </c>
      <c r="D33" s="45"/>
      <c r="E33" s="45"/>
      <c r="F33" s="45"/>
    </row>
    <row r="34" spans="1:6" s="53" customFormat="1" x14ac:dyDescent="0.25">
      <c r="A34" s="481" t="str">
        <f>+'2.2'!C101</f>
        <v>PNE1.3</v>
      </c>
      <c r="B34" s="481" t="str">
        <f>+'2.2'!D101</f>
        <v>Cystische Fibrose</v>
      </c>
      <c r="C34" s="481" t="str">
        <f>+'2.2'!K101</f>
        <v>TPL2</v>
      </c>
      <c r="D34" s="45"/>
      <c r="E34" s="45"/>
      <c r="F34" s="45"/>
    </row>
    <row r="35" spans="1:6" s="53" customFormat="1" x14ac:dyDescent="0.25">
      <c r="A35" s="481" t="str">
        <f>'2.2'!C124</f>
        <v>BEW8</v>
      </c>
      <c r="B35" s="481" t="str">
        <f>'2.2'!D124</f>
        <v>Wirbelsäulenchirurgie</v>
      </c>
      <c r="C35" s="481" t="str">
        <f>+'2.2'!K124</f>
        <v>RHE1 + NCH2</v>
      </c>
      <c r="D35" s="45"/>
      <c r="E35" s="45"/>
      <c r="F35" s="45"/>
    </row>
    <row r="36" spans="1:6" s="53" customFormat="1" x14ac:dyDescent="0.25">
      <c r="A36" s="481" t="str">
        <f>+'2.2'!C130</f>
        <v>RHE1</v>
      </c>
      <c r="B36" s="481" t="str">
        <f>+'2.2'!D130</f>
        <v>Rheumatologie</v>
      </c>
      <c r="C36" s="481" t="str">
        <f>+'2.2'!K130</f>
        <v>BEW8 + NEU1</v>
      </c>
      <c r="D36" s="45"/>
      <c r="E36" s="45"/>
      <c r="F36" s="45"/>
    </row>
    <row r="37" spans="1:6" s="53" customFormat="1" hidden="1" x14ac:dyDescent="0.25">
      <c r="A37" s="481" t="str">
        <f>+'2.2'!C133</f>
        <v>GYNT</v>
      </c>
      <c r="B37" s="481" t="str">
        <f>+'2.2'!D133</f>
        <v>Gynäkologische Tumore</v>
      </c>
      <c r="C37" s="481" t="str">
        <f>+'2.2'!K133</f>
        <v>RAO1</v>
      </c>
      <c r="D37" s="45"/>
      <c r="E37" s="45"/>
      <c r="F37" s="45"/>
    </row>
    <row r="38" spans="1:6" s="53" customFormat="1" x14ac:dyDescent="0.25">
      <c r="A38" s="481" t="str">
        <f>+'2.2'!C136</f>
        <v>GEBH</v>
      </c>
      <c r="B38" s="481" t="str">
        <f>+'2.2'!D136</f>
        <v>GEBH Geburtshäuser ( ≥ 36 0/7 SSW)</v>
      </c>
      <c r="C38" s="481" t="str">
        <f>+'2.2'!K136</f>
        <v>GEB1 + NEO1</v>
      </c>
      <c r="D38" s="45"/>
      <c r="E38" s="45"/>
      <c r="F38" s="45"/>
    </row>
    <row r="39" spans="1:6" s="53" customFormat="1" hidden="1" x14ac:dyDescent="0.25">
      <c r="A39" s="481" t="str">
        <f>+'2.2'!C137</f>
        <v>GEBS</v>
      </c>
      <c r="B39" s="481" t="str">
        <f>+'2.2'!D137</f>
        <v>Hebammengeleitete Geburtshilfe am/im Spital</v>
      </c>
      <c r="C39" s="481" t="str">
        <f>+'2.2'!K137</f>
        <v/>
      </c>
      <c r="D39" s="45"/>
      <c r="E39" s="45"/>
      <c r="F39" s="45"/>
    </row>
    <row r="40" spans="1:6" s="53" customFormat="1" ht="25" x14ac:dyDescent="0.25">
      <c r="A40" s="481" t="str">
        <f>+'2.2'!C138</f>
        <v>GEB1</v>
      </c>
      <c r="B40" s="481" t="str">
        <f>+'2.2'!D138</f>
        <v>Grundversorgung Geburtshilfe ( ≥ 35 0/7 SSW und GG 2000g)</v>
      </c>
      <c r="C40" s="481" t="str">
        <f>+'2.2'!K138</f>
        <v>NEO1.1</v>
      </c>
      <c r="D40" s="45"/>
      <c r="E40" s="45"/>
      <c r="F40" s="45"/>
    </row>
    <row r="41" spans="1:6" s="53" customFormat="1" x14ac:dyDescent="0.25">
      <c r="A41" s="481" t="str">
        <f>+'2.2'!C139</f>
        <v>GEB1.1</v>
      </c>
      <c r="B41" s="481" t="str">
        <f>+'2.2'!D139</f>
        <v>Geburtshilfe (≥ 32 0/7 SSW und GG 1250g)</v>
      </c>
      <c r="C41" s="481" t="str">
        <f>+'2.2'!K139</f>
        <v>GEB1.1.1</v>
      </c>
      <c r="D41" s="45"/>
      <c r="E41" s="45"/>
      <c r="F41" s="45"/>
    </row>
    <row r="42" spans="1:6" s="49" customFormat="1" ht="25" x14ac:dyDescent="0.25">
      <c r="A42" s="481" t="str">
        <f>'2.2'!C141</f>
        <v>NEOG</v>
      </c>
      <c r="B42" s="481" t="str">
        <f>'2.2'!D141</f>
        <v>Grundversorgung Neugeborene (≥ 36 0/7 SSW und GG 2000g)</v>
      </c>
      <c r="C42" s="481" t="str">
        <f>'2.2'!K141</f>
        <v>GEB1 + NEO1</v>
      </c>
      <c r="D42" s="47"/>
      <c r="E42" s="47"/>
      <c r="F42" s="47"/>
    </row>
    <row r="43" spans="1:6" s="53" customFormat="1" ht="14.25" customHeight="1" x14ac:dyDescent="0.25">
      <c r="A43" s="481" t="str">
        <f>'2.2'!C143</f>
        <v>NEO1.1</v>
      </c>
      <c r="B43" s="481" t="str">
        <f>'2.2'!D143</f>
        <v>Neonatologie (≥  32 0/7 SSW und GG 1250g)</v>
      </c>
      <c r="C43" s="481" t="str">
        <f>'2.2'!K143</f>
        <v>NEO1.1.1.1</v>
      </c>
      <c r="D43" s="45"/>
      <c r="E43" s="45"/>
      <c r="F43" s="45"/>
    </row>
    <row r="44" spans="1:6" s="53" customFormat="1" ht="25" x14ac:dyDescent="0.25">
      <c r="A44" s="481" t="str">
        <f>'2.2'!C144</f>
        <v>NEO1.1.1</v>
      </c>
      <c r="B44" s="481" t="str">
        <f>'2.2'!D144</f>
        <v>Spezialisierte Neonatologie (≥ 28 0/7 SSW und GG ≥1000g)</v>
      </c>
      <c r="C44" s="481" t="str">
        <f>'2.2'!K144</f>
        <v>NEO1.1.1.1</v>
      </c>
      <c r="D44" s="45"/>
      <c r="E44" s="45"/>
      <c r="F44" s="45"/>
    </row>
    <row r="45" spans="1:6" s="53" customFormat="1" x14ac:dyDescent="0.25">
      <c r="A45" s="481" t="str">
        <f>+'2.2'!C146</f>
        <v>ONK1</v>
      </c>
      <c r="B45" s="481" t="str">
        <f>+'2.2'!D146</f>
        <v>Onkologie</v>
      </c>
      <c r="C45" s="481" t="str">
        <f>+'2.2'!K146</f>
        <v>RAO1 + NUK1</v>
      </c>
      <c r="D45" s="45"/>
      <c r="E45" s="45"/>
      <c r="F45" s="45"/>
    </row>
    <row r="46" spans="1:6" s="53" customFormat="1" x14ac:dyDescent="0.25">
      <c r="A46" s="481" t="str">
        <f>+'2.2'!C148</f>
        <v>NUK1</v>
      </c>
      <c r="B46" s="481" t="str">
        <f>+'2.2'!D148</f>
        <v>Nuklearmedizin</v>
      </c>
      <c r="C46" s="481" t="str">
        <f>+'2.2'!K148</f>
        <v>END1</v>
      </c>
      <c r="D46" s="45"/>
      <c r="E46" s="45"/>
      <c r="F46" s="45"/>
    </row>
    <row r="47" spans="1:6" s="53" customFormat="1" ht="6.75" customHeight="1" x14ac:dyDescent="0.25">
      <c r="A47" s="45"/>
      <c r="B47" s="45"/>
      <c r="C47" s="24"/>
      <c r="E47" s="45"/>
      <c r="F47" s="45"/>
    </row>
    <row r="48" spans="1:6" s="53" customFormat="1" ht="22" customHeight="1" x14ac:dyDescent="0.25">
      <c r="A48" s="987" t="s">
        <v>589</v>
      </c>
      <c r="B48" s="1044"/>
      <c r="C48" s="1044"/>
      <c r="D48" s="1044"/>
      <c r="E48" s="1044"/>
      <c r="F48" s="1044"/>
    </row>
    <row r="49" spans="1:7" s="53" customFormat="1" ht="33.75" customHeight="1" x14ac:dyDescent="0.25">
      <c r="A49" s="982" t="s">
        <v>590</v>
      </c>
      <c r="B49" s="982"/>
      <c r="C49" s="982"/>
      <c r="D49" s="982"/>
      <c r="E49" s="982"/>
      <c r="F49" s="982"/>
    </row>
    <row r="50" spans="1:7" s="53" customFormat="1" ht="31" customHeight="1" x14ac:dyDescent="0.25">
      <c r="A50" s="987" t="s">
        <v>480</v>
      </c>
      <c r="B50" s="987"/>
      <c r="C50" s="987"/>
      <c r="D50" s="987"/>
      <c r="E50" s="987"/>
      <c r="F50" s="987"/>
    </row>
    <row r="51" spans="1:7" s="53" customFormat="1" ht="13.5" customHeight="1" x14ac:dyDescent="0.25">
      <c r="A51" s="9"/>
      <c r="B51" s="9"/>
      <c r="C51" s="9"/>
      <c r="D51" s="9"/>
      <c r="E51" s="9"/>
      <c r="F51" s="9"/>
    </row>
    <row r="52" spans="1:7" s="10" customFormat="1" ht="43" customHeight="1" x14ac:dyDescent="0.25">
      <c r="A52" s="1067" t="s">
        <v>10</v>
      </c>
      <c r="B52" s="1094"/>
      <c r="C52" s="494" t="s">
        <v>727</v>
      </c>
      <c r="D52" s="1063" t="s">
        <v>798</v>
      </c>
      <c r="E52" s="1066"/>
      <c r="F52" s="1063" t="s">
        <v>167</v>
      </c>
    </row>
    <row r="53" spans="1:7" s="11" customFormat="1" ht="31" customHeight="1" x14ac:dyDescent="0.25">
      <c r="A53" s="495" t="s">
        <v>54</v>
      </c>
      <c r="B53" s="495" t="s">
        <v>53</v>
      </c>
      <c r="C53" s="495" t="s">
        <v>11</v>
      </c>
      <c r="D53" s="462" t="s">
        <v>729</v>
      </c>
      <c r="E53" s="462" t="s">
        <v>194</v>
      </c>
      <c r="F53" s="1096"/>
    </row>
    <row r="54" spans="1:7" s="11" customFormat="1" ht="13" x14ac:dyDescent="0.25">
      <c r="A54" s="454" t="s">
        <v>132</v>
      </c>
      <c r="B54" s="496" t="s">
        <v>152</v>
      </c>
      <c r="C54" s="497"/>
      <c r="D54" s="526"/>
      <c r="E54" s="526"/>
      <c r="F54" s="505"/>
    </row>
    <row r="55" spans="1:7" s="11" customFormat="1" ht="10" x14ac:dyDescent="0.25">
      <c r="A55" s="497"/>
      <c r="B55" s="498" t="s">
        <v>9</v>
      </c>
      <c r="C55" s="499" t="s">
        <v>457</v>
      </c>
      <c r="D55" s="500"/>
      <c r="E55" s="500"/>
      <c r="F55" s="501"/>
    </row>
    <row r="56" spans="1:7" s="11" customFormat="1" ht="10" x14ac:dyDescent="0.25">
      <c r="A56" s="497"/>
      <c r="B56" s="498"/>
      <c r="C56" s="499" t="s">
        <v>1015</v>
      </c>
      <c r="D56" s="500"/>
      <c r="E56" s="500"/>
      <c r="F56" s="501"/>
    </row>
    <row r="57" spans="1:7" s="11" customFormat="1" ht="13" x14ac:dyDescent="0.25">
      <c r="A57" s="454" t="s">
        <v>314</v>
      </c>
      <c r="B57" s="496" t="s">
        <v>315</v>
      </c>
      <c r="C57" s="499"/>
      <c r="D57" s="526"/>
      <c r="E57" s="526"/>
      <c r="F57" s="466"/>
    </row>
    <row r="58" spans="1:7" s="11" customFormat="1" ht="10" x14ac:dyDescent="0.25">
      <c r="A58" s="498"/>
      <c r="B58" s="502" t="s">
        <v>9</v>
      </c>
      <c r="C58" s="499" t="s">
        <v>21</v>
      </c>
      <c r="D58" s="500"/>
      <c r="E58" s="500"/>
      <c r="F58" s="501"/>
    </row>
    <row r="59" spans="1:7" s="24" customFormat="1" ht="13" x14ac:dyDescent="0.25">
      <c r="A59" s="454" t="s">
        <v>283</v>
      </c>
      <c r="B59" s="496" t="s">
        <v>268</v>
      </c>
      <c r="C59" s="503"/>
      <c r="D59" s="526"/>
      <c r="E59" s="526"/>
      <c r="F59" s="466"/>
      <c r="G59" s="430"/>
    </row>
    <row r="60" spans="1:7" s="12" customFormat="1" ht="10" x14ac:dyDescent="0.25">
      <c r="A60" s="498"/>
      <c r="B60" s="502" t="s">
        <v>9</v>
      </c>
      <c r="C60" s="499" t="s">
        <v>22</v>
      </c>
      <c r="D60" s="500"/>
      <c r="E60" s="500"/>
      <c r="F60" s="500"/>
    </row>
    <row r="61" spans="1:7" s="12" customFormat="1" ht="26" x14ac:dyDescent="0.25">
      <c r="A61" s="454" t="s">
        <v>39</v>
      </c>
      <c r="B61" s="504" t="s">
        <v>303</v>
      </c>
      <c r="C61" s="499"/>
      <c r="D61" s="526"/>
      <c r="E61" s="526"/>
      <c r="F61" s="505"/>
    </row>
    <row r="62" spans="1:7" s="12" customFormat="1" ht="10" x14ac:dyDescent="0.25">
      <c r="A62" s="498"/>
      <c r="B62" s="502" t="s">
        <v>9</v>
      </c>
      <c r="C62" s="499" t="s">
        <v>302</v>
      </c>
      <c r="D62" s="506"/>
      <c r="E62" s="506"/>
      <c r="F62" s="506"/>
    </row>
    <row r="63" spans="1:7" s="24" customFormat="1" ht="13" x14ac:dyDescent="0.25">
      <c r="A63" s="454" t="s">
        <v>104</v>
      </c>
      <c r="B63" s="496" t="s">
        <v>305</v>
      </c>
      <c r="C63" s="481"/>
      <c r="D63" s="526"/>
      <c r="E63" s="526"/>
      <c r="F63" s="469"/>
    </row>
    <row r="64" spans="1:7" s="12" customFormat="1" ht="10" x14ac:dyDescent="0.25">
      <c r="A64" s="498"/>
      <c r="B64" s="498" t="s">
        <v>9</v>
      </c>
      <c r="C64" s="499" t="s">
        <v>458</v>
      </c>
      <c r="D64" s="501"/>
      <c r="E64" s="501"/>
      <c r="F64" s="501"/>
    </row>
    <row r="65" spans="1:6" s="24" customFormat="1" ht="26" x14ac:dyDescent="0.25">
      <c r="A65" s="454" t="s">
        <v>426</v>
      </c>
      <c r="B65" s="496" t="s">
        <v>780</v>
      </c>
      <c r="C65" s="481"/>
      <c r="D65" s="526"/>
      <c r="E65" s="526"/>
      <c r="F65" s="469"/>
    </row>
    <row r="66" spans="1:6" s="12" customFormat="1" ht="10" x14ac:dyDescent="0.25">
      <c r="A66" s="498"/>
      <c r="B66" s="498" t="s">
        <v>9</v>
      </c>
      <c r="C66" s="499" t="s">
        <v>458</v>
      </c>
      <c r="D66" s="501"/>
      <c r="E66" s="501"/>
      <c r="F66" s="501"/>
    </row>
    <row r="67" spans="1:6" s="24" customFormat="1" ht="13" x14ac:dyDescent="0.25">
      <c r="A67" s="454" t="s">
        <v>5</v>
      </c>
      <c r="B67" s="496" t="s">
        <v>101</v>
      </c>
      <c r="C67" s="503"/>
      <c r="D67" s="526"/>
      <c r="E67" s="526"/>
      <c r="F67" s="469"/>
    </row>
    <row r="68" spans="1:6" s="12" customFormat="1" ht="10" x14ac:dyDescent="0.25">
      <c r="A68" s="498"/>
      <c r="B68" s="502" t="s">
        <v>9</v>
      </c>
      <c r="C68" s="499" t="s">
        <v>14</v>
      </c>
      <c r="D68" s="501"/>
      <c r="E68" s="501"/>
      <c r="F68" s="501"/>
    </row>
    <row r="69" spans="1:6" s="12" customFormat="1" ht="10" x14ac:dyDescent="0.25">
      <c r="A69" s="498"/>
      <c r="B69" s="502"/>
      <c r="C69" s="499" t="s">
        <v>15</v>
      </c>
      <c r="D69" s="501"/>
      <c r="E69" s="501"/>
      <c r="F69" s="501"/>
    </row>
    <row r="70" spans="1:6" s="12" customFormat="1" ht="10" x14ac:dyDescent="0.25">
      <c r="A70" s="498"/>
      <c r="B70" s="502"/>
      <c r="C70" s="499" t="s">
        <v>16</v>
      </c>
      <c r="D70" s="501"/>
      <c r="E70" s="501"/>
      <c r="F70" s="501"/>
    </row>
    <row r="71" spans="1:6" s="12" customFormat="1" ht="10" x14ac:dyDescent="0.25">
      <c r="A71" s="498"/>
      <c r="B71" s="502"/>
      <c r="C71" s="499" t="s">
        <v>17</v>
      </c>
      <c r="D71" s="501"/>
      <c r="E71" s="501"/>
      <c r="F71" s="501"/>
    </row>
    <row r="72" spans="1:6" s="24" customFormat="1" ht="13" x14ac:dyDescent="0.25">
      <c r="A72" s="454" t="s">
        <v>176</v>
      </c>
      <c r="B72" s="496" t="s">
        <v>109</v>
      </c>
      <c r="C72" s="503"/>
      <c r="D72" s="526"/>
      <c r="E72" s="526"/>
      <c r="F72" s="466"/>
    </row>
    <row r="73" spans="1:6" s="24" customFormat="1" ht="13" x14ac:dyDescent="0.25">
      <c r="A73" s="454"/>
      <c r="B73" s="502" t="s">
        <v>9</v>
      </c>
      <c r="C73" s="499" t="s">
        <v>281</v>
      </c>
      <c r="D73" s="500"/>
      <c r="E73" s="500"/>
      <c r="F73" s="500"/>
    </row>
    <row r="74" spans="1:6" s="12" customFormat="1" ht="20" x14ac:dyDescent="0.25">
      <c r="A74" s="498"/>
      <c r="B74" s="498"/>
      <c r="C74" s="499" t="s">
        <v>365</v>
      </c>
      <c r="D74" s="500"/>
      <c r="E74" s="500"/>
      <c r="F74" s="500"/>
    </row>
    <row r="75" spans="1:6" s="12" customFormat="1" ht="10" hidden="1" x14ac:dyDescent="0.25">
      <c r="A75" s="498"/>
      <c r="B75" s="502"/>
      <c r="C75" s="499" t="s">
        <v>470</v>
      </c>
      <c r="D75" s="500"/>
      <c r="E75" s="500"/>
      <c r="F75" s="500"/>
    </row>
    <row r="76" spans="1:6" s="24" customFormat="1" ht="13" x14ac:dyDescent="0.25">
      <c r="A76" s="454" t="s">
        <v>886</v>
      </c>
      <c r="B76" s="496" t="s">
        <v>456</v>
      </c>
      <c r="C76" s="503"/>
      <c r="D76" s="526"/>
      <c r="E76" s="526"/>
      <c r="F76" s="469"/>
    </row>
    <row r="77" spans="1:6" s="12" customFormat="1" ht="30" hidden="1" x14ac:dyDescent="0.25">
      <c r="A77" s="498"/>
      <c r="B77" s="502" t="s">
        <v>9</v>
      </c>
      <c r="C77" s="507" t="s">
        <v>705</v>
      </c>
      <c r="D77" s="501"/>
      <c r="E77" s="501"/>
      <c r="F77" s="501"/>
    </row>
    <row r="78" spans="1:6" s="12" customFormat="1" ht="20" x14ac:dyDescent="0.25">
      <c r="A78" s="498"/>
      <c r="B78" s="502" t="s">
        <v>9</v>
      </c>
      <c r="C78" s="499" t="s">
        <v>365</v>
      </c>
      <c r="D78" s="501"/>
      <c r="E78" s="501"/>
      <c r="F78" s="501"/>
    </row>
    <row r="79" spans="1:6" s="24" customFormat="1" ht="26" x14ac:dyDescent="0.25">
      <c r="A79" s="454" t="s">
        <v>225</v>
      </c>
      <c r="B79" s="496" t="s">
        <v>178</v>
      </c>
      <c r="C79" s="503"/>
      <c r="D79" s="526"/>
      <c r="E79" s="526"/>
      <c r="F79" s="466"/>
    </row>
    <row r="80" spans="1:6" s="12" customFormat="1" ht="20" hidden="1" x14ac:dyDescent="0.25">
      <c r="A80" s="498"/>
      <c r="B80" s="502" t="s">
        <v>9</v>
      </c>
      <c r="C80" s="499" t="s">
        <v>471</v>
      </c>
      <c r="D80" s="500"/>
      <c r="E80" s="500"/>
      <c r="F80" s="500"/>
    </row>
    <row r="81" spans="1:7" s="12" customFormat="1" ht="10" hidden="1" x14ac:dyDescent="0.25">
      <c r="A81" s="498"/>
      <c r="B81" s="502"/>
      <c r="C81" s="499" t="s">
        <v>19</v>
      </c>
      <c r="D81" s="500"/>
      <c r="E81" s="500"/>
      <c r="F81" s="500"/>
    </row>
    <row r="82" spans="1:7" s="12" customFormat="1" ht="20" hidden="1" x14ac:dyDescent="0.25">
      <c r="A82" s="498"/>
      <c r="B82" s="502"/>
      <c r="C82" s="499" t="s">
        <v>366</v>
      </c>
      <c r="D82" s="500"/>
      <c r="E82" s="500"/>
      <c r="F82" s="500"/>
    </row>
    <row r="83" spans="1:7" s="12" customFormat="1" ht="10" x14ac:dyDescent="0.25">
      <c r="A83" s="498"/>
      <c r="B83" s="502" t="s">
        <v>9</v>
      </c>
      <c r="C83" s="499" t="s">
        <v>624</v>
      </c>
      <c r="D83" s="500"/>
      <c r="E83" s="500"/>
      <c r="F83" s="500"/>
    </row>
    <row r="84" spans="1:7" s="12" customFormat="1" ht="20" x14ac:dyDescent="0.25">
      <c r="A84" s="498"/>
      <c r="B84" s="502"/>
      <c r="C84" s="499" t="s">
        <v>623</v>
      </c>
      <c r="D84" s="500"/>
      <c r="E84" s="500"/>
      <c r="F84" s="500"/>
    </row>
    <row r="85" spans="1:7" s="12" customFormat="1" ht="20" x14ac:dyDescent="0.25">
      <c r="A85" s="498"/>
      <c r="B85" s="502"/>
      <c r="C85" s="499" t="s">
        <v>625</v>
      </c>
      <c r="D85" s="500"/>
      <c r="E85" s="500"/>
      <c r="F85" s="500"/>
    </row>
    <row r="86" spans="1:7" s="24" customFormat="1" ht="26" x14ac:dyDescent="0.25">
      <c r="A86" s="454" t="s">
        <v>881</v>
      </c>
      <c r="B86" s="496" t="s">
        <v>882</v>
      </c>
      <c r="C86" s="503"/>
      <c r="D86" s="526"/>
      <c r="E86" s="526"/>
      <c r="F86" s="469"/>
    </row>
    <row r="87" spans="1:7" s="12" customFormat="1" ht="20" x14ac:dyDescent="0.25">
      <c r="A87" s="498"/>
      <c r="B87" s="502" t="s">
        <v>9</v>
      </c>
      <c r="C87" s="499" t="s">
        <v>365</v>
      </c>
      <c r="D87" s="501"/>
      <c r="E87" s="501"/>
      <c r="F87" s="501"/>
    </row>
    <row r="88" spans="1:7" s="12" customFormat="1" ht="26" hidden="1" x14ac:dyDescent="0.25">
      <c r="A88" s="454" t="s">
        <v>228</v>
      </c>
      <c r="B88" s="496" t="s">
        <v>310</v>
      </c>
      <c r="C88" s="499"/>
      <c r="D88" s="526"/>
      <c r="E88" s="526"/>
      <c r="F88" s="469"/>
    </row>
    <row r="89" spans="1:7" s="12" customFormat="1" ht="10" hidden="1" x14ac:dyDescent="0.25">
      <c r="A89" s="498"/>
      <c r="B89" s="502" t="s">
        <v>9</v>
      </c>
      <c r="C89" s="499" t="s">
        <v>19</v>
      </c>
      <c r="D89" s="501"/>
      <c r="E89" s="501"/>
      <c r="F89" s="501"/>
    </row>
    <row r="90" spans="1:7" s="24" customFormat="1" ht="13" x14ac:dyDescent="0.25">
      <c r="A90" s="454" t="s">
        <v>598</v>
      </c>
      <c r="B90" s="496" t="s">
        <v>289</v>
      </c>
      <c r="C90" s="503"/>
      <c r="D90" s="526"/>
      <c r="E90" s="526"/>
      <c r="F90" s="466"/>
    </row>
    <row r="91" spans="1:7" s="12" customFormat="1" ht="10" x14ac:dyDescent="0.25">
      <c r="A91" s="498"/>
      <c r="B91" s="502" t="s">
        <v>9</v>
      </c>
      <c r="C91" s="499" t="s">
        <v>622</v>
      </c>
      <c r="D91" s="500"/>
      <c r="E91" s="500"/>
      <c r="F91" s="500"/>
    </row>
    <row r="92" spans="1:7" s="24" customFormat="1" ht="26" x14ac:dyDescent="0.25">
      <c r="A92" s="454" t="s">
        <v>621</v>
      </c>
      <c r="B92" s="496" t="s">
        <v>602</v>
      </c>
      <c r="C92" s="503"/>
      <c r="D92" s="526"/>
      <c r="E92" s="526"/>
      <c r="F92" s="469"/>
    </row>
    <row r="93" spans="1:7" s="12" customFormat="1" ht="10" x14ac:dyDescent="0.25">
      <c r="A93" s="498"/>
      <c r="B93" s="502" t="s">
        <v>9</v>
      </c>
      <c r="C93" s="499" t="s">
        <v>622</v>
      </c>
      <c r="D93" s="501"/>
      <c r="E93" s="501"/>
      <c r="F93" s="501"/>
    </row>
    <row r="94" spans="1:7" s="24" customFormat="1" ht="13" hidden="1" x14ac:dyDescent="0.25">
      <c r="A94" s="454" t="s">
        <v>77</v>
      </c>
      <c r="B94" s="496" t="s">
        <v>269</v>
      </c>
      <c r="C94" s="503"/>
      <c r="D94" s="526"/>
      <c r="E94" s="526"/>
      <c r="F94" s="469"/>
      <c r="G94" s="1093"/>
    </row>
    <row r="95" spans="1:7" s="12" customFormat="1" ht="10" hidden="1" x14ac:dyDescent="0.25">
      <c r="A95" s="498"/>
      <c r="B95" s="502" t="s">
        <v>9</v>
      </c>
      <c r="C95" s="499" t="s">
        <v>299</v>
      </c>
      <c r="D95" s="500"/>
      <c r="E95" s="500"/>
      <c r="F95" s="500"/>
      <c r="G95" s="1093"/>
    </row>
    <row r="96" spans="1:7" s="24" customFormat="1" ht="39" x14ac:dyDescent="0.25">
      <c r="A96" s="454" t="s">
        <v>31</v>
      </c>
      <c r="B96" s="496" t="s">
        <v>364</v>
      </c>
      <c r="C96" s="503"/>
      <c r="D96" s="526"/>
      <c r="E96" s="526"/>
      <c r="F96" s="466"/>
    </row>
    <row r="97" spans="1:8" s="12" customFormat="1" ht="10" x14ac:dyDescent="0.25">
      <c r="A97" s="498"/>
      <c r="B97" s="502" t="s">
        <v>9</v>
      </c>
      <c r="C97" s="499" t="s">
        <v>20</v>
      </c>
      <c r="D97" s="500"/>
      <c r="E97" s="500"/>
      <c r="F97" s="500"/>
    </row>
    <row r="98" spans="1:8" s="24" customFormat="1" ht="13" x14ac:dyDescent="0.25">
      <c r="A98" s="454" t="s">
        <v>326</v>
      </c>
      <c r="B98" s="496" t="s">
        <v>327</v>
      </c>
      <c r="C98" s="481"/>
      <c r="D98" s="526"/>
      <c r="E98" s="526"/>
      <c r="F98" s="469"/>
    </row>
    <row r="99" spans="1:8" s="12" customFormat="1" ht="20" x14ac:dyDescent="0.25">
      <c r="A99" s="498"/>
      <c r="B99" s="498" t="s">
        <v>9</v>
      </c>
      <c r="C99" s="499" t="s">
        <v>430</v>
      </c>
      <c r="D99" s="501"/>
      <c r="E99" s="501"/>
      <c r="F99" s="501"/>
    </row>
    <row r="100" spans="1:8" s="12" customFormat="1" ht="10" x14ac:dyDescent="0.25">
      <c r="A100" s="498"/>
      <c r="B100" s="498"/>
      <c r="C100" s="499" t="s">
        <v>626</v>
      </c>
      <c r="D100" s="501"/>
      <c r="E100" s="501"/>
      <c r="F100" s="501"/>
    </row>
    <row r="101" spans="1:8" s="24" customFormat="1" ht="13" x14ac:dyDescent="0.25">
      <c r="A101" s="454" t="s">
        <v>162</v>
      </c>
      <c r="B101" s="496" t="s">
        <v>86</v>
      </c>
      <c r="C101" s="481"/>
      <c r="D101" s="526"/>
      <c r="E101" s="526"/>
      <c r="F101" s="505"/>
      <c r="G101" s="84"/>
      <c r="H101" s="84"/>
    </row>
    <row r="102" spans="1:8" s="12" customFormat="1" ht="10" x14ac:dyDescent="0.25">
      <c r="A102" s="498"/>
      <c r="B102" s="498" t="s">
        <v>9</v>
      </c>
      <c r="C102" s="499" t="s">
        <v>22</v>
      </c>
      <c r="D102" s="506"/>
      <c r="E102" s="506"/>
      <c r="F102" s="506"/>
    </row>
    <row r="103" spans="1:8" s="12" customFormat="1" ht="10" x14ac:dyDescent="0.25">
      <c r="A103" s="498"/>
      <c r="B103" s="498"/>
      <c r="C103" s="499" t="s">
        <v>475</v>
      </c>
      <c r="D103" s="506"/>
      <c r="E103" s="506"/>
      <c r="F103" s="506"/>
    </row>
    <row r="104" spans="1:8" s="24" customFormat="1" ht="13" x14ac:dyDescent="0.25">
      <c r="A104" s="454" t="s">
        <v>125</v>
      </c>
      <c r="B104" s="496" t="s">
        <v>59</v>
      </c>
      <c r="C104" s="503"/>
      <c r="D104" s="526"/>
      <c r="E104" s="526"/>
      <c r="F104" s="505"/>
      <c r="G104" s="982"/>
    </row>
    <row r="105" spans="1:8" s="12" customFormat="1" ht="10" x14ac:dyDescent="0.25">
      <c r="A105" s="498"/>
      <c r="B105" s="498" t="s">
        <v>9</v>
      </c>
      <c r="C105" s="499" t="s">
        <v>21</v>
      </c>
      <c r="D105" s="501"/>
      <c r="E105" s="501"/>
      <c r="F105" s="501"/>
      <c r="G105" s="982"/>
    </row>
    <row r="106" spans="1:8" s="12" customFormat="1" ht="10" hidden="1" x14ac:dyDescent="0.25">
      <c r="A106" s="498"/>
      <c r="B106" s="502"/>
      <c r="C106" s="499" t="s">
        <v>473</v>
      </c>
      <c r="D106" s="501"/>
      <c r="E106" s="501"/>
      <c r="F106" s="501"/>
      <c r="G106" s="982"/>
    </row>
    <row r="107" spans="1:8" s="12" customFormat="1" ht="13" hidden="1" x14ac:dyDescent="0.25">
      <c r="A107" s="454" t="s">
        <v>125</v>
      </c>
      <c r="B107" s="496" t="s">
        <v>59</v>
      </c>
      <c r="C107" s="499"/>
      <c r="D107" s="526"/>
      <c r="E107" s="526"/>
      <c r="F107" s="469"/>
    </row>
    <row r="108" spans="1:8" s="12" customFormat="1" ht="10" hidden="1" x14ac:dyDescent="0.25">
      <c r="A108" s="498"/>
      <c r="B108" s="498" t="s">
        <v>9</v>
      </c>
      <c r="C108" s="499" t="s">
        <v>21</v>
      </c>
      <c r="D108" s="506"/>
      <c r="E108" s="506"/>
      <c r="F108" s="506"/>
    </row>
    <row r="109" spans="1:8" s="24" customFormat="1" ht="26" x14ac:dyDescent="0.25">
      <c r="A109" s="454" t="s">
        <v>257</v>
      </c>
      <c r="B109" s="496" t="s">
        <v>763</v>
      </c>
      <c r="C109" s="503"/>
      <c r="D109" s="526"/>
      <c r="E109" s="526"/>
      <c r="F109" s="466"/>
    </row>
    <row r="110" spans="1:8" s="12" customFormat="1" ht="10" x14ac:dyDescent="0.25">
      <c r="A110" s="508"/>
      <c r="B110" s="498" t="s">
        <v>9</v>
      </c>
      <c r="C110" s="499" t="s">
        <v>23</v>
      </c>
      <c r="D110" s="501"/>
      <c r="E110" s="501"/>
      <c r="F110" s="501"/>
    </row>
    <row r="111" spans="1:8" s="12" customFormat="1" ht="20" hidden="1" x14ac:dyDescent="0.25">
      <c r="A111" s="508"/>
      <c r="B111" s="498"/>
      <c r="C111" s="499" t="s">
        <v>627</v>
      </c>
      <c r="D111" s="501"/>
      <c r="E111" s="501"/>
      <c r="F111" s="501"/>
    </row>
    <row r="112" spans="1:8" s="12" customFormat="1" ht="20" x14ac:dyDescent="0.25">
      <c r="A112" s="508"/>
      <c r="B112" s="508"/>
      <c r="C112" s="499" t="s">
        <v>770</v>
      </c>
      <c r="D112" s="501"/>
      <c r="E112" s="501"/>
      <c r="F112" s="501"/>
    </row>
    <row r="113" spans="1:6" s="24" customFormat="1" ht="26" x14ac:dyDescent="0.25">
      <c r="A113" s="454" t="s">
        <v>259</v>
      </c>
      <c r="B113" s="496" t="s">
        <v>766</v>
      </c>
      <c r="C113" s="503"/>
      <c r="D113" s="526"/>
      <c r="E113" s="526"/>
      <c r="F113" s="469"/>
    </row>
    <row r="114" spans="1:6" s="12" customFormat="1" ht="10" x14ac:dyDescent="0.25">
      <c r="A114" s="508"/>
      <c r="B114" s="498" t="s">
        <v>9</v>
      </c>
      <c r="C114" s="499" t="s">
        <v>23</v>
      </c>
      <c r="D114" s="501"/>
      <c r="E114" s="501"/>
      <c r="F114" s="501"/>
    </row>
    <row r="115" spans="1:6" s="12" customFormat="1" ht="20" hidden="1" x14ac:dyDescent="0.25">
      <c r="A115" s="508"/>
      <c r="B115" s="498"/>
      <c r="C115" s="499" t="s">
        <v>627</v>
      </c>
      <c r="D115" s="501"/>
      <c r="E115" s="501"/>
      <c r="F115" s="501"/>
    </row>
    <row r="116" spans="1:6" s="12" customFormat="1" ht="20" x14ac:dyDescent="0.25">
      <c r="A116" s="508"/>
      <c r="B116" s="508"/>
      <c r="C116" s="499" t="s">
        <v>770</v>
      </c>
      <c r="D116" s="501"/>
      <c r="E116" s="501"/>
      <c r="F116" s="501"/>
    </row>
    <row r="117" spans="1:6" s="12" customFormat="1" ht="13" x14ac:dyDescent="0.25">
      <c r="A117" s="454" t="s">
        <v>185</v>
      </c>
      <c r="B117" s="496" t="s">
        <v>767</v>
      </c>
      <c r="C117" s="499"/>
      <c r="D117" s="526"/>
      <c r="E117" s="526"/>
      <c r="F117" s="469"/>
    </row>
    <row r="118" spans="1:6" s="12" customFormat="1" ht="20" x14ac:dyDescent="0.25">
      <c r="A118" s="498"/>
      <c r="B118" s="502" t="s">
        <v>9</v>
      </c>
      <c r="C118" s="499" t="s">
        <v>771</v>
      </c>
      <c r="D118" s="501"/>
      <c r="E118" s="501"/>
      <c r="F118" s="501"/>
    </row>
    <row r="119" spans="1:6" s="12" customFormat="1" ht="13" x14ac:dyDescent="0.25">
      <c r="A119" s="454" t="s">
        <v>184</v>
      </c>
      <c r="B119" s="496" t="s">
        <v>258</v>
      </c>
      <c r="C119" s="499"/>
      <c r="D119" s="526"/>
      <c r="E119" s="526"/>
      <c r="F119" s="469"/>
    </row>
    <row r="120" spans="1:6" s="12" customFormat="1" ht="20" x14ac:dyDescent="0.25">
      <c r="A120" s="498"/>
      <c r="B120" s="502" t="s">
        <v>9</v>
      </c>
      <c r="C120" s="499" t="s">
        <v>772</v>
      </c>
      <c r="D120" s="501"/>
      <c r="E120" s="501"/>
      <c r="F120" s="501"/>
    </row>
    <row r="121" spans="1:6" s="12" customFormat="1" ht="26" x14ac:dyDescent="0.25">
      <c r="A121" s="454" t="s">
        <v>335</v>
      </c>
      <c r="B121" s="496" t="s">
        <v>336</v>
      </c>
      <c r="C121" s="499"/>
      <c r="D121" s="526"/>
      <c r="E121" s="526"/>
      <c r="F121" s="469"/>
    </row>
    <row r="122" spans="1:6" s="12" customFormat="1" ht="20" x14ac:dyDescent="0.25">
      <c r="A122" s="454"/>
      <c r="B122" s="502" t="s">
        <v>9</v>
      </c>
      <c r="C122" s="499" t="s">
        <v>773</v>
      </c>
      <c r="D122" s="509"/>
      <c r="E122" s="509"/>
      <c r="F122" s="509"/>
    </row>
    <row r="123" spans="1:6" s="12" customFormat="1" ht="20" x14ac:dyDescent="0.25">
      <c r="A123" s="498"/>
      <c r="B123" s="498"/>
      <c r="C123" s="499" t="s">
        <v>774</v>
      </c>
      <c r="D123" s="501"/>
      <c r="E123" s="501"/>
      <c r="F123" s="501"/>
    </row>
    <row r="124" spans="1:6" s="24" customFormat="1" ht="13" x14ac:dyDescent="0.25">
      <c r="A124" s="454" t="s">
        <v>91</v>
      </c>
      <c r="B124" s="496" t="s">
        <v>264</v>
      </c>
      <c r="C124" s="503"/>
      <c r="D124" s="526"/>
      <c r="E124" s="526"/>
      <c r="F124" s="466"/>
    </row>
    <row r="125" spans="1:6" s="24" customFormat="1" ht="13" x14ac:dyDescent="0.25">
      <c r="A125" s="454"/>
      <c r="B125" s="502" t="s">
        <v>9</v>
      </c>
      <c r="C125" s="499" t="s">
        <v>18</v>
      </c>
      <c r="D125" s="500"/>
      <c r="E125" s="500"/>
      <c r="F125" s="509"/>
    </row>
    <row r="126" spans="1:6" s="12" customFormat="1" ht="20" x14ac:dyDescent="0.25">
      <c r="A126" s="508"/>
      <c r="B126" s="498"/>
      <c r="C126" s="499" t="s">
        <v>369</v>
      </c>
      <c r="D126" s="501"/>
      <c r="E126" s="501"/>
      <c r="F126" s="501"/>
    </row>
    <row r="127" spans="1:6" s="12" customFormat="1" ht="10" x14ac:dyDescent="0.25">
      <c r="A127" s="498"/>
      <c r="B127" s="502"/>
      <c r="C127" s="499" t="s">
        <v>470</v>
      </c>
      <c r="D127" s="501"/>
      <c r="E127" s="501"/>
      <c r="F127" s="501"/>
    </row>
    <row r="128" spans="1:6" s="24" customFormat="1" ht="26" x14ac:dyDescent="0.25">
      <c r="A128" s="454" t="s">
        <v>229</v>
      </c>
      <c r="B128" s="496" t="s">
        <v>311</v>
      </c>
      <c r="C128" s="503"/>
      <c r="D128" s="526"/>
      <c r="E128" s="526"/>
      <c r="F128" s="469"/>
    </row>
    <row r="129" spans="1:6" s="12" customFormat="1" ht="20" x14ac:dyDescent="0.25">
      <c r="A129" s="498"/>
      <c r="B129" s="502" t="s">
        <v>9</v>
      </c>
      <c r="C129" s="499" t="s">
        <v>365</v>
      </c>
      <c r="D129" s="501"/>
      <c r="E129" s="501"/>
      <c r="F129" s="501"/>
    </row>
    <row r="130" spans="1:6" s="24" customFormat="1" ht="13" x14ac:dyDescent="0.25">
      <c r="A130" s="454" t="s">
        <v>236</v>
      </c>
      <c r="B130" s="496" t="s">
        <v>74</v>
      </c>
      <c r="C130" s="503"/>
      <c r="D130" s="526"/>
      <c r="E130" s="526"/>
      <c r="F130" s="469"/>
    </row>
    <row r="131" spans="1:6" s="12" customFormat="1" ht="10" x14ac:dyDescent="0.25">
      <c r="A131" s="498"/>
      <c r="B131" s="502" t="s">
        <v>9</v>
      </c>
      <c r="C131" s="499" t="s">
        <v>14</v>
      </c>
      <c r="D131" s="500"/>
      <c r="E131" s="500"/>
      <c r="F131" s="500"/>
    </row>
    <row r="132" spans="1:6" s="12" customFormat="1" ht="10" x14ac:dyDescent="0.25">
      <c r="A132" s="498"/>
      <c r="B132" s="502"/>
      <c r="C132" s="499" t="s">
        <v>18</v>
      </c>
      <c r="D132" s="500"/>
      <c r="E132" s="500"/>
      <c r="F132" s="500"/>
    </row>
    <row r="133" spans="1:6" s="12" customFormat="1" ht="13" x14ac:dyDescent="0.25">
      <c r="A133" s="454" t="s">
        <v>1032</v>
      </c>
      <c r="B133" s="496" t="s">
        <v>1034</v>
      </c>
      <c r="C133" s="503"/>
      <c r="D133" s="526"/>
      <c r="E133" s="526"/>
      <c r="F133" s="469"/>
    </row>
    <row r="134" spans="1:6" s="12" customFormat="1" ht="20" x14ac:dyDescent="0.25">
      <c r="A134" s="498"/>
      <c r="B134" s="502" t="s">
        <v>9</v>
      </c>
      <c r="C134" s="499" t="s">
        <v>1033</v>
      </c>
      <c r="D134" s="500"/>
      <c r="E134" s="500"/>
      <c r="F134" s="500"/>
    </row>
    <row r="135" spans="1:6" s="12" customFormat="1" ht="14.25" customHeight="1" x14ac:dyDescent="0.25">
      <c r="B135" s="29"/>
      <c r="C135" s="30"/>
      <c r="D135" s="31"/>
      <c r="E135" s="31"/>
      <c r="F135" s="31"/>
    </row>
    <row r="136" spans="1:6" s="12" customFormat="1" ht="14.25" customHeight="1" x14ac:dyDescent="0.25">
      <c r="A136" s="49" t="s">
        <v>395</v>
      </c>
      <c r="C136" s="30"/>
      <c r="D136" s="46"/>
      <c r="E136" s="46"/>
      <c r="F136" s="46"/>
    </row>
    <row r="137" spans="1:6" s="49" customFormat="1" ht="14.25" customHeight="1" x14ac:dyDescent="0.25">
      <c r="A137" s="1064" t="s">
        <v>396</v>
      </c>
      <c r="B137" s="1064"/>
      <c r="C137" s="1064"/>
      <c r="D137" s="1064"/>
      <c r="E137" s="1064"/>
      <c r="F137" s="6"/>
    </row>
    <row r="142" spans="1:6" x14ac:dyDescent="0.25">
      <c r="A142" s="53"/>
      <c r="B142" s="13"/>
    </row>
  </sheetData>
  <sheetProtection password="C69B" sheet="1"/>
  <customSheetViews>
    <customSheetView guid="{21F13F3C-C390-477F-A569-DF7158452A6C}" showGridLines="0" hiddenRows="1">
      <selection activeCell="A12" sqref="A12:H12"/>
      <rowBreaks count="1" manualBreakCount="1">
        <brk id="63" max="7" man="1"/>
      </rowBreaks>
      <pageMargins left="0.23622047244094491" right="0.23622047244094491" top="0.74803149606299213" bottom="0.74803149606299213" header="0.31496062992125984" footer="0.31496062992125984"/>
      <printOptions horizontalCentered="1"/>
      <pageSetup paperSize="9" scale="40" fitToHeight="2"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6">
    <mergeCell ref="A137:E137"/>
    <mergeCell ref="A10:B10"/>
    <mergeCell ref="A50:F50"/>
    <mergeCell ref="A48:F48"/>
    <mergeCell ref="A49:F49"/>
    <mergeCell ref="G104:G106"/>
    <mergeCell ref="G94:G95"/>
    <mergeCell ref="A3:F3"/>
    <mergeCell ref="A6:F6"/>
    <mergeCell ref="A7:F7"/>
    <mergeCell ref="A8:F8"/>
    <mergeCell ref="A52:B52"/>
    <mergeCell ref="D52:E52"/>
    <mergeCell ref="A5:F5"/>
    <mergeCell ref="F52:F53"/>
    <mergeCell ref="A9:F9"/>
  </mergeCells>
  <phoneticPr fontId="37" type="noConversion"/>
  <dataValidations count="1">
    <dataValidation type="list" allowBlank="1" showErrorMessage="1" sqref="D54:E54 D57:E57 D59:E59 D61:E61 D63:E63 D65:E65 D67:E67 D72:E72 D76:E76 D79:E79 D86:E86 D88:E88 D90:E90 D92:E92 D96:E96 D98:E98 D101:E101 D104:E104 D107:E107 D109:E109 D113:E113 D117:E117 D119:E119 D121:E121 D124:E124 D128:E128 D130:E130 D94:E94 D133:E133" xr:uid="{00000000-0002-0000-0B00-000000000000}">
      <formula1>"JA,NEIN,"</formula1>
    </dataValidation>
  </dataValidations>
  <hyperlinks>
    <hyperlink ref="A137" location="'3.9'!A1" display="3.9 Zusammenfassung Bewerbung für die Leistungsgruppen" xr:uid="{00000000-0004-0000-0B00-000000000000}"/>
  </hyperlinks>
  <printOptions horizontalCentered="1"/>
  <pageMargins left="0.23622047244094491" right="0.23622047244094491" top="0.74803149606299213" bottom="0.74803149606299213" header="0.31496062992125984" footer="0.31496062992125984"/>
  <pageSetup paperSize="9" scale="28" orientation="portrait" r:id="rId2"/>
  <headerFooter scaleWithDoc="0" alignWithMargins="0"/>
  <rowBreaks count="1" manualBreakCount="1">
    <brk id="51" max="7" man="1"/>
  </rowBreaks>
  <ignoredErrors>
    <ignoredError sqref="D2" unlocked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39">
    <tabColor theme="0" tint="-0.249977111117893"/>
    <pageSetUpPr fitToPage="1"/>
  </sheetPr>
  <dimension ref="A1:G30"/>
  <sheetViews>
    <sheetView showGridLines="0" workbookViewId="0">
      <pane ySplit="4" topLeftCell="A5" activePane="bottomLeft" state="frozen"/>
      <selection activeCell="A3" sqref="A3:D3"/>
      <selection pane="bottomLeft" activeCell="C9" sqref="C9"/>
    </sheetView>
  </sheetViews>
  <sheetFormatPr baseColWidth="10" defaultColWidth="11.453125" defaultRowHeight="12.5" x14ac:dyDescent="0.25"/>
  <cols>
    <col min="1" max="1" width="28.81640625" customWidth="1"/>
    <col min="2" max="2" width="28.81640625" style="90" customWidth="1"/>
    <col min="3" max="4" width="32.81640625" customWidth="1"/>
  </cols>
  <sheetData>
    <row r="1" spans="1:7" ht="14.25" customHeight="1" x14ac:dyDescent="0.25">
      <c r="A1" s="51" t="str">
        <f>'3.1'!$A$1</f>
        <v>Bewerbung des Spitalunternehmens:</v>
      </c>
      <c r="B1"/>
      <c r="C1" s="51" t="s">
        <v>350</v>
      </c>
    </row>
    <row r="2" spans="1:7" ht="14.25" customHeight="1" x14ac:dyDescent="0.25">
      <c r="A2" s="445">
        <f>Deckblatt!$A$9</f>
        <v>0</v>
      </c>
      <c r="B2"/>
      <c r="C2" s="445">
        <f>Deckblatt!$A$12</f>
        <v>0</v>
      </c>
    </row>
    <row r="3" spans="1:7" ht="34" customHeight="1" x14ac:dyDescent="0.25">
      <c r="A3" s="1041" t="s">
        <v>481</v>
      </c>
      <c r="B3" s="1041"/>
      <c r="C3" s="1041"/>
      <c r="D3" s="1041"/>
    </row>
    <row r="4" spans="1:7" s="157" customFormat="1" ht="4.5" customHeight="1" x14ac:dyDescent="0.25">
      <c r="C4" s="195"/>
    </row>
    <row r="5" spans="1:7" s="49" customFormat="1" ht="123" customHeight="1" x14ac:dyDescent="0.25">
      <c r="A5" s="1106" t="s">
        <v>728</v>
      </c>
      <c r="B5" s="1106"/>
      <c r="C5" s="1106"/>
      <c r="D5" s="1106"/>
    </row>
    <row r="6" spans="1:7" s="49" customFormat="1" ht="25" customHeight="1" x14ac:dyDescent="0.25">
      <c r="A6" s="1097" t="s">
        <v>1043</v>
      </c>
      <c r="B6" s="1097"/>
      <c r="C6" s="1097"/>
      <c r="D6" s="1097"/>
    </row>
    <row r="7" spans="1:7" s="196" customFormat="1" ht="25.5" customHeight="1" x14ac:dyDescent="0.25">
      <c r="A7" s="1104" t="s">
        <v>47</v>
      </c>
      <c r="B7" s="1102" t="s">
        <v>703</v>
      </c>
      <c r="C7" s="463" t="s">
        <v>827</v>
      </c>
      <c r="D7" s="1101" t="s">
        <v>28</v>
      </c>
      <c r="E7" s="1100"/>
      <c r="F7" s="1100"/>
      <c r="G7" s="1100"/>
    </row>
    <row r="8" spans="1:7" s="196" customFormat="1" ht="25" x14ac:dyDescent="0.25">
      <c r="A8" s="1105"/>
      <c r="B8" s="1103"/>
      <c r="C8" s="462" t="s">
        <v>397</v>
      </c>
      <c r="D8" s="1101"/>
      <c r="E8" s="1100"/>
      <c r="F8" s="1100"/>
      <c r="G8" s="1100"/>
    </row>
    <row r="9" spans="1:7" s="45" customFormat="1" ht="27" customHeight="1" x14ac:dyDescent="0.25">
      <c r="A9" s="510" t="s">
        <v>253</v>
      </c>
      <c r="B9" s="456" t="s">
        <v>29</v>
      </c>
      <c r="C9" s="466"/>
      <c r="D9" s="511"/>
    </row>
    <row r="10" spans="1:7" s="45" customFormat="1" ht="27" customHeight="1" x14ac:dyDescent="0.25">
      <c r="A10" s="510" t="s">
        <v>203</v>
      </c>
      <c r="B10" s="456" t="s">
        <v>702</v>
      </c>
      <c r="C10" s="466"/>
      <c r="D10" s="511"/>
    </row>
    <row r="11" spans="1:7" s="45" customFormat="1" ht="27" customHeight="1" x14ac:dyDescent="0.25">
      <c r="A11" s="456" t="s">
        <v>103</v>
      </c>
      <c r="B11" s="456" t="s">
        <v>181</v>
      </c>
      <c r="C11" s="466"/>
      <c r="D11" s="511"/>
    </row>
    <row r="12" spans="1:7" s="45" customFormat="1" ht="27" customHeight="1" x14ac:dyDescent="0.25">
      <c r="A12" s="510" t="s">
        <v>267</v>
      </c>
      <c r="B12" s="456" t="s">
        <v>459</v>
      </c>
      <c r="C12" s="466"/>
      <c r="D12" s="511"/>
    </row>
    <row r="13" spans="1:7" s="45" customFormat="1" ht="27" customHeight="1" x14ac:dyDescent="0.25">
      <c r="A13" s="510" t="s">
        <v>268</v>
      </c>
      <c r="B13" s="456" t="s">
        <v>460</v>
      </c>
      <c r="C13" s="466"/>
      <c r="D13" s="511"/>
    </row>
    <row r="14" spans="1:7" s="45" customFormat="1" ht="27" customHeight="1" x14ac:dyDescent="0.25">
      <c r="A14" s="510" t="s">
        <v>108</v>
      </c>
      <c r="B14" s="456" t="s">
        <v>461</v>
      </c>
      <c r="C14" s="466"/>
      <c r="D14" s="511"/>
    </row>
    <row r="15" spans="1:7" s="45" customFormat="1" ht="27" customHeight="1" x14ac:dyDescent="0.25">
      <c r="A15" s="510" t="s">
        <v>109</v>
      </c>
      <c r="B15" s="456" t="s">
        <v>176</v>
      </c>
      <c r="C15" s="466"/>
      <c r="D15" s="511"/>
    </row>
    <row r="16" spans="1:7" s="45" customFormat="1" ht="27" customHeight="1" x14ac:dyDescent="0.25">
      <c r="A16" s="510" t="s">
        <v>52</v>
      </c>
      <c r="B16" s="456" t="s">
        <v>462</v>
      </c>
      <c r="C16" s="466"/>
      <c r="D16" s="511"/>
    </row>
    <row r="17" spans="1:4" s="45" customFormat="1" ht="44.25" customHeight="1" x14ac:dyDescent="0.25">
      <c r="A17" s="510" t="s">
        <v>110</v>
      </c>
      <c r="B17" s="456" t="s">
        <v>730</v>
      </c>
      <c r="C17" s="466"/>
      <c r="D17" s="511"/>
    </row>
    <row r="18" spans="1:4" s="45" customFormat="1" ht="27" customHeight="1" x14ac:dyDescent="0.25">
      <c r="A18" s="510" t="s">
        <v>270</v>
      </c>
      <c r="B18" s="456" t="s">
        <v>190</v>
      </c>
      <c r="C18" s="466"/>
      <c r="D18" s="511"/>
    </row>
    <row r="19" spans="1:4" s="45" customFormat="1" ht="27" customHeight="1" x14ac:dyDescent="0.25">
      <c r="A19" s="510" t="s">
        <v>269</v>
      </c>
      <c r="B19" s="456" t="s">
        <v>701</v>
      </c>
      <c r="C19" s="466"/>
      <c r="D19" s="511"/>
    </row>
    <row r="20" spans="1:4" s="45" customFormat="1" ht="27" customHeight="1" x14ac:dyDescent="0.25">
      <c r="A20" s="510" t="s">
        <v>155</v>
      </c>
      <c r="B20" s="456" t="s">
        <v>164</v>
      </c>
      <c r="C20" s="466"/>
      <c r="D20" s="511"/>
    </row>
    <row r="21" spans="1:4" s="45" customFormat="1" ht="27" customHeight="1" x14ac:dyDescent="0.25">
      <c r="A21" s="456" t="s">
        <v>60</v>
      </c>
      <c r="B21" s="456" t="s">
        <v>1017</v>
      </c>
      <c r="C21" s="466"/>
      <c r="D21" s="511"/>
    </row>
    <row r="22" spans="1:4" s="45" customFormat="1" ht="27" customHeight="1" x14ac:dyDescent="0.25">
      <c r="A22" s="456" t="s">
        <v>291</v>
      </c>
      <c r="B22" s="456" t="s">
        <v>474</v>
      </c>
      <c r="C22" s="466"/>
      <c r="D22" s="511"/>
    </row>
    <row r="23" spans="1:4" s="45" customFormat="1" ht="27" customHeight="1" x14ac:dyDescent="0.25">
      <c r="A23" s="456" t="s">
        <v>74</v>
      </c>
      <c r="B23" s="456" t="s">
        <v>236</v>
      </c>
      <c r="C23" s="466"/>
      <c r="D23" s="511"/>
    </row>
    <row r="24" spans="1:4" s="53" customFormat="1" x14ac:dyDescent="0.25">
      <c r="B24" s="91"/>
    </row>
    <row r="25" spans="1:4" s="12" customFormat="1" x14ac:dyDescent="0.25">
      <c r="A25" s="49" t="s">
        <v>395</v>
      </c>
      <c r="B25" s="30"/>
      <c r="C25" s="46"/>
      <c r="D25" s="46"/>
    </row>
    <row r="26" spans="1:4" s="49" customFormat="1" x14ac:dyDescent="0.25">
      <c r="A26" s="57" t="s">
        <v>396</v>
      </c>
      <c r="B26" s="75"/>
      <c r="C26" s="75"/>
      <c r="D26" s="57"/>
    </row>
    <row r="27" spans="1:4" s="28" customFormat="1" x14ac:dyDescent="0.25"/>
    <row r="28" spans="1:4" s="28" customFormat="1" x14ac:dyDescent="0.25"/>
    <row r="29" spans="1:4" s="53" customFormat="1" x14ac:dyDescent="0.25"/>
    <row r="30" spans="1:4" s="53" customFormat="1" x14ac:dyDescent="0.25"/>
  </sheetData>
  <sheetProtection password="C69B" sheet="1"/>
  <customSheetViews>
    <customSheetView guid="{21F13F3C-C390-477F-A569-DF7158452A6C}" showGridLines="0">
      <selection activeCell="A12" sqref="A12:G12"/>
      <rowBreaks count="1" manualBreakCount="1">
        <brk id="20" max="6" man="1"/>
      </rowBreaks>
      <pageMargins left="0.70866141732283472" right="0.70866141732283472" top="0.74803149606299213" bottom="0.74803149606299213" header="0.31496062992125984" footer="0.31496062992125984"/>
      <printOptions horizontalCentered="1"/>
      <pageSetup paperSize="9" scale="76"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7">
    <mergeCell ref="E7:G8"/>
    <mergeCell ref="D7:D8"/>
    <mergeCell ref="B7:B8"/>
    <mergeCell ref="A7:A8"/>
    <mergeCell ref="A3:D3"/>
    <mergeCell ref="A5:D5"/>
    <mergeCell ref="A6:D6"/>
  </mergeCells>
  <phoneticPr fontId="28" type="noConversion"/>
  <dataValidations count="1">
    <dataValidation type="list" allowBlank="1" showInputMessage="1" showErrorMessage="1" sqref="C9:C23" xr:uid="{00000000-0002-0000-0C00-000000000000}">
      <formula1>"Alle erforderlichen Fachärzte im Haus,Kooperationspartner,"</formula1>
    </dataValidation>
  </dataValidations>
  <hyperlinks>
    <hyperlink ref="A26" location="'3.9'!A1" display="3.9 Zusammenfassung Bewerbung für die Leistungsgruppen" xr:uid="{00000000-0004-0000-0C00-000000000000}"/>
    <hyperlink ref="A26:C26" location="'3.9'!A1" display="3.9 Zusammenfassung Bewerbung für die Leistungsgruppen" xr:uid="{00000000-0004-0000-0C00-000001000000}"/>
  </hyperlinks>
  <printOptions horizontalCentered="1"/>
  <pageMargins left="0.23622047244094491" right="0.23622047244094491" top="0.74803149606299213" bottom="0.74803149606299213" header="0.31496062992125984" footer="0.31496062992125984"/>
  <pageSetup paperSize="9" scale="75" orientation="portrait" r:id="rId2"/>
  <headerFooter scaleWithDoc="0" alignWithMargins="0"/>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46">
    <tabColor theme="0" tint="-0.249977111117893"/>
    <outlinePr applyStyles="1"/>
    <pageSetUpPr fitToPage="1"/>
  </sheetPr>
  <dimension ref="A1:Y170"/>
  <sheetViews>
    <sheetView showGridLines="0" workbookViewId="0">
      <pane ySplit="10" topLeftCell="A11" activePane="bottomLeft" state="frozen"/>
      <selection pane="bottomLeft" activeCell="D11" sqref="D11"/>
    </sheetView>
  </sheetViews>
  <sheetFormatPr baseColWidth="10" defaultColWidth="11.453125" defaultRowHeight="12.5" outlineLevelRow="1" x14ac:dyDescent="0.25"/>
  <cols>
    <col min="1" max="1" width="20.453125" customWidth="1"/>
    <col min="2" max="2" width="45.36328125" customWidth="1"/>
    <col min="3" max="3" width="48" customWidth="1"/>
    <col min="4" max="4" width="23.6328125" customWidth="1"/>
    <col min="5" max="5" width="5.36328125" customWidth="1"/>
  </cols>
  <sheetData>
    <row r="1" spans="1:20" ht="14.25" customHeight="1" x14ac:dyDescent="0.25">
      <c r="A1" s="51" t="str">
        <f>'3.1'!$A$1</f>
        <v>Bewerbung des Spitalunternehmens:</v>
      </c>
      <c r="C1" s="51" t="s">
        <v>350</v>
      </c>
      <c r="E1" s="51"/>
    </row>
    <row r="2" spans="1:20" ht="14.25" customHeight="1" x14ac:dyDescent="0.25">
      <c r="A2" s="445">
        <f>Deckblatt!$A$9</f>
        <v>0</v>
      </c>
      <c r="C2" s="445">
        <f>Deckblatt!$A$12</f>
        <v>0</v>
      </c>
      <c r="E2" s="445"/>
    </row>
    <row r="3" spans="1:20" ht="34" customHeight="1" x14ac:dyDescent="0.25">
      <c r="A3" s="1081" t="s">
        <v>360</v>
      </c>
      <c r="B3" s="1081"/>
      <c r="C3" s="1081"/>
      <c r="D3" s="1081"/>
      <c r="E3" s="173"/>
    </row>
    <row r="4" spans="1:20" s="53" customFormat="1" ht="9" customHeight="1" x14ac:dyDescent="0.25"/>
    <row r="5" spans="1:20" s="485" customFormat="1" ht="36" customHeight="1" x14ac:dyDescent="0.25">
      <c r="A5" s="1112" t="s">
        <v>223</v>
      </c>
      <c r="B5" s="1088"/>
      <c r="C5" s="1088"/>
      <c r="D5" s="1088"/>
      <c r="F5" s="486"/>
      <c r="L5" s="1110"/>
      <c r="M5" s="1110"/>
      <c r="N5" s="1110"/>
      <c r="O5" s="486"/>
      <c r="R5" s="1110"/>
      <c r="S5" s="1111"/>
      <c r="T5" s="1111"/>
    </row>
    <row r="6" spans="1:20" s="485" customFormat="1" ht="36" customHeight="1" x14ac:dyDescent="0.25">
      <c r="A6" s="1113" t="s">
        <v>828</v>
      </c>
      <c r="B6" s="1113"/>
      <c r="C6" s="1113"/>
      <c r="D6" s="1113"/>
      <c r="E6" s="487"/>
      <c r="F6" s="486"/>
      <c r="L6" s="1110"/>
      <c r="M6" s="1110"/>
      <c r="N6" s="1110"/>
      <c r="O6" s="1110"/>
      <c r="R6" s="1110"/>
      <c r="S6" s="1111"/>
      <c r="T6" s="1111"/>
    </row>
    <row r="7" spans="1:20" s="53" customFormat="1" ht="27" customHeight="1" x14ac:dyDescent="0.25">
      <c r="A7" s="1114" t="s">
        <v>799</v>
      </c>
      <c r="B7" s="1114"/>
      <c r="C7" s="1114"/>
      <c r="D7" s="1114"/>
      <c r="G7" s="133"/>
      <c r="H7" s="103"/>
      <c r="I7" s="103"/>
      <c r="J7" s="103"/>
    </row>
    <row r="8" spans="1:20" s="198" customFormat="1" ht="53.25" customHeight="1" x14ac:dyDescent="0.25">
      <c r="A8" s="512" t="s">
        <v>95</v>
      </c>
      <c r="B8" s="512" t="s">
        <v>96</v>
      </c>
      <c r="C8" s="532" t="s">
        <v>94</v>
      </c>
      <c r="D8" s="488" t="s">
        <v>824</v>
      </c>
    </row>
    <row r="9" spans="1:20" s="255" customFormat="1" hidden="1" outlineLevel="1" x14ac:dyDescent="0.25">
      <c r="A9" s="481" t="str">
        <f>+'2.2'!C10</f>
        <v>BP</v>
      </c>
      <c r="B9" s="481" t="str">
        <f>+'2.2'!D10</f>
        <v>Basispaket Chirurgie und Innere Medizin</v>
      </c>
      <c r="C9" s="481" t="str">
        <f>+'2.2'!N10</f>
        <v/>
      </c>
      <c r="D9" s="513"/>
    </row>
    <row r="10" spans="1:20" s="255" customFormat="1" hidden="1" outlineLevel="1" x14ac:dyDescent="0.25">
      <c r="A10" s="481" t="str">
        <f>+'2.2'!C11</f>
        <v>BPE</v>
      </c>
      <c r="B10" s="481" t="str">
        <f>+'2.2'!D11</f>
        <v>Basispaket für elektive Leistungserbringer</v>
      </c>
      <c r="C10" s="481" t="str">
        <f>+'2.2'!N11</f>
        <v/>
      </c>
      <c r="D10" s="513"/>
    </row>
    <row r="11" spans="1:20" s="933" customFormat="1" ht="35" customHeight="1" collapsed="1" x14ac:dyDescent="0.25">
      <c r="A11" s="687" t="str">
        <f>+'2.2'!C12</f>
        <v>BPMB</v>
      </c>
      <c r="B11" s="687" t="str">
        <f>+'2.2'!D12</f>
        <v>Basispaket für Innere Medizin</v>
      </c>
      <c r="C11" s="687" t="str">
        <f>+'2.2'!N12</f>
        <v>Öffentliches akutsomatisches Spital in dezentraler Versorgungsregion im Kanton Graubünden</v>
      </c>
      <c r="D11" s="515"/>
      <c r="F11" s="1115"/>
      <c r="G11" s="1115"/>
      <c r="H11" s="1115"/>
      <c r="I11" s="1115"/>
      <c r="J11" s="1115"/>
    </row>
    <row r="12" spans="1:20" s="255" customFormat="1" hidden="1" outlineLevel="1" x14ac:dyDescent="0.25">
      <c r="A12" s="481" t="str">
        <f>+'2.2'!C13</f>
        <v>DER1</v>
      </c>
      <c r="B12" s="481" t="str">
        <f>+'2.2'!D13</f>
        <v>Dermatologie (inkl. Geschlechtskrankheiten)</v>
      </c>
      <c r="C12" s="481" t="str">
        <f>+'2.2'!N13</f>
        <v/>
      </c>
      <c r="D12" s="513"/>
    </row>
    <row r="13" spans="1:20" s="255" customFormat="1" hidden="1" outlineLevel="1" x14ac:dyDescent="0.25">
      <c r="A13" s="481" t="str">
        <f>+'2.2'!C14</f>
        <v>DER1.1</v>
      </c>
      <c r="B13" s="481" t="str">
        <f>+'2.2'!D14</f>
        <v>Dermatologische Onkologie</v>
      </c>
      <c r="C13" s="481" t="str">
        <f>+'2.2'!N14</f>
        <v/>
      </c>
      <c r="D13" s="513"/>
    </row>
    <row r="14" spans="1:20" s="255" customFormat="1" hidden="1" outlineLevel="1" x14ac:dyDescent="0.25">
      <c r="A14" s="481" t="str">
        <f>+'2.2'!C15</f>
        <v>DER1.2</v>
      </c>
      <c r="B14" s="481" t="str">
        <f>+'2.2'!D15</f>
        <v>Schwere Hauterkrankungen</v>
      </c>
      <c r="C14" s="481" t="str">
        <f>+'2.2'!N15</f>
        <v/>
      </c>
      <c r="D14" s="513"/>
    </row>
    <row r="15" spans="1:20" s="934" customFormat="1" ht="51" customHeight="1" collapsed="1" x14ac:dyDescent="0.25">
      <c r="A15" s="514" t="str">
        <f>+'2.2'!C16</f>
        <v>DER2</v>
      </c>
      <c r="B15" s="514" t="str">
        <f>+'2.2'!D16</f>
        <v>Wundpatienten</v>
      </c>
      <c r="C15" s="514" t="str">
        <f>+'2.2'!N16</f>
        <v>Wundambulatorium mit spezifischer wöchentlicher Sprechstunde durch erfahrene Fachpersonen aus Ärzteschaft und Pflege.</v>
      </c>
      <c r="D15" s="515"/>
    </row>
    <row r="16" spans="1:20" s="2" customFormat="1" ht="12.75" hidden="1" customHeight="1" outlineLevel="1" x14ac:dyDescent="0.25">
      <c r="A16" s="481" t="str">
        <f>+'2.2'!C17</f>
        <v>HNO1</v>
      </c>
      <c r="B16" s="481" t="str">
        <f>+'2.2'!D17</f>
        <v>Hals-Nasen-Ohren (HNO-Chirurgie)</v>
      </c>
      <c r="C16" s="481" t="str">
        <f>+'2.2'!N17</f>
        <v/>
      </c>
      <c r="D16" s="471"/>
    </row>
    <row r="17" spans="1:21" s="2" customFormat="1" ht="12.75" hidden="1" customHeight="1" outlineLevel="1" x14ac:dyDescent="0.25">
      <c r="A17" s="481" t="str">
        <f>+'2.2'!C18</f>
        <v>HNO1.1</v>
      </c>
      <c r="B17" s="481" t="str">
        <f>+'2.2'!D18</f>
        <v>Hals- und Gesichtschirurgie</v>
      </c>
      <c r="C17" s="481" t="str">
        <f>+'2.2'!N18</f>
        <v/>
      </c>
      <c r="D17" s="471"/>
    </row>
    <row r="18" spans="1:21" s="2" customFormat="1" ht="25.5" hidden="1" customHeight="1" outlineLevel="1" x14ac:dyDescent="0.25">
      <c r="A18" s="481" t="str">
        <f>+'2.2'!C19</f>
        <v>HNO1.1.1</v>
      </c>
      <c r="B18" s="481" t="str">
        <f>+'2.2'!D19</f>
        <v>Komplexe Halseingriffe (interdisziplinäre Tumorchirurgie)</v>
      </c>
      <c r="C18" s="481" t="str">
        <f>+'2.2'!N19</f>
        <v/>
      </c>
      <c r="D18" s="471"/>
    </row>
    <row r="19" spans="1:21" s="2" customFormat="1" ht="12.75" hidden="1" customHeight="1" outlineLevel="1" x14ac:dyDescent="0.25">
      <c r="A19" s="481" t="str">
        <f>+'2.2'!C20</f>
        <v>HNO1.2</v>
      </c>
      <c r="B19" s="481" t="str">
        <f>+'2.2'!D20</f>
        <v>Erweiterte Nasenchirurgie mit Nebenhöhlen</v>
      </c>
      <c r="C19" s="481" t="str">
        <f>+'2.2'!N20</f>
        <v/>
      </c>
      <c r="D19" s="471"/>
    </row>
    <row r="20" spans="1:21" s="2" customFormat="1" ht="38.25" hidden="1" customHeight="1" outlineLevel="1" x14ac:dyDescent="0.25">
      <c r="A20" s="481" t="str">
        <f>+'2.2'!C21</f>
        <v>HNO1.2.1</v>
      </c>
      <c r="B20" s="481" t="str">
        <f>+'2.2'!D21</f>
        <v xml:space="preserve">Erweiterte Nasenchirurgie, Nebenhöhlen mit Duraeröffnung (interdisziplinäre Schädelbasischirurgie) </v>
      </c>
      <c r="C20" s="481" t="str">
        <f>+'2.2'!N21</f>
        <v/>
      </c>
      <c r="D20" s="471"/>
    </row>
    <row r="21" spans="1:21" s="2" customFormat="1" ht="38.25" hidden="1" customHeight="1" outlineLevel="1" x14ac:dyDescent="0.25">
      <c r="A21" s="481" t="str">
        <f>+'2.2'!C22</f>
        <v>HNO1.3</v>
      </c>
      <c r="B21" s="481" t="str">
        <f>+'2.2'!D22</f>
        <v>Mittelohrchirurgie (Tympanoplastik, Mastoidchirurgie, Osikuloplastik inkl. Stapesoperationen)</v>
      </c>
      <c r="C21" s="481" t="str">
        <f>+'2.2'!N22</f>
        <v/>
      </c>
      <c r="D21" s="471"/>
    </row>
    <row r="22" spans="1:21" s="2" customFormat="1" ht="25.5" hidden="1" customHeight="1" outlineLevel="1" x14ac:dyDescent="0.25">
      <c r="A22" s="481" t="str">
        <f>+'2.2'!C23</f>
        <v>HNO1.3.1</v>
      </c>
      <c r="B22" s="481" t="str">
        <f>+'2.2'!D23</f>
        <v>Erweiterte Ohrchirurgie mit Innenohr und/oder Duraeröffnung</v>
      </c>
      <c r="C22" s="481" t="str">
        <f>+'2.2'!N23</f>
        <v/>
      </c>
      <c r="D22" s="471"/>
    </row>
    <row r="23" spans="1:21" s="2" customFormat="1" hidden="1" outlineLevel="1" x14ac:dyDescent="0.25">
      <c r="A23" s="481" t="str">
        <f>+'2.2'!C24</f>
        <v>HNO1.3.2</v>
      </c>
      <c r="B23" s="481" t="str">
        <f>+'2.2'!D24</f>
        <v>Cochlea Implantate (IVHSM)</v>
      </c>
      <c r="C23" s="481" t="str">
        <f>+'2.2'!N24</f>
        <v>Es gelten die aktuellen IVHSM Anforderungen</v>
      </c>
      <c r="D23" s="471"/>
    </row>
    <row r="24" spans="1:21" s="389" customFormat="1" ht="54" customHeight="1" collapsed="1" x14ac:dyDescent="0.25">
      <c r="A24" s="514" t="str">
        <f>+'2.2'!C25</f>
        <v>HNO2</v>
      </c>
      <c r="B24" s="514" t="str">
        <f>+'2.2'!D25</f>
        <v>Schild- und Nebenschilddrüsenchirurgie</v>
      </c>
      <c r="C24" s="514" t="str">
        <f>+'2.2'!N25</f>
        <v>Bei totalen Thyreoidektomien: intraoperatives Neuromonitoring N. recurrens, postoperative Stimmlippenevaluation sowie Calcium-/Parathormonmessung.</v>
      </c>
      <c r="D24" s="515"/>
    </row>
    <row r="25" spans="1:21" s="2" customFormat="1" ht="12.75" hidden="1" customHeight="1" outlineLevel="1" x14ac:dyDescent="0.25">
      <c r="A25" s="481" t="str">
        <f>+'2.2'!C26</f>
        <v>KIE1</v>
      </c>
      <c r="B25" s="481" t="str">
        <f>+'2.2'!D26</f>
        <v>Kieferchirurgie</v>
      </c>
      <c r="C25" s="481" t="str">
        <f>+'2.2'!N26</f>
        <v/>
      </c>
      <c r="D25" s="515"/>
      <c r="Q25" s="1107"/>
      <c r="R25" s="1107"/>
      <c r="S25" s="1107"/>
      <c r="T25" s="1107"/>
      <c r="U25" s="1107"/>
    </row>
    <row r="26" spans="1:21" s="2" customFormat="1" ht="30" hidden="1" customHeight="1" outlineLevel="1" x14ac:dyDescent="0.25">
      <c r="A26" s="481" t="str">
        <f>+'2.2'!C27</f>
        <v>NCH1</v>
      </c>
      <c r="B26" s="481" t="str">
        <f>+'2.2'!D27</f>
        <v>Kraniale Neurochirurgie</v>
      </c>
      <c r="C26" s="481" t="str">
        <f>+'2.2'!N27</f>
        <v/>
      </c>
      <c r="D26" s="515"/>
      <c r="L26" s="987"/>
      <c r="M26" s="987"/>
      <c r="N26" s="987"/>
    </row>
    <row r="27" spans="1:21" s="2" customFormat="1" ht="30" hidden="1" customHeight="1" outlineLevel="1" x14ac:dyDescent="0.25">
      <c r="A27" s="481" t="str">
        <f>+'2.2'!C28</f>
        <v>NCH1.1</v>
      </c>
      <c r="B27" s="481" t="str">
        <f>+'2.2'!D28</f>
        <v>Spezialisierte Neurochirurgie</v>
      </c>
      <c r="C27" s="481" t="str">
        <f>+'2.2'!N28</f>
        <v/>
      </c>
      <c r="D27" s="515"/>
    </row>
    <row r="28" spans="1:21" s="2" customFormat="1" ht="25" hidden="1" outlineLevel="1" x14ac:dyDescent="0.25">
      <c r="A28" s="481" t="str">
        <f>+'2.2'!C29</f>
        <v>NCH1.1.1</v>
      </c>
      <c r="B28" s="481" t="str">
        <f>+'2.2'!D29</f>
        <v>Behandlungen von vaskulären Erkrankungen des ZNS ohne die komplexen vaskulären Anomalien (IVHSM)</v>
      </c>
      <c r="C28" s="481" t="str">
        <f>+'2.2'!N29</f>
        <v>Es gelten die aktuellen IVHSM Anforderungen</v>
      </c>
      <c r="D28" s="515"/>
    </row>
    <row r="29" spans="1:21" s="2" customFormat="1" ht="30" hidden="1" customHeight="1" outlineLevel="1" x14ac:dyDescent="0.25">
      <c r="A29" s="481" t="str">
        <f>+'2.2'!C30</f>
        <v>NCH1.1.1.1</v>
      </c>
      <c r="B29" s="481" t="str">
        <f>+'2.2'!D30</f>
        <v xml:space="preserve"> Behandlungen von komplexen vaskulären Anomalien des ZNS (IVHSM)</v>
      </c>
      <c r="C29" s="481" t="str">
        <f>+'2.2'!N30</f>
        <v>Es gelten die aktuellen IVHSM Anforderungen</v>
      </c>
      <c r="D29" s="515"/>
    </row>
    <row r="30" spans="1:21" s="2" customFormat="1" hidden="1" outlineLevel="1" x14ac:dyDescent="0.25">
      <c r="A30" s="481" t="str">
        <f>+'2.2'!C31</f>
        <v>NCH1.1.2</v>
      </c>
      <c r="B30" s="481" t="str">
        <f>+'2.2'!D31</f>
        <v>Stereotaktische funktionelle Neurochirurgie (IVHSM)</v>
      </c>
      <c r="C30" s="481" t="str">
        <f>+'2.2'!N31</f>
        <v>Es gelten die aktuellen IVHSM Anforderungen</v>
      </c>
      <c r="D30" s="515"/>
    </row>
    <row r="31" spans="1:21" s="2" customFormat="1" ht="15" hidden="1" customHeight="1" outlineLevel="1" x14ac:dyDescent="0.25">
      <c r="A31" s="481" t="str">
        <f>+'2.2'!C32</f>
        <v>NCH1.1.3</v>
      </c>
      <c r="B31" s="481" t="str">
        <f>+'2.2'!D32</f>
        <v>Epilepsiechirurgie (IVHSM)</v>
      </c>
      <c r="C31" s="481" t="str">
        <f>+'2.2'!N32</f>
        <v>Es gelten die aktuellen IVHSM Anforderungen</v>
      </c>
      <c r="D31" s="515"/>
    </row>
    <row r="32" spans="1:21" s="2" customFormat="1" hidden="1" outlineLevel="1" x14ac:dyDescent="0.25">
      <c r="A32" s="481" t="str">
        <f>+'2.2'!C33</f>
        <v>NCH2</v>
      </c>
      <c r="B32" s="481" t="str">
        <f>+'2.2'!D33</f>
        <v>Spinale Neurochirurgie</v>
      </c>
      <c r="C32" s="481" t="str">
        <f>+'2.2'!N33</f>
        <v/>
      </c>
      <c r="D32" s="515"/>
      <c r="Q32" s="1107"/>
      <c r="R32" s="1107"/>
    </row>
    <row r="33" spans="1:4" s="2" customFormat="1" ht="30" hidden="1" customHeight="1" outlineLevel="1" x14ac:dyDescent="0.25">
      <c r="A33" s="481" t="str">
        <f>+'2.2'!C34</f>
        <v>NCH2.1</v>
      </c>
      <c r="B33" s="481" t="str">
        <f>+'2.2'!D34</f>
        <v>Primäre und sekundäre intramedulläre Raumforderungen (IVHSM)</v>
      </c>
      <c r="C33" s="481" t="str">
        <f>+'2.2'!N34</f>
        <v>Es gelten die aktuellen IVHSM Anforderungen</v>
      </c>
      <c r="D33" s="515"/>
    </row>
    <row r="34" spans="1:4" s="2" customFormat="1" ht="15" hidden="1" customHeight="1" outlineLevel="1" x14ac:dyDescent="0.25">
      <c r="A34" s="481" t="str">
        <f>+'2.2'!C35</f>
        <v>NCH3</v>
      </c>
      <c r="B34" s="481" t="str">
        <f>+'2.2'!D35</f>
        <v>Periphere Neurochirurgie</v>
      </c>
      <c r="C34" s="481" t="str">
        <f>+'2.2'!N35</f>
        <v/>
      </c>
      <c r="D34" s="515"/>
    </row>
    <row r="35" spans="1:4" s="2" customFormat="1" ht="15" hidden="1" customHeight="1" outlineLevel="1" x14ac:dyDescent="0.25">
      <c r="A35" s="481" t="str">
        <f>+'2.2'!C36</f>
        <v>NEU1</v>
      </c>
      <c r="B35" s="481" t="str">
        <f>+'2.2'!D36</f>
        <v>Neurologie</v>
      </c>
      <c r="C35" s="481" t="str">
        <f>+'2.2'!N36</f>
        <v/>
      </c>
      <c r="D35" s="515"/>
    </row>
    <row r="36" spans="1:4" s="2" customFormat="1" ht="30" hidden="1" customHeight="1" outlineLevel="1" x14ac:dyDescent="0.25">
      <c r="A36" s="481" t="str">
        <f>+'2.2'!C37</f>
        <v>NEU2</v>
      </c>
      <c r="B36" s="481" t="str">
        <f>+'2.2'!D37</f>
        <v>Sekundäre bösartige Neubildung des Nervensystems</v>
      </c>
      <c r="C36" s="481" t="str">
        <f>+'2.2'!N37</f>
        <v/>
      </c>
      <c r="D36" s="515"/>
    </row>
    <row r="37" spans="1:4" s="2" customFormat="1" ht="30" hidden="1" customHeight="1" outlineLevel="1" x14ac:dyDescent="0.25">
      <c r="A37" s="481" t="str">
        <f>+'2.2'!C38</f>
        <v>NEU2.1</v>
      </c>
      <c r="B37" s="481" t="str">
        <f>+'2.2'!D38</f>
        <v>Primäre Neubildung des Zentralnervensystems (ohne Palliativpatienten)</v>
      </c>
      <c r="C37" s="481" t="str">
        <f>+'2.2'!N38</f>
        <v/>
      </c>
      <c r="D37" s="515"/>
    </row>
    <row r="38" spans="1:4" s="389" customFormat="1" ht="37" customHeight="1" collapsed="1" x14ac:dyDescent="0.25">
      <c r="A38" s="514" t="str">
        <f>+'2.2'!C39</f>
        <v>NEU3</v>
      </c>
      <c r="B38" s="514" t="str">
        <f>+'2.2'!D39</f>
        <v>Zerebrovaskuläre Störungen</v>
      </c>
      <c r="C38" s="514" t="str">
        <f>+'2.2'!N39</f>
        <v>Zertifizierte Stroke Unit gemäss der Swiss Federation of Clinical Neuro-Societies (SFCNS)</v>
      </c>
      <c r="D38" s="515"/>
    </row>
    <row r="39" spans="1:4" s="2" customFormat="1" ht="25" hidden="1" outlineLevel="1" x14ac:dyDescent="0.25">
      <c r="A39" s="481" t="str">
        <f>+'2.2'!C40</f>
        <v>NEU3.1</v>
      </c>
      <c r="B39" s="481" t="str">
        <f>+'2.2'!D40</f>
        <v>Zerebrovaskuläre Störungen im Stroke Center (IVHSM)</v>
      </c>
      <c r="C39" s="481" t="str">
        <f>+'2.2'!N40</f>
        <v>Es gelten die aktuellen IVHSM Anforderungen</v>
      </c>
      <c r="D39" s="515"/>
    </row>
    <row r="40" spans="1:4" s="389" customFormat="1" ht="66" customHeight="1" collapsed="1" x14ac:dyDescent="0.25">
      <c r="A40" s="514" t="str">
        <f>+'2.2'!C41</f>
        <v>NEU4</v>
      </c>
      <c r="B40" s="514" t="str">
        <f>+'2.2'!D41</f>
        <v>Epileptologie: Komplex-Diagnostik</v>
      </c>
      <c r="C40" s="514" t="str">
        <f>+'2.2'!N41</f>
        <v>Langzeit-Video/EEG-Monitoring obligatorisch; psychiatrische Mitbeurteilung bei nichtepileptischem psychogenem Anfall; FND-Fachpersonal und Überwachung bei Medikationsreduktion.</v>
      </c>
      <c r="D40" s="515"/>
    </row>
    <row r="41" spans="1:4" s="2" customFormat="1" ht="52" customHeight="1" x14ac:dyDescent="0.25">
      <c r="A41" s="481" t="str">
        <f>+'2.2'!C42</f>
        <v>NEU4.1</v>
      </c>
      <c r="B41" s="481" t="str">
        <f>+'2.2'!D42</f>
        <v>Epileptologie: Komplex-Behandlung</v>
      </c>
      <c r="C41" s="481" t="str">
        <f>+'2.2'!N42</f>
        <v>An jeder wöchentlichen Teambesprechung nehmen Vertreterinnen/Vertreter aller beteiligten Therapiebereiche teil.</v>
      </c>
      <c r="D41" s="515"/>
    </row>
    <row r="42" spans="1:4" s="2" customFormat="1" ht="30" hidden="1" customHeight="1" outlineLevel="1" x14ac:dyDescent="0.25">
      <c r="A42" s="481" t="str">
        <f>+'2.2'!C43</f>
        <v>NEU4.2</v>
      </c>
      <c r="B42" s="481" t="str">
        <f>+'2.2'!D43</f>
        <v>Epileptologie: Prächirurgische Epilepsiediagnostik (Phase I)</v>
      </c>
      <c r="C42" s="481" t="str">
        <f>+'2.2'!N43</f>
        <v/>
      </c>
      <c r="D42" s="471"/>
    </row>
    <row r="43" spans="1:4" s="2" customFormat="1" ht="25" hidden="1" outlineLevel="1" x14ac:dyDescent="0.25">
      <c r="A43" s="481" t="str">
        <f>+'2.2'!C44</f>
        <v>NEU4.2.1</v>
      </c>
      <c r="B43" s="481" t="str">
        <f>+'2.2'!D44</f>
        <v>Epileptologie: Prächirurgische Epilepsiediagnostik (Phase II) (IVHSM)</v>
      </c>
      <c r="C43" s="481" t="str">
        <f>+'2.2'!N44</f>
        <v>Es gelten die aktuellen IVHSM Anforderungen</v>
      </c>
      <c r="D43" s="471"/>
    </row>
    <row r="44" spans="1:4" s="2" customFormat="1" hidden="1" outlineLevel="1" x14ac:dyDescent="0.25">
      <c r="A44" s="481" t="str">
        <f>+'2.2'!C45</f>
        <v>AUG1</v>
      </c>
      <c r="B44" s="481" t="str">
        <f>+'2.2'!D45</f>
        <v>Ophthalmologie</v>
      </c>
      <c r="C44" s="481" t="str">
        <f>+'2.2'!N45</f>
        <v/>
      </c>
      <c r="D44" s="471"/>
    </row>
    <row r="45" spans="1:4" s="2" customFormat="1" hidden="1" outlineLevel="1" x14ac:dyDescent="0.25">
      <c r="A45" s="481" t="str">
        <f>+'2.2'!C46</f>
        <v>AUG1.1</v>
      </c>
      <c r="B45" s="481" t="str">
        <f>+'2.2'!D46</f>
        <v>Strabologie</v>
      </c>
      <c r="C45" s="481" t="str">
        <f>+'2.2'!N46</f>
        <v/>
      </c>
      <c r="D45" s="471"/>
    </row>
    <row r="46" spans="1:4" s="2" customFormat="1" hidden="1" outlineLevel="1" x14ac:dyDescent="0.25">
      <c r="A46" s="481" t="str">
        <f>+'2.2'!C47</f>
        <v>AUG1.2</v>
      </c>
      <c r="B46" s="481" t="str">
        <f>+'2.2'!D47</f>
        <v>Orbita, Lider, Tränenwege</v>
      </c>
      <c r="C46" s="481" t="str">
        <f>+'2.2'!N47</f>
        <v/>
      </c>
      <c r="D46" s="471"/>
    </row>
    <row r="47" spans="1:4" s="2" customFormat="1" hidden="1" outlineLevel="1" x14ac:dyDescent="0.25">
      <c r="A47" s="481" t="str">
        <f>+'2.2'!C48</f>
        <v>AUG1.3</v>
      </c>
      <c r="B47" s="481" t="str">
        <f>+'2.2'!D48</f>
        <v>Spezialisierte Vordersegmentchirurgie</v>
      </c>
      <c r="C47" s="481" t="str">
        <f>+'2.2'!N48</f>
        <v/>
      </c>
      <c r="D47" s="471"/>
    </row>
    <row r="48" spans="1:4" s="2" customFormat="1" hidden="1" outlineLevel="1" x14ac:dyDescent="0.25">
      <c r="A48" s="481" t="str">
        <f>+'2.2'!C49</f>
        <v>AUG1.4</v>
      </c>
      <c r="B48" s="481" t="str">
        <f>+'2.2'!D49</f>
        <v>Katarakt</v>
      </c>
      <c r="C48" s="481" t="str">
        <f>+'2.2'!N49</f>
        <v/>
      </c>
      <c r="D48" s="471"/>
    </row>
    <row r="49" spans="1:4" s="2" customFormat="1" ht="18.75" hidden="1" customHeight="1" outlineLevel="1" x14ac:dyDescent="0.25">
      <c r="A49" s="481" t="str">
        <f>+'2.2'!C50</f>
        <v>AUG1.5</v>
      </c>
      <c r="B49" s="481" t="str">
        <f>+'2.2'!D50</f>
        <v>Glaskörper/Netzhautprobleme</v>
      </c>
      <c r="C49" s="481" t="str">
        <f>+'2.2'!N50</f>
        <v/>
      </c>
      <c r="D49" s="471"/>
    </row>
    <row r="50" spans="1:4" s="934" customFormat="1" ht="36" customHeight="1" collapsed="1" x14ac:dyDescent="0.25">
      <c r="A50" s="514" t="str">
        <f>+'2.2'!C51</f>
        <v>END1</v>
      </c>
      <c r="B50" s="514" t="str">
        <f>+'2.2'!D51</f>
        <v>Endokrinologie</v>
      </c>
      <c r="C50" s="514" t="str">
        <f>+'2.2'!N51</f>
        <v>Ernährungs- und Diabetesberatung durch entsprechendes Fachpersonal.</v>
      </c>
      <c r="D50" s="515"/>
    </row>
    <row r="51" spans="1:4" s="2" customFormat="1" ht="15" hidden="1" customHeight="1" outlineLevel="1" x14ac:dyDescent="0.25">
      <c r="A51" s="481" t="str">
        <f>+'2.2'!C52</f>
        <v>GAE1</v>
      </c>
      <c r="B51" s="481" t="str">
        <f>+'2.2'!D52</f>
        <v>Gastroenterologie</v>
      </c>
      <c r="C51" s="481" t="str">
        <f>+'2.2'!N52</f>
        <v/>
      </c>
      <c r="D51" s="515"/>
    </row>
    <row r="52" spans="1:4" s="2" customFormat="1" ht="15" hidden="1" customHeight="1" outlineLevel="1" x14ac:dyDescent="0.25">
      <c r="A52" s="481" t="str">
        <f>+'2.2'!C53</f>
        <v>GAE1.1</v>
      </c>
      <c r="B52" s="481" t="str">
        <f>+'2.2'!D53</f>
        <v>Spezialisierte Gastroenterologie</v>
      </c>
      <c r="C52" s="481" t="str">
        <f>+'2.2'!N53</f>
        <v/>
      </c>
      <c r="D52" s="515"/>
    </row>
    <row r="53" spans="1:4" s="389" customFormat="1" ht="51" customHeight="1" collapsed="1" x14ac:dyDescent="0.25">
      <c r="A53" s="514" t="str">
        <f>+'2.2'!C54</f>
        <v>VIS1</v>
      </c>
      <c r="B53" s="514" t="str">
        <f>+'2.2'!D54</f>
        <v>Viszeralchirurgie</v>
      </c>
      <c r="C53" s="514" t="str">
        <f>+'2.2'!N54</f>
        <v>Qualitätsprogramm «Kolonchirurgie» in Umsetzung; Operateurinnen/Operateure für definierte Eingriffe erfassen; Teilnahme für Zürcher Listenspitäler mit VIS1 verpflichtend.</v>
      </c>
      <c r="D53" s="515"/>
    </row>
    <row r="54" spans="1:4" s="2" customFormat="1" ht="15" hidden="1" customHeight="1" outlineLevel="1" x14ac:dyDescent="0.25">
      <c r="A54" s="481" t="str">
        <f>+'2.2'!C55</f>
        <v>VIS1.1</v>
      </c>
      <c r="B54" s="481" t="str">
        <f>+'2.2'!D55</f>
        <v>Grosse Pankreaseingriffe (IVHSM)</v>
      </c>
      <c r="C54" s="481" t="str">
        <f>+'2.2'!N55</f>
        <v>Es gelten die aktuellen IVHSM Anforderungen</v>
      </c>
      <c r="D54" s="515"/>
    </row>
    <row r="55" spans="1:4" s="2" customFormat="1" ht="15" hidden="1" customHeight="1" outlineLevel="1" x14ac:dyDescent="0.25">
      <c r="A55" s="481" t="str">
        <f>+'2.2'!C56</f>
        <v>VIS1.2</v>
      </c>
      <c r="B55" s="481" t="str">
        <f>+'2.2'!D56</f>
        <v>Grosse Lebereingriffe (IVHSM)</v>
      </c>
      <c r="C55" s="481" t="str">
        <f>+'2.2'!N56</f>
        <v>Es gelten die aktuellen IVHSM Anforderungen</v>
      </c>
      <c r="D55" s="515"/>
    </row>
    <row r="56" spans="1:4" s="2" customFormat="1" ht="15" hidden="1" customHeight="1" outlineLevel="1" x14ac:dyDescent="0.25">
      <c r="A56" s="481" t="str">
        <f>+'2.2'!C57</f>
        <v>VIS1.3</v>
      </c>
      <c r="B56" s="481" t="str">
        <f>+'2.2'!D57</f>
        <v>Oesophaguschirurgie (IVHSM)</v>
      </c>
      <c r="C56" s="481" t="str">
        <f>+'2.2'!N57</f>
        <v>Es gelten die aktuellen IVHSM Anforderungen</v>
      </c>
      <c r="D56" s="515"/>
    </row>
    <row r="57" spans="1:4" s="389" customFormat="1" ht="34" customHeight="1" collapsed="1" x14ac:dyDescent="0.25">
      <c r="A57" s="514" t="str">
        <f>+'2.2'!C58</f>
        <v>VIS1.4</v>
      </c>
      <c r="B57" s="514" t="str">
        <f>+'2.2'!D58</f>
        <v>Bariatrische Chirurgie</v>
      </c>
      <c r="C57" s="514" t="str">
        <f>+'2.2'!N58</f>
        <v>SMOB-Kriterien sowie Zertifizierung/Anerkennung als Primär- oder Referenzzentrum erforderlich.</v>
      </c>
      <c r="D57" s="515"/>
    </row>
    <row r="58" spans="1:4" s="2" customFormat="1" ht="15" hidden="1" customHeight="1" outlineLevel="1" x14ac:dyDescent="0.25">
      <c r="A58" s="481" t="str">
        <f>+'2.2'!C59</f>
        <v>VIS1.4.1</v>
      </c>
      <c r="B58" s="481" t="str">
        <f>+'2.2'!D59</f>
        <v>Spezialisierte Bariatrische Chirurgie (IVHSM)</v>
      </c>
      <c r="C58" s="481" t="str">
        <f>+'2.2'!N59</f>
        <v>Es gelten die aktuellen IVHSM Anforderungen</v>
      </c>
      <c r="D58" s="515"/>
    </row>
    <row r="59" spans="1:4" s="2" customFormat="1" ht="15" hidden="1" customHeight="1" outlineLevel="1" x14ac:dyDescent="0.25">
      <c r="A59" s="481" t="str">
        <f>+'2.2'!C60</f>
        <v>VIS1.5</v>
      </c>
      <c r="B59" s="481" t="str">
        <f>+'2.2'!D60</f>
        <v>Tiefe Rektumeingriffe (IVHSM)</v>
      </c>
      <c r="C59" s="481" t="str">
        <f>+'2.2'!N60</f>
        <v>Es gelten die aktuellen IVHSM Anforderungen</v>
      </c>
      <c r="D59" s="515"/>
    </row>
    <row r="60" spans="1:4" s="255" customFormat="1" ht="15" hidden="1" customHeight="1" outlineLevel="1" x14ac:dyDescent="0.25">
      <c r="A60" s="481" t="str">
        <f>+'2.2'!C61</f>
        <v>HAE1</v>
      </c>
      <c r="B60" s="481" t="str">
        <f>+'2.2'!D61</f>
        <v>Aggressive Lymphome und akute Leukämien</v>
      </c>
      <c r="C60" s="481" t="str">
        <f>+'2.2'!N61</f>
        <v/>
      </c>
      <c r="D60" s="515"/>
    </row>
    <row r="61" spans="1:4" s="2" customFormat="1" ht="30" hidden="1" customHeight="1" outlineLevel="1" x14ac:dyDescent="0.25">
      <c r="A61" s="481" t="str">
        <f>+'2.2'!C62</f>
        <v>HAE1.1</v>
      </c>
      <c r="B61" s="481" t="str">
        <f>+'2.2'!D62</f>
        <v>Hoch-aggressive Lymphome und akute Leukämien mit kurativer Chemotherapie</v>
      </c>
      <c r="C61" s="481" t="str">
        <f>+'2.2'!N62</f>
        <v/>
      </c>
      <c r="D61" s="515"/>
    </row>
    <row r="62" spans="1:4" s="2" customFormat="1" ht="15" hidden="1" customHeight="1" outlineLevel="1" x14ac:dyDescent="0.25">
      <c r="A62" s="481" t="str">
        <f>+'2.2'!C63</f>
        <v>HAE2</v>
      </c>
      <c r="B62" s="481" t="str">
        <f>+'2.2'!D63</f>
        <v>Indolente Lymphome und chronische Leukämien</v>
      </c>
      <c r="C62" s="481" t="str">
        <f>+'2.2'!N63</f>
        <v/>
      </c>
      <c r="D62" s="515"/>
    </row>
    <row r="63" spans="1:4" s="2" customFormat="1" ht="30" hidden="1" customHeight="1" outlineLevel="1" x14ac:dyDescent="0.25">
      <c r="A63" s="481" t="str">
        <f>+'2.2'!C64</f>
        <v>HAE3</v>
      </c>
      <c r="B63" s="481" t="str">
        <f>+'2.2'!D64</f>
        <v>Myeloproliferative Erkrankungen und Myelodysplastische Syndrome</v>
      </c>
      <c r="C63" s="481" t="str">
        <f>+'2.2'!N64</f>
        <v/>
      </c>
      <c r="D63" s="515"/>
    </row>
    <row r="64" spans="1:4" s="389" customFormat="1" ht="37" customHeight="1" collapsed="1" x14ac:dyDescent="0.25">
      <c r="A64" s="514" t="str">
        <f>+'2.2'!C65</f>
        <v>HAE4</v>
      </c>
      <c r="B64" s="514" t="str">
        <f>+'2.2'!D65</f>
        <v>Autologe Blutstammzelltransplantation</v>
      </c>
      <c r="C64" s="514" t="str">
        <f>+'2.2'!N65</f>
        <v>JACIE-Akkreditierung für autologe Blutstammzelltransplantationen erforderlich.</v>
      </c>
      <c r="D64" s="515"/>
    </row>
    <row r="65" spans="1:24" s="2" customFormat="1" hidden="1" outlineLevel="1" x14ac:dyDescent="0.25">
      <c r="A65" s="481" t="str">
        <f>+'2.2'!C66</f>
        <v>HAE5</v>
      </c>
      <c r="B65" s="481" t="str">
        <f>+'2.2'!D66</f>
        <v>Allogene Blutstammzelltransplantation (IVHSM)</v>
      </c>
      <c r="C65" s="481" t="str">
        <f>+'2.2'!N66</f>
        <v>Es gelten die aktuellen IVHSM Anforderungen</v>
      </c>
      <c r="D65" s="471"/>
    </row>
    <row r="66" spans="1:24" s="2" customFormat="1" hidden="1" outlineLevel="1" x14ac:dyDescent="0.25">
      <c r="A66" s="481" t="str">
        <f>+'2.2'!C67</f>
        <v>GEFB</v>
      </c>
      <c r="B66" s="481" t="str">
        <f>+'2.2'!D67</f>
        <v>Basis-Gefässmedizin</v>
      </c>
      <c r="C66" s="481" t="str">
        <f>+'2.2'!N67</f>
        <v/>
      </c>
      <c r="D66" s="471"/>
    </row>
    <row r="67" spans="1:24" s="933" customFormat="1" ht="61" customHeight="1" collapsed="1" x14ac:dyDescent="0.25">
      <c r="A67" s="687" t="str">
        <f>+'2.2'!C68</f>
        <v>GEF2</v>
      </c>
      <c r="B67" s="687" t="str">
        <f>+'2.2'!D68</f>
        <v>Interventionelle und endovaskuläre Gefässmedizin</v>
      </c>
      <c r="C67" s="687" t="str">
        <f>+'2.2'!N68</f>
        <v>Qualitätsprogramm «Gefässchirurgie» verpflichtend; interdisziplinäre Indikationskonferenz für intraabdominale Gefässe; Swiss Vasc Register und Kenndaten zur Qualitätssicherung.</v>
      </c>
      <c r="D67" s="515"/>
      <c r="Q67" s="1108"/>
      <c r="R67" s="1108"/>
      <c r="S67" s="1108"/>
    </row>
    <row r="68" spans="1:24" s="2" customFormat="1" ht="60" customHeight="1" x14ac:dyDescent="0.25">
      <c r="A68" s="481" t="str">
        <f>+'2.2'!C69</f>
        <v>GEF2.1</v>
      </c>
      <c r="B68" s="481" t="str">
        <f>+'2.2'!D69</f>
        <v>Gefässchirurgie</v>
      </c>
      <c r="C68" s="481" t="str">
        <f>+'2.2'!N69</f>
        <v>Qualitätsprogramm «Gefässchirurgie» verpflichtend; interdisziplinäre Indikationskonferenz für intraabdominale Gefässe; Swiss Vasc Register und Kenndaten zur Qualitätssicherung.</v>
      </c>
      <c r="D68" s="515"/>
    </row>
    <row r="69" spans="1:24" s="2" customFormat="1" ht="63" customHeight="1" x14ac:dyDescent="0.25">
      <c r="A69" s="481" t="str">
        <f>+'2.2'!C70</f>
        <v>CARO</v>
      </c>
      <c r="B69" s="481" t="str">
        <f>+'2.2'!D70</f>
        <v>Eingriffe an der Carotis</v>
      </c>
      <c r="C69" s="481" t="str">
        <f>+'2.2'!N70</f>
        <v>Qualitätsprogramm «Gefässchirurgie» verpflichtend; interdisziplinäre Indikationskonferenz bei Carotis-/extrakraniellen Gefässeingriffen; Swiss Vasc Register und Kenndaten.</v>
      </c>
      <c r="D69" s="515"/>
      <c r="Q69" s="1107"/>
      <c r="R69" s="1107"/>
      <c r="S69" s="1107"/>
      <c r="T69" s="1107"/>
      <c r="U69" s="1107"/>
      <c r="V69" s="1107"/>
      <c r="W69" s="1107"/>
      <c r="X69" s="1107"/>
    </row>
    <row r="70" spans="1:24" s="2" customFormat="1" ht="64" customHeight="1" x14ac:dyDescent="0.25">
      <c r="A70" s="481" t="str">
        <f>+'2.2'!C71</f>
        <v>AOR1</v>
      </c>
      <c r="B70" s="481" t="str">
        <f>+'2.2'!D71</f>
        <v>Interventionelle und endovaskuläre Behandlung der Aorta</v>
      </c>
      <c r="C70" s="481" t="str">
        <f>+'2.2'!N71</f>
        <v>Qualitätsprogramm «Gefässchirurgie» verpflichtend; interdisziplinäre Indikationskonferenz mit Klinik mit Leistungsauftrag AOR2; Swiss Vasc Register und Kenndaten zur Qualitätssicherung.</v>
      </c>
      <c r="D70" s="515"/>
      <c r="Q70" s="1107"/>
      <c r="R70" s="1107"/>
      <c r="S70" s="1107"/>
      <c r="T70" s="1107"/>
      <c r="U70" s="1107"/>
      <c r="V70" s="1107"/>
      <c r="W70" s="1107"/>
      <c r="X70" s="1107"/>
    </row>
    <row r="71" spans="1:24" s="2" customFormat="1" ht="51" customHeight="1" x14ac:dyDescent="0.25">
      <c r="A71" s="481" t="str">
        <f>+'2.2'!C73</f>
        <v>RAD1</v>
      </c>
      <c r="B71" s="481" t="str">
        <f>+'2.2'!D73</f>
        <v>Interventionelle Radiologie</v>
      </c>
      <c r="C71" s="481" t="str">
        <f>+'2.2'!N73</f>
        <v>Interdiszipliäre Indikationskonferenz mit chirurgischen und interventionellen FAe. Spezifisches Zusammenarbeitskonzept notwendig.</v>
      </c>
      <c r="D71" s="515"/>
      <c r="Q71" s="379"/>
      <c r="R71" s="379"/>
      <c r="S71" s="379"/>
      <c r="T71" s="379"/>
      <c r="U71" s="379"/>
    </row>
    <row r="72" spans="1:24" s="2" customFormat="1" ht="54" customHeight="1" x14ac:dyDescent="0.25">
      <c r="A72" s="481" t="str">
        <f>+'2.2'!C74</f>
        <v>RAD2</v>
      </c>
      <c r="B72" s="481" t="str">
        <f>+'2.2'!D74</f>
        <v>Komplexe Interventionelle Radiologie</v>
      </c>
      <c r="C72" s="481" t="str">
        <f>+'2.2'!N74</f>
        <v>Interdiszipliäre Indikationskonferenz mit chirurgischen und interventionellen FAe. Spezifisches Zusammenarbeitskonzept notwendig.</v>
      </c>
      <c r="D72" s="471"/>
      <c r="Q72" s="987"/>
      <c r="R72" s="987"/>
      <c r="S72" s="987"/>
      <c r="T72" s="987"/>
      <c r="U72" s="987"/>
      <c r="V72" s="987"/>
    </row>
    <row r="73" spans="1:24" s="2" customFormat="1" ht="53" customHeight="1" x14ac:dyDescent="0.25">
      <c r="A73" s="481" t="str">
        <f>+'2.2'!C75</f>
        <v>HER1</v>
      </c>
      <c r="B73" s="481" t="str">
        <f>+'2.2'!D75</f>
        <v>Einfache Herzchirurgie</v>
      </c>
      <c r="C73" s="481" t="str">
        <f>+'2.2'!N75</f>
        <v>Indikationscontrolling mit Bezug zum Patientenoutcome; Qualitätsprogramm «Herzchirurgie» in Weiterentwicklung, Operateurerfassung und Teilnahme verpflichtend.</v>
      </c>
      <c r="D73" s="471"/>
    </row>
    <row r="74" spans="1:24" s="2" customFormat="1" ht="53" customHeight="1" x14ac:dyDescent="0.25">
      <c r="A74" s="481" t="str">
        <f>+'2.2'!C76</f>
        <v>HER1.1</v>
      </c>
      <c r="B74" s="481" t="str">
        <f>+'2.2'!D76</f>
        <v>Herzchirurgie und Gefässeingriffe mit Herzlungen-
maschine (ohne Koronarchirurgie)</v>
      </c>
      <c r="C74" s="481" t="str">
        <f>+'2.2'!N76</f>
        <v>Indikationscontrolling mit Bezug zum Patientenoutcome; Qualitätsprogramm «Herzchirurgie» in Weiterentwicklung, Operateurerfassung und Teilnahme verpflichtend.</v>
      </c>
      <c r="D74" s="515"/>
    </row>
    <row r="75" spans="1:24" s="2" customFormat="1" ht="52" customHeight="1" x14ac:dyDescent="0.25">
      <c r="A75" s="481" t="str">
        <f>+'2.2'!C77</f>
        <v>HER1.1.1</v>
      </c>
      <c r="B75" s="481" t="str">
        <f>+'2.2'!D77</f>
        <v>Koronarchirurgie (CABG)</v>
      </c>
      <c r="C75" s="481" t="str">
        <f>+'2.2'!N77</f>
        <v>Indikationscontrolling mit Bezug zum Patientenoutcome; Qualitätsprogramm «Herzchirurgie» in Weiterentwicklung, Operateurerfassung und Teilnahme verpflichtend.</v>
      </c>
      <c r="D75" s="515"/>
    </row>
    <row r="76" spans="1:24" s="2" customFormat="1" ht="25" hidden="1" outlineLevel="1" x14ac:dyDescent="0.25">
      <c r="A76" s="481" t="str">
        <f>+'2.2'!C78</f>
        <v>HER1.1.2</v>
      </c>
      <c r="B76" s="481" t="str">
        <f>+'2.2'!D78</f>
        <v>Komplexe kongenitale Herzchirurgie</v>
      </c>
      <c r="C76" s="481" t="str">
        <f>+'2.2'!N78</f>
        <v>IVHSM-Leistungsauftrag gemäss Spitalliste 2026.3; in der IVHSM-Spitalliste als KHER2 geführt.</v>
      </c>
      <c r="D76" s="471"/>
    </row>
    <row r="77" spans="1:24" s="688" customFormat="1" ht="52" customHeight="1" collapsed="1" x14ac:dyDescent="0.25">
      <c r="A77" s="687" t="str">
        <f>+'2.2'!C79</f>
        <v>HER1.1.3</v>
      </c>
      <c r="B77" s="687" t="str">
        <f>+'2.2'!D79</f>
        <v>Chirurgie und Interventionen an der thorakalen Aorta</v>
      </c>
      <c r="C77" s="687" t="str">
        <f>+'2.2'!N79</f>
        <v>Indikationscontrolling mit Bezug zum Patientenoutcome; Qualitätsprogramm «Herzchirurgie» in Weiterentwicklung, Operateurerfassung und Teilnahme verpflichtend.</v>
      </c>
      <c r="D77" s="515"/>
    </row>
    <row r="78" spans="1:24" s="2" customFormat="1" ht="54" customHeight="1" x14ac:dyDescent="0.25">
      <c r="A78" s="481" t="str">
        <f>+'2.2'!C80</f>
        <v>HER1.1.4</v>
      </c>
      <c r="B78" s="481" t="str">
        <f>+'2.2'!D80</f>
        <v>Offene Eingriffe an der Aortenklappe</v>
      </c>
      <c r="C78" s="481" t="str">
        <f>+'2.2'!N80</f>
        <v>Indikationscontrolling mit Bezug zum Patientenoutcome; Qualitätsprogramm «Herzchirurgie» in Weiterentwicklung, Operateurerfassung und Teilnahme verpflichtend.</v>
      </c>
      <c r="D78" s="515"/>
    </row>
    <row r="79" spans="1:24" s="2" customFormat="1" ht="51" customHeight="1" x14ac:dyDescent="0.25">
      <c r="A79" s="481" t="str">
        <f>+'2.2'!C81</f>
        <v>HER1.1.5</v>
      </c>
      <c r="B79" s="481" t="str">
        <f>+'2.2'!D81</f>
        <v>Offene Eingriffe an der Mitralklappe</v>
      </c>
      <c r="C79" s="481" t="str">
        <f>+'2.2'!N81</f>
        <v>Indikationscontrolling mit Bezug zum Patientenoutcome; Qualitätsprogramm «Herzchirurgie» in Weiterentwicklung, Operateurerfassung und Teilnahme verpflichtend.</v>
      </c>
      <c r="D79" s="515"/>
    </row>
    <row r="80" spans="1:24" s="2" customFormat="1" hidden="1" outlineLevel="1" x14ac:dyDescent="0.25">
      <c r="A80" s="481" t="str">
        <f>+'2.2'!C82</f>
        <v>HER1.1.6</v>
      </c>
      <c r="B80" s="481" t="str">
        <f>+'2.2'!D82</f>
        <v>Herzunterstützungssysteme bei Erwachsenen (IVHSM)</v>
      </c>
      <c r="C80" s="481" t="str">
        <f>+'2.2'!N82</f>
        <v>Es gelten die aktuellen IVHSM Anforderungen</v>
      </c>
      <c r="D80" s="471"/>
    </row>
    <row r="81" spans="1:24" s="688" customFormat="1" ht="50" collapsed="1" x14ac:dyDescent="0.25">
      <c r="A81" s="687" t="str">
        <f>+'2.2'!C83</f>
        <v>KAR1</v>
      </c>
      <c r="B81" s="687" t="str">
        <f>+'2.2'!D83</f>
        <v>Kardiologie und Devices</v>
      </c>
      <c r="C81" s="687" t="str">
        <f>+'2.2'!N83</f>
        <v>Richtlinien der Schweizerischen Gesellschaft für Kardiologie zur Defibrillatortherapie erfüllen; Implantate/Devices vollständig in Registern erfassen; Indikationscontrolling.</v>
      </c>
      <c r="D81" s="515"/>
      <c r="Q81" s="1109"/>
      <c r="R81" s="1109"/>
      <c r="S81" s="1109"/>
      <c r="T81" s="1109"/>
      <c r="U81" s="1109"/>
      <c r="V81" s="1109"/>
      <c r="W81" s="1109"/>
      <c r="X81" s="1109"/>
    </row>
    <row r="82" spans="1:24" s="2" customFormat="1" ht="50" x14ac:dyDescent="0.25">
      <c r="A82" s="481" t="str">
        <f>+'2.2'!C84</f>
        <v>KAR2</v>
      </c>
      <c r="B82" s="481" t="str">
        <f>+'2.2'!D84</f>
        <v>Elektrophysiologie und CRT</v>
      </c>
      <c r="C82" s="481" t="str">
        <f>+'2.2'!N84</f>
        <v>Richtlinien der Schweizerischen Gesellschaft für Kardiologie zur Defibrillatortherapie erfüllen; Implantate/Devices vollständig in Registern erfassen; Indikationscontrolling.</v>
      </c>
      <c r="D82" s="471"/>
      <c r="Q82" s="1107"/>
      <c r="R82" s="987"/>
      <c r="S82" s="987"/>
      <c r="T82" s="987"/>
      <c r="U82" s="987"/>
      <c r="V82" s="987"/>
      <c r="W82" s="987"/>
      <c r="X82" s="987"/>
    </row>
    <row r="83" spans="1:24" s="2" customFormat="1" ht="30" hidden="1" customHeight="1" outlineLevel="1" x14ac:dyDescent="0.25">
      <c r="A83" s="481" t="str">
        <f>+'2.2'!C85</f>
        <v>KAR3</v>
      </c>
      <c r="B83" s="481" t="str">
        <f>+'2.2'!D85</f>
        <v>Interventionelle Kardiologie (Koronareingriffe)</v>
      </c>
      <c r="C83" s="481" t="str">
        <f>+'2.2'!N85</f>
        <v/>
      </c>
      <c r="D83" s="471"/>
      <c r="Q83" s="379"/>
    </row>
    <row r="84" spans="1:24" s="2" customFormat="1" hidden="1" outlineLevel="1" x14ac:dyDescent="0.25">
      <c r="A84" s="481" t="str">
        <f>+'2.2'!C86</f>
        <v>KAR3.1</v>
      </c>
      <c r="B84" s="481" t="str">
        <f>+'2.2'!D86</f>
        <v>Interventionelle Kardiologie (strukturelle Eingriffe)</v>
      </c>
      <c r="C84" s="481" t="str">
        <f>+'2.2'!N86</f>
        <v/>
      </c>
      <c r="D84" s="471"/>
    </row>
    <row r="85" spans="1:24" s="2" customFormat="1" ht="30" hidden="1" customHeight="1" outlineLevel="1" x14ac:dyDescent="0.25">
      <c r="A85" s="481" t="str">
        <f>+'2.2'!C87</f>
        <v>KAR3.1.1</v>
      </c>
      <c r="B85" s="481" t="str">
        <f>+'2.2'!D87</f>
        <v>Komplexe interventionnelle Kardiologie (strukturelle Eingriffe)</v>
      </c>
      <c r="C85" s="481" t="str">
        <f>+'2.2'!N87</f>
        <v/>
      </c>
      <c r="D85" s="471"/>
    </row>
    <row r="86" spans="1:24" s="389" customFormat="1" ht="36" customHeight="1" collapsed="1" x14ac:dyDescent="0.25">
      <c r="A86" s="514" t="str">
        <f>+'2.2'!C88</f>
        <v>NEP1</v>
      </c>
      <c r="B86" s="514" t="str">
        <f>+'2.2'!D88</f>
        <v>Nephrologie (akute Nierenversagen wie auch chronisch terminales Nierenversagen)</v>
      </c>
      <c r="C86" s="514" t="str">
        <f>+'2.2'!N88</f>
        <v>Ambulante Hämodialyse selbst oder in Kooperation anbieten; Peritonealdialyse anbieten und fördern.</v>
      </c>
      <c r="D86" s="515"/>
      <c r="E86" s="688"/>
      <c r="F86" s="688"/>
      <c r="G86" s="688"/>
      <c r="H86" s="688"/>
      <c r="I86" s="688"/>
      <c r="J86" s="688"/>
      <c r="K86" s="688"/>
      <c r="L86" s="688"/>
    </row>
    <row r="87" spans="1:24" s="2" customFormat="1" ht="30" hidden="1" customHeight="1" outlineLevel="1" x14ac:dyDescent="0.25">
      <c r="A87" s="481" t="str">
        <f>+'2.2'!C89</f>
        <v>URO1</v>
      </c>
      <c r="B87" s="481" t="str">
        <f>+'2.2'!D89</f>
        <v>Urologie ohne Schwerpunktstitel 'operative Urologie'</v>
      </c>
      <c r="C87" s="481" t="str">
        <f>+'2.2'!N89</f>
        <v/>
      </c>
      <c r="D87" s="471"/>
    </row>
    <row r="88" spans="1:24" s="933" customFormat="1" ht="23" customHeight="1" collapsed="1" x14ac:dyDescent="0.25">
      <c r="A88" s="687" t="str">
        <f>+'2.2'!C90</f>
        <v>URO1.1</v>
      </c>
      <c r="B88" s="687" t="str">
        <f>+'2.2'!D90</f>
        <v>Urologie mit Schwerpunktstitel 'operative Urologie'</v>
      </c>
      <c r="C88" s="687" t="str">
        <f>+'2.2'!N90</f>
        <v>Operateurinnen/Operateure erfassen.</v>
      </c>
      <c r="D88" s="515"/>
    </row>
    <row r="89" spans="1:24" s="2" customFormat="1" ht="63" customHeight="1" x14ac:dyDescent="0.25">
      <c r="A89" s="481" t="str">
        <f>+'2.2'!C91</f>
        <v>URO1.1.1</v>
      </c>
      <c r="B89" s="481" t="str">
        <f>+'2.2'!D91</f>
        <v>Radikale Prostatektomie</v>
      </c>
      <c r="C89" s="481" t="str">
        <f>+'2.2'!N91</f>
        <v>Qualitätsprogramm «Prostatektomie» in Weiterentwicklung; Prostatakarzinomfälle prä-/posttherapeutisch im interdisziplinären Tumorboard dokumentieren; Indikationscontrolling und Operateurerfassung.</v>
      </c>
      <c r="D89" s="471"/>
    </row>
    <row r="90" spans="1:24" s="2" customFormat="1" ht="30" hidden="1" customHeight="1" outlineLevel="1" x14ac:dyDescent="0.25">
      <c r="A90" s="481" t="str">
        <f>+'2.2'!C92</f>
        <v>URO1.1.2</v>
      </c>
      <c r="B90" s="481" t="str">
        <f>+'2.2'!D92</f>
        <v>Radikale Zystektomie (IVHSM)</v>
      </c>
      <c r="C90" s="481" t="str">
        <f>+'2.2'!N92</f>
        <v>Es gelten die aktuellen IVHSM Anforderungen</v>
      </c>
      <c r="D90" s="471"/>
    </row>
    <row r="91" spans="1:24" s="2" customFormat="1" ht="15" hidden="1" customHeight="1" outlineLevel="1" x14ac:dyDescent="0.25">
      <c r="A91" s="481" t="str">
        <f>+'2.2'!C93</f>
        <v>URO1.1.3</v>
      </c>
      <c r="B91" s="481" t="str">
        <f>+'2.2'!D93</f>
        <v>Komplexe Chirurgie der Niere</v>
      </c>
      <c r="C91" s="481" t="str">
        <f>+'2.2'!N93</f>
        <v/>
      </c>
      <c r="D91" s="471"/>
    </row>
    <row r="92" spans="1:24" s="2" customFormat="1" ht="15" hidden="1" customHeight="1" outlineLevel="1" x14ac:dyDescent="0.25">
      <c r="A92" s="481" t="str">
        <f>+'2.2'!C94</f>
        <v>URO1.1.4</v>
      </c>
      <c r="B92" s="481" t="str">
        <f>+'2.2'!D94</f>
        <v>Isolierte Adrenalektomie</v>
      </c>
      <c r="C92" s="481" t="str">
        <f>+'2.2'!N94</f>
        <v/>
      </c>
      <c r="D92" s="471"/>
    </row>
    <row r="93" spans="1:24" s="933" customFormat="1" ht="24" customHeight="1" collapsed="1" x14ac:dyDescent="0.25">
      <c r="A93" s="687" t="str">
        <f>+'2.2'!C95</f>
        <v>URO1.1.7</v>
      </c>
      <c r="B93" s="687" t="str">
        <f>+'2.2'!D95</f>
        <v>Implantation eines künstlichen Harnblasensphinkters</v>
      </c>
      <c r="C93" s="687" t="str">
        <f>+'2.2'!N95</f>
        <v>Operateurinnen/Operateure erfassen.</v>
      </c>
      <c r="D93" s="515"/>
    </row>
    <row r="94" spans="1:24" s="2" customFormat="1" ht="30" hidden="1" customHeight="1" outlineLevel="1" x14ac:dyDescent="0.25">
      <c r="A94" s="481" t="str">
        <f>+'2.2'!C96</f>
        <v>URO1.1.8</v>
      </c>
      <c r="B94" s="481" t="str">
        <f>+'2.2'!D96</f>
        <v>Perkutane Nephrostomie mit Desintegration von Steinmaterial</v>
      </c>
      <c r="C94" s="481" t="str">
        <f>+'2.2'!N96</f>
        <v/>
      </c>
      <c r="D94" s="471"/>
    </row>
    <row r="95" spans="1:24" s="2" customFormat="1" ht="30" hidden="1" customHeight="1" outlineLevel="1" x14ac:dyDescent="0.25">
      <c r="A95" s="481" t="str">
        <f>+'2.2'!C97</f>
        <v>URO1.1.9</v>
      </c>
      <c r="B95" s="481" t="str">
        <f>+'2.2'!D97</f>
        <v>Retroperitoneale Lymphadenektomie bei Hodentumoren nach Chemotherapie (IVHSM)</v>
      </c>
      <c r="C95" s="481" t="str">
        <f>+'2.2'!N97</f>
        <v>Es gelten die aktuellen IVHSM Anforderungen</v>
      </c>
      <c r="D95" s="471"/>
    </row>
    <row r="96" spans="1:24" s="934" customFormat="1" ht="49" customHeight="1" collapsed="1" x14ac:dyDescent="0.25">
      <c r="A96" s="514" t="str">
        <f>+'2.2'!C98</f>
        <v>PNE1</v>
      </c>
      <c r="B96" s="514" t="str">
        <f>+'2.2'!D98</f>
        <v>Pneumologie</v>
      </c>
      <c r="C96" s="514" t="str">
        <f>+'2.2'!N98</f>
        <v>Kontinuierliche Patientenüberwachung, Intubation und kurzzeitige mechanische Beatmung müssen gewährleistet sein.</v>
      </c>
      <c r="D96" s="515"/>
      <c r="E96" s="933"/>
      <c r="F96" s="933"/>
      <c r="G96" s="933"/>
      <c r="H96" s="933"/>
      <c r="I96" s="933"/>
      <c r="J96" s="933"/>
      <c r="K96" s="933"/>
      <c r="L96" s="933"/>
    </row>
    <row r="97" spans="1:23" s="2" customFormat="1" ht="13.5" hidden="1" customHeight="1" outlineLevel="1" x14ac:dyDescent="0.25">
      <c r="A97" s="481" t="str">
        <f>+'2.2'!C99</f>
        <v>PNE1.1</v>
      </c>
      <c r="B97" s="481" t="str">
        <f>+'2.2'!D99</f>
        <v>Pneumologie mit spez. Beatmungstherapie</v>
      </c>
      <c r="C97" s="481" t="str">
        <f>+'2.2'!N99</f>
        <v/>
      </c>
      <c r="D97" s="515"/>
    </row>
    <row r="98" spans="1:23" s="2" customFormat="1" ht="26.5" hidden="1" customHeight="1" outlineLevel="1" x14ac:dyDescent="0.25">
      <c r="A98" s="481" t="str">
        <f>+'2.2'!C100</f>
        <v>PNE1.2</v>
      </c>
      <c r="B98" s="481" t="str">
        <f>+'2.2'!D100</f>
        <v>Abklärung zur oder Status nach Lungentransplantation</v>
      </c>
      <c r="C98" s="481" t="str">
        <f>+'2.2'!N100</f>
        <v/>
      </c>
      <c r="D98" s="515"/>
    </row>
    <row r="99" spans="1:23" s="389" customFormat="1" ht="63" customHeight="1" collapsed="1" x14ac:dyDescent="0.25">
      <c r="A99" s="514" t="str">
        <f>+'2.2'!C101</f>
        <v>PNE1.3</v>
      </c>
      <c r="B99" s="514" t="str">
        <f>+'2.2'!D101</f>
        <v>Cystische Fibrose</v>
      </c>
      <c r="C99" s="514" t="str">
        <f>+'2.2'!N101</f>
        <v>Stationäre Betreuung ausserhalb CF-Zentrum nur unter Anleitung/Rücksprache mit CF-Zentrum und erfahrenen CF-Spezialistinnen/-Spezialisten; bei Stadienänderung Behandlung im CF-Zentrum.</v>
      </c>
      <c r="D99" s="515"/>
      <c r="E99" s="2"/>
      <c r="F99" s="2"/>
      <c r="G99" s="2"/>
      <c r="H99" s="2"/>
      <c r="I99" s="2"/>
      <c r="J99" s="2"/>
      <c r="K99" s="2"/>
      <c r="L99" s="2"/>
    </row>
    <row r="100" spans="1:23" s="2" customFormat="1" ht="23" customHeight="1" x14ac:dyDescent="0.25">
      <c r="A100" s="481" t="str">
        <f>+'2.2'!C102</f>
        <v>PNE2</v>
      </c>
      <c r="B100" s="481" t="str">
        <f>+'2.2'!D102</f>
        <v>Polysomnographie</v>
      </c>
      <c r="C100" s="481" t="str">
        <f>+'2.2'!N102</f>
        <v>Zertifizierung des Schlaflabors durch SGSSC erforderlich.</v>
      </c>
      <c r="D100" s="515"/>
    </row>
    <row r="101" spans="1:23" s="2" customFormat="1" ht="15" hidden="1" customHeight="1" outlineLevel="1" x14ac:dyDescent="0.25">
      <c r="A101" s="481" t="str">
        <f>+'2.2'!C103</f>
        <v>THO1</v>
      </c>
      <c r="B101" s="481" t="str">
        <f>+'2.2'!D103</f>
        <v>Thoraxchirurgie</v>
      </c>
      <c r="C101" s="481" t="str">
        <f>+'2.2'!N103</f>
        <v/>
      </c>
      <c r="D101" s="471"/>
      <c r="Q101" s="1107"/>
      <c r="R101" s="987"/>
      <c r="S101" s="987"/>
      <c r="T101" s="987"/>
      <c r="U101" s="987"/>
      <c r="V101" s="987"/>
      <c r="W101" s="987"/>
    </row>
    <row r="102" spans="1:23" s="933" customFormat="1" ht="22" customHeight="1" collapsed="1" x14ac:dyDescent="0.25">
      <c r="A102" s="687" t="str">
        <f>+'2.2'!C104</f>
        <v>THO1.1</v>
      </c>
      <c r="B102" s="687" t="str">
        <f>+'2.2'!D104</f>
        <v>Maligne Neoplasien des Atmungssystems (kurative Resektion durch Lobektomie / Pneumonektomie)</v>
      </c>
      <c r="C102" s="687" t="str">
        <f>+'2.2'!N104</f>
        <v>Operateurinnen/Operateure erfassen.</v>
      </c>
      <c r="D102" s="515"/>
    </row>
    <row r="103" spans="1:23" s="2" customFormat="1" ht="21" customHeight="1" x14ac:dyDescent="0.25">
      <c r="A103" s="481" t="str">
        <f>+'2.2'!C105</f>
        <v>THO1.2</v>
      </c>
      <c r="B103" s="481" t="str">
        <f>+'2.2'!D105</f>
        <v>Mediastinaleingriffe</v>
      </c>
      <c r="C103" s="481" t="str">
        <f>+'2.2'!N105</f>
        <v>Operateurinnen/Operateure erfassen.</v>
      </c>
      <c r="D103" s="471"/>
    </row>
    <row r="104" spans="1:23" s="2" customFormat="1" ht="15" hidden="1" customHeight="1" outlineLevel="1" x14ac:dyDescent="0.25">
      <c r="A104" s="481" t="str">
        <f>+'2.2'!C106</f>
        <v>TPL1</v>
      </c>
      <c r="B104" s="481" t="str">
        <f>+'2.2'!D106</f>
        <v>Herztransplantation (IVHSM)</v>
      </c>
      <c r="C104" s="481" t="str">
        <f>+'2.2'!N106</f>
        <v>Es gelten die aktuellen IVHSM Anforderungen</v>
      </c>
      <c r="D104" s="471"/>
    </row>
    <row r="105" spans="1:23" s="2" customFormat="1" ht="15" hidden="1" customHeight="1" outlineLevel="1" x14ac:dyDescent="0.25">
      <c r="A105" s="481" t="str">
        <f>+'2.2'!C107</f>
        <v>TPL2</v>
      </c>
      <c r="B105" s="481" t="str">
        <f>+'2.2'!D107</f>
        <v>Lungentransplantation (IVHSM)</v>
      </c>
      <c r="C105" s="481" t="str">
        <f>+'2.2'!N107</f>
        <v>Es gelten die aktuellen IVHSM Anforderungen</v>
      </c>
      <c r="D105" s="471"/>
    </row>
    <row r="106" spans="1:23" s="2" customFormat="1" ht="15" hidden="1" customHeight="1" outlineLevel="1" x14ac:dyDescent="0.25">
      <c r="A106" s="481" t="str">
        <f>+'2.2'!C108</f>
        <v>TPL3</v>
      </c>
      <c r="B106" s="481" t="str">
        <f>+'2.2'!D108</f>
        <v>Lebertransplantation (IVHSM)</v>
      </c>
      <c r="C106" s="481" t="str">
        <f>+'2.2'!N108</f>
        <v>Es gelten die aktuellen IVHSM Anforderungen</v>
      </c>
      <c r="D106" s="471"/>
    </row>
    <row r="107" spans="1:23" s="2" customFormat="1" ht="15" hidden="1" customHeight="1" outlineLevel="1" x14ac:dyDescent="0.25">
      <c r="A107" s="481" t="str">
        <f>+'2.2'!C109</f>
        <v>TPL4</v>
      </c>
      <c r="B107" s="481" t="str">
        <f>+'2.2'!D109</f>
        <v>Pankreastransplantation (IVHSM)</v>
      </c>
      <c r="C107" s="481" t="str">
        <f>+'2.2'!N109</f>
        <v>Es gelten die aktuellen IVHSM Anforderungen</v>
      </c>
      <c r="D107" s="471"/>
    </row>
    <row r="108" spans="1:23" s="2" customFormat="1" ht="15" hidden="1" customHeight="1" outlineLevel="1" x14ac:dyDescent="0.25">
      <c r="A108" s="481" t="str">
        <f>+'2.2'!C110</f>
        <v>TPL5</v>
      </c>
      <c r="B108" s="481" t="str">
        <f>+'2.2'!D110</f>
        <v>Nierentransplantation (IVHSM)</v>
      </c>
      <c r="C108" s="481" t="str">
        <f>+'2.2'!N110</f>
        <v>Es gelten die aktuellen IVHSM Anforderungen</v>
      </c>
      <c r="D108" s="471"/>
    </row>
    <row r="109" spans="1:23" s="2" customFormat="1" ht="15" hidden="1" customHeight="1" outlineLevel="1" x14ac:dyDescent="0.25">
      <c r="A109" s="481" t="str">
        <f>+'2.2'!C111</f>
        <v>TPL6</v>
      </c>
      <c r="B109" s="481" t="str">
        <f>+'2.2'!D111</f>
        <v>Darmtransplantation</v>
      </c>
      <c r="C109" s="481" t="str">
        <f>+'2.2'!N111</f>
        <v/>
      </c>
      <c r="D109" s="471"/>
    </row>
    <row r="110" spans="1:23" s="2" customFormat="1" ht="15" hidden="1" customHeight="1" outlineLevel="1" x14ac:dyDescent="0.25">
      <c r="A110" s="481" t="str">
        <f>+'2.2'!C112</f>
        <v>TPL7</v>
      </c>
      <c r="B110" s="481" t="str">
        <f>+'2.2'!D112</f>
        <v>Milztransplantation</v>
      </c>
      <c r="C110" s="481" t="str">
        <f>+'2.2'!N112</f>
        <v/>
      </c>
      <c r="D110" s="471"/>
    </row>
    <row r="111" spans="1:23" s="2" customFormat="1" ht="15" hidden="1" customHeight="1" outlineLevel="1" x14ac:dyDescent="0.25">
      <c r="A111" s="481" t="str">
        <f>+'2.2'!C113</f>
        <v>BEW1</v>
      </c>
      <c r="B111" s="481" t="str">
        <f>+'2.2'!D113</f>
        <v>Chirurgie Bewegungsapparat</v>
      </c>
      <c r="C111" s="481" t="str">
        <f>+'2.2'!N113</f>
        <v/>
      </c>
      <c r="D111" s="471"/>
    </row>
    <row r="112" spans="1:23" s="2" customFormat="1" ht="15" hidden="1" customHeight="1" outlineLevel="1" x14ac:dyDescent="0.25">
      <c r="A112" s="481" t="str">
        <f>+'2.2'!C114</f>
        <v>BEW2</v>
      </c>
      <c r="B112" s="481" t="str">
        <f>+'2.2'!D114</f>
        <v>Orthopädie</v>
      </c>
      <c r="C112" s="481" t="str">
        <f>+'2.2'!N114</f>
        <v/>
      </c>
      <c r="D112" s="471"/>
    </row>
    <row r="113" spans="1:25" s="934" customFormat="1" ht="50" customHeight="1" collapsed="1" x14ac:dyDescent="0.25">
      <c r="A113" s="514" t="str">
        <f>+'2.2'!C115</f>
        <v>BEW3</v>
      </c>
      <c r="B113" s="514" t="str">
        <f>+'2.2'!D115</f>
        <v>Handchirurgie</v>
      </c>
      <c r="C113" s="514" t="str">
        <f>+'2.2'!N115</f>
        <v>Handchirurgisches Spezialambulatorium für akute/chronische Handerkrankungen und postoperative Nachbetreuung; spezialisierte Ergotherapie verfügbar.</v>
      </c>
      <c r="D113" s="515"/>
      <c r="E113" s="933"/>
      <c r="F113" s="933"/>
      <c r="G113" s="933"/>
      <c r="H113" s="933"/>
      <c r="I113" s="933"/>
      <c r="J113" s="933"/>
      <c r="K113" s="933"/>
      <c r="L113" s="933"/>
    </row>
    <row r="114" spans="1:25" s="2" customFormat="1" ht="15" hidden="1" customHeight="1" outlineLevel="1" x14ac:dyDescent="0.25">
      <c r="A114" s="481" t="str">
        <f>+'2.2'!C116</f>
        <v>BEW4</v>
      </c>
      <c r="B114" s="481" t="str">
        <f>+'2.2'!D116</f>
        <v>Arthroskopie der Schulter und des Ellbogens</v>
      </c>
      <c r="C114" s="481" t="str">
        <f>+'2.2'!N116</f>
        <v/>
      </c>
      <c r="D114" s="515"/>
    </row>
    <row r="115" spans="1:25" s="2" customFormat="1" ht="15" hidden="1" customHeight="1" outlineLevel="1" x14ac:dyDescent="0.25">
      <c r="A115" s="481" t="str">
        <f>+'2.2'!C117</f>
        <v>BEW5</v>
      </c>
      <c r="B115" s="481" t="str">
        <f>+'2.2'!D117</f>
        <v>Arthroskopie des Knies</v>
      </c>
      <c r="C115" s="481" t="str">
        <f>+'2.2'!N117</f>
        <v/>
      </c>
      <c r="D115" s="515"/>
    </row>
    <row r="116" spans="1:25" s="2" customFormat="1" ht="15" hidden="1" customHeight="1" outlineLevel="1" x14ac:dyDescent="0.25">
      <c r="A116" s="481" t="str">
        <f>+'2.2'!C118</f>
        <v>BEW6</v>
      </c>
      <c r="B116" s="481" t="str">
        <f>+'2.2'!D118</f>
        <v>Rekonstruktion obere Extremität</v>
      </c>
      <c r="C116" s="481" t="str">
        <f>+'2.2'!N118</f>
        <v/>
      </c>
      <c r="D116" s="515"/>
      <c r="Q116" s="1107"/>
      <c r="R116" s="1107"/>
      <c r="S116" s="1107"/>
      <c r="T116" s="1107"/>
      <c r="U116" s="1107"/>
      <c r="V116" s="1107"/>
      <c r="W116" s="1107"/>
      <c r="X116" s="1107"/>
      <c r="Y116" s="1107"/>
    </row>
    <row r="117" spans="1:25" s="2" customFormat="1" ht="15" hidden="1" customHeight="1" outlineLevel="1" x14ac:dyDescent="0.25">
      <c r="A117" s="481" t="str">
        <f>+'2.2'!C119</f>
        <v>BEW7</v>
      </c>
      <c r="B117" s="481" t="str">
        <f>+'2.2'!D119</f>
        <v>Rekonstruktion untere Extremität</v>
      </c>
      <c r="C117" s="481" t="str">
        <f>+'2.2'!N119</f>
        <v/>
      </c>
      <c r="D117" s="515"/>
      <c r="Q117" s="1107"/>
      <c r="R117" s="1107"/>
      <c r="S117" s="1107"/>
      <c r="T117" s="1107"/>
      <c r="U117" s="1107"/>
      <c r="V117" s="1107"/>
      <c r="W117" s="1107"/>
      <c r="X117" s="1107"/>
      <c r="Y117" s="1107"/>
    </row>
    <row r="118" spans="1:25" s="389" customFormat="1" ht="51" customHeight="1" collapsed="1" x14ac:dyDescent="0.25">
      <c r="A118" s="514" t="str">
        <f>+'2.2'!C120</f>
        <v xml:space="preserve">BEW7.1 </v>
      </c>
      <c r="B118" s="514" t="str">
        <f>+'2.2'!D120</f>
        <v>Erstprothese Hüfte</v>
      </c>
      <c r="C118" s="514" t="str">
        <f>+'2.2'!N120</f>
        <v>Qualitätsprogramm «Orthopädie» in Weiterentwicklung; Indikationscontrolling auf Basis SIRIS mit Patientenoutcome, Operateurerfassung und Teilnahme verpflichtend.</v>
      </c>
      <c r="D118" s="515"/>
      <c r="E118" s="2"/>
      <c r="F118" s="2"/>
      <c r="G118" s="2"/>
      <c r="H118" s="2"/>
      <c r="I118" s="2"/>
      <c r="J118" s="2"/>
      <c r="K118" s="2"/>
      <c r="L118" s="2"/>
      <c r="Q118" s="1107"/>
      <c r="R118" s="1107"/>
      <c r="S118" s="1107"/>
      <c r="T118" s="1107"/>
      <c r="U118" s="1107"/>
      <c r="V118" s="1107"/>
      <c r="W118" s="1107"/>
      <c r="X118" s="1107"/>
      <c r="Y118" s="1107"/>
    </row>
    <row r="119" spans="1:25" s="2" customFormat="1" ht="52" customHeight="1" x14ac:dyDescent="0.25">
      <c r="A119" s="481" t="str">
        <f>+'2.2'!C121</f>
        <v>BEW7.1.1</v>
      </c>
      <c r="B119" s="481" t="str">
        <f>+'2.2'!D121</f>
        <v>Wechseloperationen Hüftprothesen</v>
      </c>
      <c r="C119" s="481" t="str">
        <f>+'2.2'!N121</f>
        <v>Qualitätsprogramm «Orthopädie» in Weiterentwicklung; Indikationscontrolling auf Basis SIRIS mit Patientenoutcome, Operateurerfassung und Teilnahme verpflichtend.</v>
      </c>
      <c r="D119" s="515"/>
      <c r="Q119" s="1107"/>
      <c r="R119" s="1107"/>
      <c r="S119" s="1107"/>
      <c r="T119" s="1107"/>
      <c r="U119" s="1107"/>
      <c r="V119" s="1107"/>
      <c r="W119" s="1107"/>
      <c r="X119" s="1107"/>
      <c r="Y119" s="1107"/>
    </row>
    <row r="120" spans="1:25" s="2" customFormat="1" ht="51" customHeight="1" x14ac:dyDescent="0.25">
      <c r="A120" s="481" t="str">
        <f>+'2.2'!C122</f>
        <v>BEW7.2</v>
      </c>
      <c r="B120" s="481" t="str">
        <f>+'2.2'!D122</f>
        <v>Erstprothese Knie</v>
      </c>
      <c r="C120" s="481" t="str">
        <f>+'2.2'!N122</f>
        <v>Qualitätsprogramm «Orthopädie» in Weiterentwicklung; Indikationscontrolling auf Basis SIRIS mit Patientenoutcome, Operateurerfassung und Teilnahme verpflichtend.</v>
      </c>
      <c r="D120" s="515"/>
      <c r="Q120" s="1107"/>
      <c r="R120" s="1107"/>
      <c r="S120" s="1107"/>
      <c r="T120" s="1107"/>
      <c r="U120" s="1107"/>
      <c r="V120" s="1107"/>
      <c r="W120" s="1107"/>
      <c r="X120" s="1107"/>
      <c r="Y120" s="1107"/>
    </row>
    <row r="121" spans="1:25" s="2" customFormat="1" ht="48" customHeight="1" x14ac:dyDescent="0.25">
      <c r="A121" s="481" t="str">
        <f>+'2.2'!C123</f>
        <v>BEW7.2.1</v>
      </c>
      <c r="B121" s="481" t="str">
        <f>+'2.2'!D123</f>
        <v>Wechseloperationen Knieprothesen</v>
      </c>
      <c r="C121" s="481" t="str">
        <f>+'2.2'!N123</f>
        <v>Qualitätsprogramm «Orthopädie» in Weiterentwicklung; Indikationscontrolling auf Basis SIRIS mit Patientenoutcome, Operateurerfassung und Teilnahme verpflichtend.</v>
      </c>
      <c r="D121" s="515"/>
      <c r="Q121" s="1107"/>
      <c r="R121" s="1107"/>
      <c r="S121" s="1107"/>
      <c r="T121" s="1107"/>
      <c r="U121" s="1107"/>
      <c r="V121" s="1107"/>
      <c r="W121" s="1107"/>
      <c r="X121" s="1107"/>
      <c r="Y121" s="1107"/>
    </row>
    <row r="122" spans="1:25" s="2" customFormat="1" ht="61" customHeight="1" x14ac:dyDescent="0.25">
      <c r="A122" s="481" t="str">
        <f>+'2.2'!C124</f>
        <v>BEW8</v>
      </c>
      <c r="B122" s="481" t="str">
        <f>+'2.2'!D124</f>
        <v>Wirbelsäulenchirurgie</v>
      </c>
      <c r="C122" s="481" t="str">
        <f>+'2.2'!N124</f>
        <v>Qualitätsprogramm «Spine» in Weiterentwicklung; intraoperatives Neuromonitoring mit Neurologie und Teilnahme an SIRIS Spine erforderlich; Operateurerfassung und Teilnahme verpflichtend.</v>
      </c>
      <c r="D122" s="515"/>
      <c r="Q122" s="1107"/>
      <c r="R122" s="1107"/>
      <c r="S122" s="1107"/>
      <c r="T122" s="1107"/>
      <c r="U122" s="1107"/>
      <c r="V122" s="1107"/>
      <c r="W122" s="1107"/>
      <c r="X122" s="1107"/>
      <c r="Y122" s="1107"/>
    </row>
    <row r="123" spans="1:25" s="389" customFormat="1" ht="59" customHeight="1" x14ac:dyDescent="0.25">
      <c r="A123" s="514" t="str">
        <f>+'2.2'!C125</f>
        <v>BEW8.1</v>
      </c>
      <c r="B123" s="514" t="str">
        <f>+'2.2'!D125</f>
        <v>Spezialisierte Wirbelsäulenchirurgie</v>
      </c>
      <c r="C123" s="514" t="str">
        <f>+'2.2'!N125</f>
        <v>Qualitätsprogramm «Spine» in Weiterentwicklung; intraoperatives Neuromonitoring mit Neurologie und Teilnahme an SIRIS Spine erforderlich; Operateurerfassung und Teilnahme verpflichtend.</v>
      </c>
      <c r="D123" s="515"/>
      <c r="E123" s="2"/>
      <c r="F123" s="2"/>
      <c r="G123" s="2"/>
      <c r="H123" s="2"/>
      <c r="I123" s="2"/>
      <c r="J123" s="2"/>
      <c r="K123" s="2"/>
      <c r="L123" s="2"/>
      <c r="Q123" s="1107"/>
      <c r="R123" s="1107"/>
      <c r="S123" s="1107"/>
      <c r="T123" s="1107"/>
      <c r="U123" s="1107"/>
      <c r="V123" s="1107"/>
      <c r="W123" s="1107"/>
      <c r="X123" s="1107"/>
      <c r="Y123" s="1107"/>
    </row>
    <row r="124" spans="1:25" s="2" customFormat="1" ht="60" customHeight="1" x14ac:dyDescent="0.25">
      <c r="A124" s="481" t="str">
        <f>+'2.2'!C126</f>
        <v>BEW8.1.1</v>
      </c>
      <c r="B124" s="481" t="str">
        <f>+'2.2'!D126</f>
        <v>Komplexe Wirbelsäulenchirurgie</v>
      </c>
      <c r="C124" s="481" t="str">
        <f>+'2.2'!N126</f>
        <v>Qualitätsprogramm «Spine» in Weiterentwicklung; intraoperatives Neuromonitoring mit Neurologie und Teilnahme an SIRIS Spine erforderlich; Operateurerfassung und Teilnahme verpflichtend.</v>
      </c>
      <c r="D124" s="515"/>
      <c r="Q124" s="1107"/>
      <c r="R124" s="1107"/>
      <c r="S124" s="1107"/>
      <c r="T124" s="1107"/>
      <c r="U124" s="1107"/>
      <c r="V124" s="1107"/>
      <c r="W124" s="1107"/>
      <c r="X124" s="1107"/>
      <c r="Y124" s="1107"/>
    </row>
    <row r="125" spans="1:25" s="2" customFormat="1" ht="30" hidden="1" customHeight="1" outlineLevel="1" x14ac:dyDescent="0.25">
      <c r="A125" s="481" t="str">
        <f>+'2.2'!C127</f>
        <v>BEW9</v>
      </c>
      <c r="B125" s="481" t="str">
        <f>+'2.2'!D127</f>
        <v>Maligne Knochentumore</v>
      </c>
      <c r="C125" s="481" t="str">
        <f>+'2.2'!N127</f>
        <v/>
      </c>
      <c r="D125" s="515"/>
      <c r="Q125" s="1107"/>
      <c r="R125" s="1107"/>
      <c r="S125" s="1107"/>
      <c r="T125" s="1107"/>
      <c r="U125" s="1107"/>
      <c r="V125" s="1107"/>
      <c r="W125" s="1107"/>
      <c r="X125" s="1107"/>
      <c r="Y125" s="1107"/>
    </row>
    <row r="126" spans="1:25" s="2" customFormat="1" ht="51" hidden="1" customHeight="1" outlineLevel="1" x14ac:dyDescent="0.25">
      <c r="A126" s="481" t="str">
        <f>+'2.2'!C128</f>
        <v>BEW10</v>
      </c>
      <c r="B126" s="481" t="str">
        <f>+'2.2'!D128</f>
        <v>Plexuschirurgie</v>
      </c>
      <c r="C126" s="481" t="str">
        <f>+'2.2'!N128</f>
        <v/>
      </c>
      <c r="D126" s="515"/>
    </row>
    <row r="127" spans="1:25" s="934" customFormat="1" ht="33" customHeight="1" collapsed="1" x14ac:dyDescent="0.25">
      <c r="A127" s="514" t="str">
        <f>+'2.2'!C129</f>
        <v>BEW11</v>
      </c>
      <c r="B127" s="514" t="str">
        <f>+'2.2'!D129</f>
        <v>Replantationen</v>
      </c>
      <c r="C127" s="514" t="str">
        <f>+'2.2'!N129</f>
        <v>Handchirurgisches Spezialambulatorium und intraoperatives Nerven-Monitoring erforderlich.</v>
      </c>
      <c r="D127" s="515"/>
      <c r="E127" s="933"/>
      <c r="F127" s="933"/>
      <c r="G127" s="933"/>
      <c r="H127" s="933"/>
      <c r="I127" s="933"/>
      <c r="J127" s="933"/>
      <c r="K127" s="933"/>
      <c r="L127" s="933"/>
    </row>
    <row r="128" spans="1:25" s="2" customFormat="1" ht="13.5" hidden="1" customHeight="1" outlineLevel="1" x14ac:dyDescent="0.25">
      <c r="A128" s="481" t="str">
        <f>+'2.2'!C130</f>
        <v>RHE1</v>
      </c>
      <c r="B128" s="481" t="str">
        <f>+'2.2'!D130</f>
        <v>Rheumatologie</v>
      </c>
      <c r="C128" s="481" t="str">
        <f>+'2.2'!N130</f>
        <v/>
      </c>
      <c r="D128" s="515"/>
    </row>
    <row r="129" spans="1:25" s="2" customFormat="1" ht="12.75" hidden="1" customHeight="1" outlineLevel="1" x14ac:dyDescent="0.25">
      <c r="A129" s="481" t="str">
        <f>+'2.2'!C131</f>
        <v>RHE2</v>
      </c>
      <c r="B129" s="481" t="str">
        <f>+'2.2'!D131</f>
        <v>Interdisziplinäre Rheumatologie</v>
      </c>
      <c r="C129" s="481" t="str">
        <f>+'2.2'!N131</f>
        <v/>
      </c>
      <c r="D129" s="515"/>
      <c r="Q129" s="987"/>
      <c r="R129" s="987"/>
      <c r="S129" s="987"/>
      <c r="T129" s="987"/>
      <c r="U129" s="987"/>
      <c r="V129" s="987"/>
      <c r="W129" s="987"/>
      <c r="X129" s="987"/>
      <c r="Y129" s="987"/>
    </row>
    <row r="130" spans="1:25" s="2" customFormat="1" ht="15" hidden="1" customHeight="1" outlineLevel="1" x14ac:dyDescent="0.25">
      <c r="A130" s="481" t="str">
        <f>+'2.2'!C132</f>
        <v>GYN1</v>
      </c>
      <c r="B130" s="481" t="str">
        <f>+'2.2'!D132</f>
        <v>Gynäkologie</v>
      </c>
      <c r="C130" s="481" t="str">
        <f>+'2.2'!N132</f>
        <v/>
      </c>
      <c r="D130" s="515"/>
      <c r="Q130" s="987"/>
      <c r="R130" s="987"/>
      <c r="S130" s="987"/>
      <c r="T130" s="987"/>
      <c r="U130" s="987"/>
      <c r="V130" s="987"/>
      <c r="W130" s="987"/>
      <c r="X130" s="987"/>
    </row>
    <row r="131" spans="1:25" s="2" customFormat="1" ht="30" hidden="1" customHeight="1" outlineLevel="1" x14ac:dyDescent="0.25">
      <c r="A131" s="481" t="str">
        <f>+'2.2'!C133</f>
        <v>GYNT</v>
      </c>
      <c r="B131" s="481" t="str">
        <f>+'2.2'!D133</f>
        <v>Gynäkologische Tumore</v>
      </c>
      <c r="C131" s="481" t="str">
        <f>+'2.2'!N133</f>
        <v>Entfällt gemäss weitergehenden Anforderungen 2026.1; IVHSM-Spitalliste 2026.3 führt neu GYNO und GYNV.</v>
      </c>
      <c r="D131" s="515"/>
    </row>
    <row r="132" spans="1:25" s="389" customFormat="1" ht="62" customHeight="1" collapsed="1" x14ac:dyDescent="0.25">
      <c r="A132" s="514" t="str">
        <f>+'2.2'!C134</f>
        <v>GYN2</v>
      </c>
      <c r="B132" s="514" t="str">
        <f>+'2.2'!D134</f>
        <v>Anerkanntes zertifiziertes Brustzentrum</v>
      </c>
      <c r="C132" s="514" t="str">
        <f>+'2.2'!N134</f>
        <v>Qualitätsprogramm «Brustkrebs» in Weiterentwicklung; prä-/posttherapeutische Tumorboardbesprechung mit aktiver Beteiligung aller Therapiealternativen; Operateurerfassung und Teilnahme verpflichtend.</v>
      </c>
      <c r="D132" s="515"/>
      <c r="E132" s="2"/>
      <c r="F132" s="2"/>
      <c r="G132" s="2"/>
      <c r="H132" s="2"/>
      <c r="I132" s="2"/>
      <c r="J132" s="2"/>
      <c r="K132" s="2"/>
      <c r="L132" s="2"/>
    </row>
    <row r="133" spans="1:25" s="2" customFormat="1" ht="62" customHeight="1" x14ac:dyDescent="0.25">
      <c r="A133" s="481" t="str">
        <f>+'2.2'!C135</f>
        <v>PLC1</v>
      </c>
      <c r="B133" s="481" t="str">
        <f>+'2.2'!D135</f>
        <v>Eingriffe im Zusammenhang mit Transsexualität</v>
      </c>
      <c r="C133" s="481" t="str">
        <f>+'2.2'!N135</f>
        <v>Endokrinologische und psychiatrische Betreuung vor/nach Eingriffen sicherstellen; Indikation/Therapie im interprofessionellen Team; operative Eingriffe bei Minderjährigen nur sehr zurückhaltend.</v>
      </c>
      <c r="D133" s="515"/>
      <c r="Q133" s="1107"/>
      <c r="R133" s="987"/>
    </row>
    <row r="134" spans="1:25" s="2" customFormat="1" ht="59" customHeight="1" x14ac:dyDescent="0.25">
      <c r="A134" s="481" t="str">
        <f>+'2.2'!C136</f>
        <v>GEBH</v>
      </c>
      <c r="B134" s="481" t="str">
        <f>+'2.2'!D136</f>
        <v>GEBH Geburtshäuser ( ≥ 36 0/7 SSW)</v>
      </c>
      <c r="C134" s="481" t="str">
        <f>+'2.2'!N136</f>
        <v>Geburtshaus: 24/7 Hebammenversorgung, definierte Verfügbarkeit, Kooperation mit Geburts-/Neonatologieklinik, Reanimationskurse, Behandlungsrichtlinien sowie Ein-/Ausschlusskriterien ab 36 0/7 SSW.</v>
      </c>
      <c r="D134" s="515"/>
      <c r="Q134" s="1107"/>
      <c r="R134" s="1107"/>
    </row>
    <row r="135" spans="1:25" s="2" customFormat="1" ht="59" customHeight="1" x14ac:dyDescent="0.25">
      <c r="A135" s="481" t="str">
        <f>+'2.2'!C137</f>
        <v>GEBS</v>
      </c>
      <c r="B135" s="481" t="str">
        <f>+'2.2'!D137</f>
        <v>Hebammengeleitete Geburtshilfe am/im Spital</v>
      </c>
      <c r="C135" s="481" t="str">
        <f>+'2.2'!N137</f>
        <v>Hebammengeleitete Geburtshilfe am/im Spital: 24/7 Hebammenversorgung, definierte Verfügbarkeit, ggf. Kooperation, Reanimationskurse, Behandlungsrichtlinien sowie Ein-/Ausschlusskriterien.</v>
      </c>
      <c r="D135" s="515"/>
    </row>
    <row r="136" spans="1:25" s="2" customFormat="1" ht="60" customHeight="1" x14ac:dyDescent="0.25">
      <c r="A136" s="481" t="str">
        <f>+'2.2'!C138</f>
        <v>GEB1</v>
      </c>
      <c r="B136" s="481" t="str">
        <f>+'2.2'!D138</f>
        <v>Grundversorgung Geburtshilfe ( ≥ 35 0/7 SSW und GG 2000g)</v>
      </c>
      <c r="C136" s="481" t="str">
        <f>+'2.2'!N138</f>
        <v>Bei pränatalen Hospitalisationen Rücksprache mit mindestens NEO1.1; Geburt rechtzeitig in Spital mit passendem Leistungsauftrag; Drillingsgeburten nur mit GEB1.1.1.</v>
      </c>
      <c r="D136" s="515"/>
    </row>
    <row r="137" spans="1:25" s="2" customFormat="1" ht="60" customHeight="1" x14ac:dyDescent="0.25">
      <c r="A137" s="481" t="str">
        <f>+'2.2'!C139</f>
        <v>GEB1.1</v>
      </c>
      <c r="B137" s="481" t="str">
        <f>+'2.2'!D139</f>
        <v>Geburtshilfe (≥ 32 0/7 SSW und GG 1250g)</v>
      </c>
      <c r="C137" s="481" t="str">
        <f>+'2.2'!N139</f>
        <v>Bei pränatalen Hospitalisationen Rücksprache mit mindestens NEO1.1; Geburt rechtzeitig in Spital mit passendem Leistungsauftrag; Drillingsgeburten nur mit GEB1.1.1.</v>
      </c>
      <c r="D137" s="515"/>
      <c r="Q137" s="1107"/>
      <c r="R137" s="987"/>
    </row>
    <row r="138" spans="1:25" s="2" customFormat="1" ht="30" hidden="1" customHeight="1" outlineLevel="1" x14ac:dyDescent="0.25">
      <c r="A138" s="481" t="str">
        <f>+'2.2'!C140</f>
        <v>GEB1.1.1</v>
      </c>
      <c r="B138" s="481" t="str">
        <f>+'2.2'!D140</f>
        <v>Spezialisierte Geburtshilfe</v>
      </c>
      <c r="C138" s="481" t="str">
        <f>+'2.2'!N140</f>
        <v/>
      </c>
      <c r="D138" s="515"/>
    </row>
    <row r="139" spans="1:25" s="389" customFormat="1" ht="47" customHeight="1" collapsed="1" x14ac:dyDescent="0.25">
      <c r="A139" s="514" t="str">
        <f>+'2.2'!C141</f>
        <v>NEOG</v>
      </c>
      <c r="B139" s="514" t="str">
        <f>+'2.2'!D141</f>
        <v>Grundversorgung Neugeborene (≥ 36 0/7 SSW und GG 2000g)</v>
      </c>
      <c r="C139" s="514" t="str">
        <f>+'2.2'!N141</f>
        <v>Für Geburtshaus/HGGh: Betreuung Neugeborener ab 36 0/7 SSW und GG ab 2000 g; Anforderungen und Ein-/Ausschlusskriterien gemäss Kap. 3.31/3.32.</v>
      </c>
      <c r="D139" s="515"/>
      <c r="E139" s="2"/>
      <c r="F139" s="2"/>
      <c r="G139" s="2"/>
      <c r="H139" s="2"/>
      <c r="I139" s="2"/>
      <c r="J139" s="2"/>
      <c r="K139" s="2"/>
      <c r="L139" s="2"/>
    </row>
    <row r="140" spans="1:25" s="2" customFormat="1" ht="37" customHeight="1" x14ac:dyDescent="0.25">
      <c r="A140" s="481" t="str">
        <f>+'2.2'!C142</f>
        <v>NEO1</v>
      </c>
      <c r="B140" s="481" t="str">
        <f>+'2.2'!D142</f>
        <v>Grundversorgung Neugeborene (≥ 35 0/7 SSW und GG 2000g)</v>
      </c>
      <c r="C140" s="481" t="str">
        <f>+'2.2'!N142</f>
        <v>Anforderungen gemäss Level I der aktuellen Standards for Levels of Neonatal Care in Switzerland.</v>
      </c>
      <c r="D140" s="515"/>
    </row>
    <row r="141" spans="1:25" s="2" customFormat="1" ht="36" customHeight="1" x14ac:dyDescent="0.25">
      <c r="A141" s="481" t="str">
        <f>+'2.2'!C143</f>
        <v>NEO1.1</v>
      </c>
      <c r="B141" s="481" t="str">
        <f>+'2.2'!D143</f>
        <v>Neonatologie (≥  32 0/7 SSW und GG 1250g)</v>
      </c>
      <c r="C141" s="481" t="str">
        <f>+'2.2'!N143</f>
        <v>Anforderungen gemäss Level IIB der aktuellen Standards for Levels of Neonatal Care in Switzerland.</v>
      </c>
      <c r="D141" s="515"/>
    </row>
    <row r="142" spans="1:25" s="2" customFormat="1" ht="49" customHeight="1" x14ac:dyDescent="0.25">
      <c r="A142" s="481" t="str">
        <f>+'2.2'!C144</f>
        <v>NEO1.1.1</v>
      </c>
      <c r="B142" s="481" t="str">
        <f>+'2.2'!D144</f>
        <v>Spezialisierte Neonatologie (≥ 28 0/7 SSW und GG ≥1000g)</v>
      </c>
      <c r="C142" s="481" t="str">
        <f>+'2.2'!N144</f>
        <v>Zürcher Level IIIminus: spezialisierte Neonatologie ohne zertifizierte IS bei Neugeborenen ≥28 0/7 SSW und GG ≥1000 g; abweichende MFZ gemäss Tabelle.</v>
      </c>
      <c r="D142" s="515"/>
    </row>
    <row r="143" spans="1:25" s="2" customFormat="1" ht="34" customHeight="1" x14ac:dyDescent="0.25">
      <c r="A143" s="481" t="str">
        <f>+'2.2'!C145</f>
        <v>NEO1.1.1.1</v>
      </c>
      <c r="B143" s="481" t="str">
        <f>+'2.2'!D145</f>
        <v>Hochspezialisierte Neonatologie (&lt; 32 0/7 SSW und GG &lt; 1500g)</v>
      </c>
      <c r="C143" s="481" t="str">
        <f>+'2.2'!N145</f>
        <v>Anforderungen gemäss Level III der aktuellen Standards for Levels of Neonatal Care in Switzerland.</v>
      </c>
      <c r="D143" s="515"/>
    </row>
    <row r="144" spans="1:25" s="2" customFormat="1" ht="15" hidden="1" customHeight="1" outlineLevel="1" x14ac:dyDescent="0.25">
      <c r="A144" s="481" t="str">
        <f>+'2.2'!C146</f>
        <v>ONK1</v>
      </c>
      <c r="B144" s="481" t="str">
        <f>+'2.2'!D146</f>
        <v>Onkologie</v>
      </c>
      <c r="C144" s="481" t="str">
        <f>+'2.2'!N146</f>
        <v/>
      </c>
      <c r="D144" s="515"/>
    </row>
    <row r="145" spans="1:12" s="2" customFormat="1" ht="30" hidden="1" customHeight="1" outlineLevel="1" x14ac:dyDescent="0.25">
      <c r="A145" s="481" t="str">
        <f>+'2.2'!C147</f>
        <v>RAO1</v>
      </c>
      <c r="B145" s="481" t="str">
        <f>+'2.2'!D147</f>
        <v>Radio-Onkologie</v>
      </c>
      <c r="C145" s="481" t="str">
        <f>+'2.2'!N147</f>
        <v/>
      </c>
      <c r="D145" s="515"/>
    </row>
    <row r="146" spans="1:12" s="389" customFormat="1" ht="21" customHeight="1" collapsed="1" x14ac:dyDescent="0.25">
      <c r="A146" s="514" t="str">
        <f>+'2.2'!C148</f>
        <v>NUK1</v>
      </c>
      <c r="B146" s="514" t="str">
        <f>+'2.2'!D148</f>
        <v>Nuklearmedizin</v>
      </c>
      <c r="C146" s="514" t="str">
        <f>+'2.2'!N148</f>
        <v>BAG Strahlenschutzbedingungen</v>
      </c>
      <c r="D146" s="515"/>
      <c r="E146" s="2"/>
      <c r="F146" s="2"/>
      <c r="G146" s="2"/>
      <c r="H146" s="2"/>
      <c r="I146" s="2"/>
      <c r="J146" s="2"/>
      <c r="K146" s="2"/>
      <c r="L146" s="2"/>
    </row>
    <row r="147" spans="1:12" s="49" customFormat="1" ht="15" hidden="1" customHeight="1" outlineLevel="1" x14ac:dyDescent="0.25">
      <c r="A147" s="481" t="str">
        <f>+'2.2'!C149</f>
        <v>UNF1</v>
      </c>
      <c r="B147" s="481" t="str">
        <f>+'2.2'!D149</f>
        <v>Unfallchirurgie (Polytrauma)</v>
      </c>
      <c r="C147" s="481" t="str">
        <f>+'2.2'!N149</f>
        <v/>
      </c>
      <c r="D147" s="515"/>
      <c r="E147" s="2"/>
      <c r="F147" s="2"/>
      <c r="G147" s="2"/>
      <c r="H147" s="2"/>
      <c r="I147" s="2"/>
      <c r="J147" s="2"/>
      <c r="K147" s="2"/>
      <c r="L147" s="2"/>
    </row>
    <row r="148" spans="1:12" s="49" customFormat="1" ht="13.5" hidden="1" customHeight="1" outlineLevel="1" x14ac:dyDescent="0.25">
      <c r="A148" s="481" t="str">
        <f>+'2.2'!C150</f>
        <v>UNF1.1</v>
      </c>
      <c r="B148" s="481" t="str">
        <f>+'2.2'!D150</f>
        <v>Behandlung von Schwerverletzten (IVHSM)</v>
      </c>
      <c r="C148" s="481" t="str">
        <f>+'2.2'!N150</f>
        <v>Es gelten die aktuellen IVHSM Anforderungen</v>
      </c>
      <c r="D148" s="515"/>
      <c r="E148" s="2"/>
      <c r="F148" s="2"/>
      <c r="G148" s="2"/>
      <c r="H148" s="2"/>
      <c r="I148" s="2"/>
      <c r="J148" s="2"/>
      <c r="K148" s="2"/>
      <c r="L148" s="2"/>
    </row>
    <row r="149" spans="1:12" s="49" customFormat="1" ht="13.5" hidden="1" customHeight="1" outlineLevel="1" x14ac:dyDescent="0.25">
      <c r="A149" s="481" t="str">
        <f>+'2.2'!C151</f>
        <v>UNF2</v>
      </c>
      <c r="B149" s="481" t="str">
        <f>+'2.2'!D151</f>
        <v>Schwere Verbrennungen (IVHSM)</v>
      </c>
      <c r="C149" s="481" t="str">
        <f>+'2.2'!N151</f>
        <v>Es gelten die aktuellen IVHSM Anforderungen</v>
      </c>
      <c r="D149" s="515"/>
      <c r="E149" s="2"/>
      <c r="F149" s="2"/>
      <c r="G149" s="2"/>
      <c r="H149" s="2"/>
      <c r="I149" s="2"/>
      <c r="J149" s="2"/>
      <c r="K149" s="2"/>
      <c r="L149" s="2"/>
    </row>
    <row r="150" spans="1:12" s="390" customFormat="1" ht="48" customHeight="1" collapsed="1" x14ac:dyDescent="0.25">
      <c r="A150" s="514" t="str">
        <f>+'2.2'!C152</f>
        <v>KINM</v>
      </c>
      <c r="B150" s="514" t="str">
        <f>+'2.2'!D152</f>
        <v>Kindermedizin</v>
      </c>
      <c r="C150" s="514" t="str">
        <f>+'2.2'!N152</f>
        <v>Kinderklinik erforderlich; Behandlungen an Kindern/Jugendlichen durch qualifiziertes Personal in räumlich getrennten, kindergerechten Versorgungseinheiten.</v>
      </c>
      <c r="D150" s="515"/>
      <c r="E150" s="2"/>
      <c r="F150" s="2"/>
      <c r="G150" s="2"/>
      <c r="H150" s="2"/>
      <c r="I150" s="2"/>
      <c r="J150" s="2"/>
      <c r="K150" s="2"/>
      <c r="L150" s="2"/>
    </row>
    <row r="151" spans="1:12" s="49" customFormat="1" ht="46" customHeight="1" x14ac:dyDescent="0.25">
      <c r="A151" s="481" t="str">
        <f>+'2.2'!C153</f>
        <v>KINC</v>
      </c>
      <c r="B151" s="481" t="str">
        <f>+'2.2'!D153</f>
        <v>Kinderchirurgie</v>
      </c>
      <c r="C151" s="481" t="str">
        <f>+'2.2'!N153</f>
        <v>Kinderklinik erforderlich; Kinderchirurgie durch Fachärztin/-arzt Kinderchirurgie; bei Kindern &lt;6 Jahren Kinderanästhesie gewährleistet.</v>
      </c>
      <c r="D151" s="515"/>
      <c r="E151" s="2"/>
      <c r="F151" s="2"/>
      <c r="G151" s="2"/>
      <c r="H151" s="2"/>
      <c r="I151" s="2"/>
      <c r="J151" s="2"/>
      <c r="K151" s="2"/>
      <c r="L151" s="2"/>
    </row>
    <row r="152" spans="1:12" s="49" customFormat="1" ht="61" customHeight="1" x14ac:dyDescent="0.25">
      <c r="A152" s="481" t="str">
        <f>+'2.2'!C154</f>
        <v>KINB</v>
      </c>
      <c r="B152" s="481" t="str">
        <f>+'2.2'!D154</f>
        <v>Basis-Kinderchirurgie</v>
      </c>
      <c r="C152" s="481" t="str">
        <f>+'2.2'!N154</f>
        <v>Basis-Kinderchirurgie kann auch ohne Kinderklinik erfolgen; entsprechender Erwachsenen-Leistungsauftrag nötig; bei Kindern &lt;6 Jahren Kinderanästhesie während Eingriff und postoperativ 24h innert 30 Minuten.</v>
      </c>
      <c r="D152" s="515"/>
      <c r="E152" s="2"/>
      <c r="F152" s="2"/>
      <c r="G152" s="2"/>
      <c r="H152" s="2"/>
      <c r="I152" s="2"/>
      <c r="J152" s="2"/>
      <c r="K152" s="2"/>
      <c r="L152" s="2"/>
    </row>
    <row r="153" spans="1:12" s="49" customFormat="1" ht="49" customHeight="1" x14ac:dyDescent="0.25">
      <c r="A153" s="481" t="str">
        <f>+'2.2'!C155</f>
        <v>KAA</v>
      </c>
      <c r="B153" s="481" t="str">
        <f>+'2.2'!D155</f>
        <v>Kinderanästhesie "A"</v>
      </c>
      <c r="C153" s="481" t="str">
        <f>+'2.2'!N155</f>
        <v>Kinderanästhesie-Leistungsauftrag nach SGKA/SGAR-Anforderungen; Kategorie A für Kinder ab Geburt, alle ASA, spezialisiertes Kinderanästhesieteam.</v>
      </c>
      <c r="D153" s="515"/>
      <c r="E153" s="2"/>
      <c r="F153" s="2"/>
      <c r="G153" s="2"/>
      <c r="H153" s="2"/>
      <c r="I153" s="2"/>
      <c r="J153" s="2"/>
      <c r="K153" s="2"/>
      <c r="L153" s="2"/>
    </row>
    <row r="154" spans="1:12" s="49" customFormat="1" ht="48" customHeight="1" x14ac:dyDescent="0.25">
      <c r="A154" s="481" t="str">
        <f>+'2.2'!C156</f>
        <v>KAB</v>
      </c>
      <c r="B154" s="481" t="str">
        <f>+'2.2'!D156</f>
        <v>Kinderanästhesie "B"</v>
      </c>
      <c r="C154" s="481" t="str">
        <f>+'2.2'!N156</f>
        <v>Kinderanästhesie-Leistungsauftrag nach SGKA/SGAR-Anforderungen; Kategorie B post Neonatalperiode, ASA I-II bzw. III unter Bedingungen.</v>
      </c>
      <c r="D154" s="515"/>
      <c r="E154" s="2"/>
      <c r="F154" s="2"/>
      <c r="G154" s="2"/>
      <c r="H154" s="2"/>
      <c r="I154" s="2"/>
      <c r="J154" s="2"/>
      <c r="K154" s="2"/>
      <c r="L154" s="2"/>
    </row>
    <row r="155" spans="1:12" s="49" customFormat="1" ht="48" customHeight="1" x14ac:dyDescent="0.25">
      <c r="A155" s="481" t="str">
        <f>+'2.2'!C157</f>
        <v>KAC</v>
      </c>
      <c r="B155" s="481" t="str">
        <f>+'2.2'!D157</f>
        <v>Kinderanästhesie "C"</v>
      </c>
      <c r="C155" s="481" t="str">
        <f>+'2.2'!N157</f>
        <v>Kinderanästhesie-Leistungsauftrag nach SGKA/SGAR-Anforderungen; Kategorie C ab 3 Jahren, ASA I-II bzw. III unter Bedingungen.</v>
      </c>
      <c r="D155" s="515"/>
      <c r="E155" s="2"/>
      <c r="F155" s="2"/>
      <c r="G155" s="2"/>
      <c r="H155" s="2"/>
      <c r="I155" s="2"/>
      <c r="J155" s="2"/>
      <c r="K155" s="2"/>
      <c r="L155" s="2"/>
    </row>
    <row r="156" spans="1:12" s="49" customFormat="1" ht="49" customHeight="1" x14ac:dyDescent="0.25">
      <c r="A156" s="481" t="str">
        <f>+'2.2'!C158</f>
        <v>KAD</v>
      </c>
      <c r="B156" s="481" t="str">
        <f>+'2.2'!D158</f>
        <v>Kinderanästhesie "D"</v>
      </c>
      <c r="C156" s="481" t="str">
        <f>+'2.2'!N158</f>
        <v>Kinderanästhesie-Leistungsauftrag nach SGKA/SGAR-Anforderungen; Kategorie D ab 6 bis 12 Jahren, ASA I-II bzw. III unter Bedingungen.</v>
      </c>
      <c r="D156" s="515"/>
      <c r="E156" s="2"/>
      <c r="F156" s="2"/>
      <c r="G156" s="2"/>
      <c r="H156" s="2"/>
      <c r="I156" s="2"/>
      <c r="J156" s="2"/>
      <c r="K156" s="2"/>
      <c r="L156" s="2"/>
    </row>
    <row r="157" spans="1:12" s="49" customFormat="1" ht="61" customHeight="1" x14ac:dyDescent="0.25">
      <c r="A157" s="481" t="str">
        <f>+'2.2'!C159</f>
        <v>GER</v>
      </c>
      <c r="B157" s="481" t="str">
        <f>+'2.2'!D159</f>
        <v>Akutgeriatrie Kompetenzzentrum</v>
      </c>
      <c r="C157" s="481" t="str">
        <f>+'2.2'!N159</f>
        <v>Akutgeriatrisches Team unter geriatrischer fachärztlicher Leitung; standardisiertes geriatrisches und soziales Assessment, wöchentliche Teambesprechung, aktivierend-therapeutische Pflege und Therapiebereiche.</v>
      </c>
      <c r="D157" s="515"/>
      <c r="E157" s="2"/>
      <c r="F157" s="2"/>
      <c r="G157" s="2"/>
      <c r="H157" s="2"/>
      <c r="I157" s="2"/>
      <c r="J157" s="2"/>
      <c r="K157" s="2"/>
      <c r="L157" s="2"/>
    </row>
    <row r="158" spans="1:12" s="49" customFormat="1" ht="59" customHeight="1" x14ac:dyDescent="0.25">
      <c r="A158" s="481" t="str">
        <f>+'2.2'!C160</f>
        <v>PAL</v>
      </c>
      <c r="B158" s="481" t="str">
        <f>+'2.2'!D160</f>
        <v>Palliative Care Kompetenzzentrum</v>
      </c>
      <c r="C158" s="481" t="str">
        <f>+'2.2'!N160</f>
        <v>Spezialisierte Palliative-Care-Leistungen; Beteiligung an Standards/Helpline/mobilen Teams oder pädiatrischer 24h-Hintergrunddienst; Aus-/Weiterbildung; Label «Qualität in Palliative Care».</v>
      </c>
      <c r="D158" s="515"/>
      <c r="E158" s="2"/>
      <c r="F158" s="2"/>
      <c r="G158" s="2"/>
      <c r="H158" s="2"/>
      <c r="I158" s="2"/>
      <c r="J158" s="2"/>
      <c r="K158" s="2"/>
      <c r="L158" s="2"/>
    </row>
    <row r="159" spans="1:12" s="49" customFormat="1" ht="15" hidden="1" customHeight="1" outlineLevel="1" x14ac:dyDescent="0.25">
      <c r="A159" s="481" t="str">
        <f>+'2.2'!C161</f>
        <v>AVA</v>
      </c>
      <c r="B159" s="481" t="str">
        <f>+'2.2'!D161</f>
        <v>Akutsomatische Versorgung Abhängigkeitskranker</v>
      </c>
      <c r="C159" s="481" t="str">
        <f>+'2.2'!N161</f>
        <v/>
      </c>
      <c r="D159" s="471"/>
      <c r="E159" s="2"/>
      <c r="F159" s="2"/>
      <c r="G159" s="2"/>
      <c r="H159" s="2"/>
      <c r="I159" s="2"/>
      <c r="J159" s="2"/>
      <c r="K159" s="2"/>
      <c r="L159" s="2"/>
    </row>
    <row r="160" spans="1:12" s="49" customFormat="1" ht="37.5" hidden="1" outlineLevel="1" x14ac:dyDescent="0.25">
      <c r="A160" s="481" t="str">
        <f>+'2.2'!C162</f>
        <v>ISO</v>
      </c>
      <c r="B160" s="481" t="str">
        <f>+'2.2'!D162</f>
        <v>Sonderisolierstation</v>
      </c>
      <c r="C160" s="481" t="str">
        <f>+'2.2'!N162</f>
        <v>Es gilt das GDK-Konzept zur Koordination der Leistungserbringung und Finanzierung bei Krankheiten vom Typ «Ebola» vom 24.05.2019.</v>
      </c>
      <c r="D160" s="471"/>
      <c r="E160" s="2"/>
      <c r="F160" s="2"/>
      <c r="G160" s="2"/>
      <c r="H160" s="2"/>
      <c r="I160" s="2"/>
      <c r="J160" s="2"/>
      <c r="K160" s="2"/>
      <c r="L160" s="2"/>
    </row>
    <row r="161" spans="1:12" s="935" customFormat="1" ht="12" customHeight="1" collapsed="1" x14ac:dyDescent="0.25">
      <c r="E161" s="933"/>
      <c r="F161" s="933"/>
      <c r="G161" s="933"/>
      <c r="H161" s="933"/>
      <c r="I161" s="933"/>
      <c r="J161" s="933"/>
      <c r="K161" s="933"/>
      <c r="L161" s="933"/>
    </row>
    <row r="162" spans="1:12" s="12" customFormat="1" x14ac:dyDescent="0.25">
      <c r="A162" s="49" t="s">
        <v>395</v>
      </c>
      <c r="C162" s="30"/>
      <c r="D162" s="46"/>
      <c r="E162" s="2"/>
      <c r="F162" s="2"/>
      <c r="G162" s="2"/>
      <c r="H162" s="2"/>
      <c r="I162" s="2"/>
      <c r="J162" s="2"/>
      <c r="K162" s="2"/>
      <c r="L162" s="2"/>
    </row>
    <row r="163" spans="1:12" s="49" customFormat="1" x14ac:dyDescent="0.25">
      <c r="A163" s="1064" t="s">
        <v>396</v>
      </c>
      <c r="B163" s="1064"/>
      <c r="C163" s="1064"/>
      <c r="D163" s="1064"/>
      <c r="E163" s="2"/>
      <c r="F163" s="2"/>
      <c r="G163" s="2"/>
      <c r="H163" s="2"/>
      <c r="I163" s="2"/>
      <c r="J163" s="2"/>
      <c r="K163" s="2"/>
      <c r="L163" s="2"/>
    </row>
    <row r="164" spans="1:12" x14ac:dyDescent="0.25">
      <c r="A164" s="61"/>
      <c r="B164" s="61"/>
      <c r="C164" s="61"/>
      <c r="D164" s="51"/>
      <c r="E164" s="2"/>
      <c r="F164" s="2"/>
      <c r="G164" s="2"/>
      <c r="H164" s="2"/>
      <c r="I164" s="2"/>
      <c r="J164" s="2"/>
      <c r="K164" s="2"/>
      <c r="L164" s="2"/>
    </row>
    <row r="165" spans="1:12" x14ac:dyDescent="0.25">
      <c r="A165" s="61"/>
      <c r="B165" s="61"/>
      <c r="C165" s="61"/>
      <c r="D165" s="51"/>
      <c r="E165" s="2"/>
      <c r="F165" s="2"/>
      <c r="G165" s="2"/>
      <c r="H165" s="2"/>
      <c r="I165" s="2"/>
      <c r="J165" s="2"/>
      <c r="K165" s="2"/>
      <c r="L165" s="2"/>
    </row>
    <row r="166" spans="1:12" x14ac:dyDescent="0.25">
      <c r="A166" s="51"/>
      <c r="B166" s="49"/>
      <c r="C166" s="49"/>
      <c r="D166" s="51"/>
    </row>
    <row r="167" spans="1:12" x14ac:dyDescent="0.25">
      <c r="B167" s="53"/>
      <c r="C167" s="53"/>
      <c r="D167" s="53"/>
    </row>
    <row r="170" spans="1:12" x14ac:dyDescent="0.25">
      <c r="A170" s="199"/>
    </row>
  </sheetData>
  <sheetProtection algorithmName="SHA-512" hashValue="+hW3x4Ut4yDv0/M5ylpBuhwURj6fe3OlC8tpC/U/mrVyyxlhfqWbbqSGI19A7/A8wBWWlWCwaSAP7dqMLkVSUA==" saltValue="vlkGC3IOoZT1F4T6e/dy4Q==" spinCount="100000" sheet="1"/>
  <customSheetViews>
    <customSheetView guid="{21F13F3C-C390-477F-A569-DF7158452A6C}" showGridLines="0" hiddenRows="1">
      <selection activeCell="A12" sqref="A12:F12"/>
      <pageMargins left="0.25" right="0.25" top="0.75" bottom="0.75" header="0.3" footer="0.3"/>
      <printOptions horizontalCentered="1"/>
      <pageSetup paperSize="9" scale="39"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25">
    <mergeCell ref="A5:D5"/>
    <mergeCell ref="A6:D6"/>
    <mergeCell ref="A7:D7"/>
    <mergeCell ref="Q101:W101"/>
    <mergeCell ref="Q116:Y125"/>
    <mergeCell ref="L26:N26"/>
    <mergeCell ref="L5:N5"/>
    <mergeCell ref="L6:O6"/>
    <mergeCell ref="F11:J11"/>
    <mergeCell ref="A3:D3"/>
    <mergeCell ref="A163:D163"/>
    <mergeCell ref="Q32:R32"/>
    <mergeCell ref="Q67:S67"/>
    <mergeCell ref="Q69:X70"/>
    <mergeCell ref="Q72:V72"/>
    <mergeCell ref="Q81:X81"/>
    <mergeCell ref="Q82:X82"/>
    <mergeCell ref="Q133:R133"/>
    <mergeCell ref="Q134:R134"/>
    <mergeCell ref="Q137:R137"/>
    <mergeCell ref="Q130:X130"/>
    <mergeCell ref="Q129:Y129"/>
    <mergeCell ref="R5:T5"/>
    <mergeCell ref="R6:T6"/>
    <mergeCell ref="Q25:U25"/>
  </mergeCells>
  <phoneticPr fontId="28" type="noConversion"/>
  <dataValidations count="2">
    <dataValidation type="list" allowBlank="1" showInputMessage="1" showErrorMessage="1" sqref="D16:D23 D9:D10 D12:D14" xr:uid="{00000000-0002-0000-0D00-000000000000}">
      <formula1>"ja, nein,"</formula1>
    </dataValidation>
    <dataValidation type="list" allowBlank="1" showInputMessage="1" showErrorMessage="1" sqref="D15 D24:D160 D11" xr:uid="{00000000-0002-0000-0D00-000001000000}">
      <formula1>"JA, NEIN,"</formula1>
    </dataValidation>
  </dataValidations>
  <hyperlinks>
    <hyperlink ref="A163" location="'3.9'!A1" display="3.9 Zusammenfassung Bewerbung für die Leistungsgruppen" xr:uid="{00000000-0004-0000-0D00-000000000000}"/>
    <hyperlink ref="A6:D6" r:id="rId2" display="Die sonstigen Anforderungen sind im Dokument &quot;Weitergehende leistungsspezifische Anforderungen Akutsomatik ZH (Stand 01.01.2026)&quot; beschrieben." xr:uid="{8B054113-B3E4-C543-8CDB-75FB784BE2CE}"/>
  </hyperlinks>
  <printOptions horizontalCentered="1"/>
  <pageMargins left="0.23622047244094491" right="0.23622047244094491" top="0.74803149606299213" bottom="0.74803149606299213" header="0.31496062992125984" footer="0.31496062992125984"/>
  <pageSetup paperSize="9" scale="32" orientation="portrait" r:id="rId3"/>
  <headerFooter scaleWithDoc="0" alignWithMargins="0"/>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8">
    <tabColor theme="0" tint="-0.249977111117893"/>
    <pageSetUpPr fitToPage="1"/>
  </sheetPr>
  <dimension ref="A1:H32"/>
  <sheetViews>
    <sheetView showGridLines="0" workbookViewId="0">
      <pane ySplit="4" topLeftCell="A5" activePane="bottomLeft" state="frozen"/>
      <selection activeCell="A3" sqref="A3:D3"/>
      <selection pane="bottomLeft" activeCell="B22" sqref="B22"/>
    </sheetView>
  </sheetViews>
  <sheetFormatPr baseColWidth="10" defaultColWidth="11.453125" defaultRowHeight="12.5" x14ac:dyDescent="0.25"/>
  <cols>
    <col min="1" max="1" width="37.81640625" style="260" customWidth="1"/>
    <col min="2" max="2" width="43.81640625" style="260" customWidth="1"/>
    <col min="3" max="3" width="47.6328125" style="172" customWidth="1"/>
    <col min="4" max="4" width="45.36328125" style="172" customWidth="1"/>
    <col min="5" max="5" width="6.1796875" style="172" customWidth="1"/>
    <col min="6" max="16384" width="11.453125" style="172"/>
  </cols>
  <sheetData>
    <row r="1" spans="1:8" customFormat="1" ht="14.25" customHeight="1" x14ac:dyDescent="0.25">
      <c r="A1" s="51" t="str">
        <f>'3.1'!$A$1</f>
        <v>Bewerbung des Spitalunternehmens:</v>
      </c>
      <c r="C1" s="1117" t="s">
        <v>350</v>
      </c>
      <c r="D1" s="1117"/>
    </row>
    <row r="2" spans="1:8" customFormat="1" ht="14.25" customHeight="1" x14ac:dyDescent="0.25">
      <c r="A2" s="23">
        <f>Deckblatt!$A$9</f>
        <v>0</v>
      </c>
      <c r="C2" s="257">
        <f>Deckblatt!$A$12</f>
        <v>0</v>
      </c>
    </row>
    <row r="3" spans="1:8" ht="34" customHeight="1" x14ac:dyDescent="0.25">
      <c r="A3" s="1083" t="s">
        <v>361</v>
      </c>
      <c r="B3" s="1083"/>
      <c r="C3" s="1083"/>
      <c r="D3" s="173"/>
    </row>
    <row r="4" spans="1:8" ht="4.5" customHeight="1" x14ac:dyDescent="0.25"/>
    <row r="5" spans="1:8" ht="56.5" customHeight="1" x14ac:dyDescent="0.25">
      <c r="A5" s="999" t="s">
        <v>1018</v>
      </c>
      <c r="B5" s="999"/>
      <c r="C5" s="999"/>
      <c r="D5" s="47"/>
    </row>
    <row r="6" spans="1:8" ht="103" customHeight="1" x14ac:dyDescent="0.25">
      <c r="A6" s="999" t="s">
        <v>1019</v>
      </c>
      <c r="B6" s="999"/>
      <c r="C6" s="999"/>
      <c r="D6" s="260"/>
    </row>
    <row r="7" spans="1:8" ht="94.5" customHeight="1" x14ac:dyDescent="0.25">
      <c r="A7" s="999" t="s">
        <v>1020</v>
      </c>
      <c r="B7" s="999"/>
      <c r="C7" s="999"/>
      <c r="D7" s="260"/>
      <c r="F7" s="49"/>
    </row>
    <row r="8" spans="1:8" ht="94.5" customHeight="1" x14ac:dyDescent="0.25">
      <c r="A8" s="999" t="s">
        <v>1044</v>
      </c>
      <c r="B8" s="999"/>
      <c r="C8" s="999"/>
      <c r="D8" s="260"/>
      <c r="F8" s="133"/>
    </row>
    <row r="9" spans="1:8" ht="9" customHeight="1" x14ac:dyDescent="0.25">
      <c r="A9" s="1080"/>
      <c r="B9" s="1080"/>
      <c r="C9" s="1080"/>
    </row>
    <row r="10" spans="1:8" ht="13" x14ac:dyDescent="0.25">
      <c r="A10" s="522" t="s">
        <v>129</v>
      </c>
      <c r="B10" s="516" t="s">
        <v>127</v>
      </c>
      <c r="C10" s="516" t="s">
        <v>128</v>
      </c>
      <c r="D10" s="516" t="s">
        <v>1021</v>
      </c>
      <c r="E10" s="956"/>
      <c r="F10" s="956"/>
      <c r="G10" s="956"/>
      <c r="H10" s="956"/>
    </row>
    <row r="11" spans="1:8" ht="66" customHeight="1" x14ac:dyDescent="0.25">
      <c r="A11" s="521" t="s">
        <v>36</v>
      </c>
      <c r="B11" s="518" t="s">
        <v>244</v>
      </c>
      <c r="C11" s="518" t="s">
        <v>245</v>
      </c>
      <c r="D11" s="519" t="s">
        <v>1045</v>
      </c>
      <c r="E11" s="956"/>
      <c r="F11" s="956"/>
      <c r="G11" s="956"/>
      <c r="H11" s="956"/>
    </row>
    <row r="12" spans="1:8" ht="13" x14ac:dyDescent="0.25">
      <c r="A12" s="522" t="s">
        <v>51</v>
      </c>
      <c r="B12" s="517"/>
      <c r="C12" s="517"/>
      <c r="D12" s="517"/>
      <c r="E12" s="956"/>
      <c r="F12" s="956"/>
      <c r="G12" s="956"/>
      <c r="H12" s="956"/>
    </row>
    <row r="13" spans="1:8" ht="98.5" customHeight="1" x14ac:dyDescent="0.25">
      <c r="A13" s="523" t="s">
        <v>398</v>
      </c>
      <c r="B13" s="519" t="s">
        <v>629</v>
      </c>
      <c r="C13" s="520" t="s">
        <v>482</v>
      </c>
      <c r="D13" s="519" t="s">
        <v>1046</v>
      </c>
      <c r="E13" s="956"/>
      <c r="F13" s="956"/>
      <c r="G13" s="956"/>
      <c r="H13" s="956"/>
    </row>
    <row r="14" spans="1:8" ht="15.75" customHeight="1" x14ac:dyDescent="0.25">
      <c r="A14" s="520" t="s">
        <v>483</v>
      </c>
      <c r="B14" s="521" t="s">
        <v>272</v>
      </c>
      <c r="C14" s="521" t="s">
        <v>111</v>
      </c>
      <c r="D14" s="521" t="s">
        <v>111</v>
      </c>
      <c r="E14" s="956"/>
      <c r="F14" s="956"/>
      <c r="G14" s="956"/>
      <c r="H14" s="956"/>
    </row>
    <row r="15" spans="1:8" ht="15" customHeight="1" x14ac:dyDescent="0.25">
      <c r="A15" s="520" t="s">
        <v>484</v>
      </c>
      <c r="B15" s="521" t="s">
        <v>272</v>
      </c>
      <c r="C15" s="521" t="s">
        <v>272</v>
      </c>
      <c r="D15" s="521" t="s">
        <v>272</v>
      </c>
      <c r="E15" s="956"/>
      <c r="F15" s="956"/>
      <c r="G15" s="956"/>
      <c r="H15" s="956"/>
    </row>
    <row r="16" spans="1:8" ht="14.25" customHeight="1" x14ac:dyDescent="0.25">
      <c r="A16" s="521" t="s">
        <v>279</v>
      </c>
      <c r="B16" s="521" t="s">
        <v>278</v>
      </c>
      <c r="C16" s="521" t="s">
        <v>112</v>
      </c>
      <c r="D16" s="521" t="s">
        <v>112</v>
      </c>
      <c r="E16" s="956"/>
      <c r="F16" s="956"/>
      <c r="G16" s="956"/>
      <c r="H16" s="956"/>
    </row>
    <row r="17" spans="1:8" ht="73" customHeight="1" x14ac:dyDescent="0.25">
      <c r="A17" s="521" t="s">
        <v>246</v>
      </c>
      <c r="B17" s="519" t="s">
        <v>1024</v>
      </c>
      <c r="C17" s="521" t="s">
        <v>630</v>
      </c>
      <c r="D17" s="521" t="s">
        <v>630</v>
      </c>
      <c r="E17" s="956"/>
      <c r="F17" s="956"/>
      <c r="G17" s="956"/>
      <c r="H17" s="956"/>
    </row>
    <row r="18" spans="1:8" ht="14.25" customHeight="1" x14ac:dyDescent="0.25">
      <c r="A18" s="1116" t="s">
        <v>399</v>
      </c>
      <c r="B18" s="521" t="s">
        <v>177</v>
      </c>
      <c r="C18" s="521" t="s">
        <v>177</v>
      </c>
      <c r="D18" s="521" t="s">
        <v>177</v>
      </c>
      <c r="E18" s="956"/>
      <c r="F18" s="956"/>
      <c r="G18" s="956"/>
      <c r="H18" s="956"/>
    </row>
    <row r="19" spans="1:8" ht="15" customHeight="1" x14ac:dyDescent="0.25">
      <c r="A19" s="1116"/>
      <c r="B19" s="520" t="s">
        <v>1025</v>
      </c>
      <c r="C19" s="521" t="s">
        <v>111</v>
      </c>
      <c r="D19" s="521" t="s">
        <v>111</v>
      </c>
      <c r="E19" s="956"/>
      <c r="F19" s="956"/>
      <c r="G19" s="956"/>
      <c r="H19" s="956"/>
    </row>
    <row r="20" spans="1:8" ht="84" customHeight="1" x14ac:dyDescent="0.25">
      <c r="A20" s="519" t="s">
        <v>143</v>
      </c>
      <c r="B20" s="524" t="s">
        <v>631</v>
      </c>
      <c r="C20" s="521" t="s">
        <v>111</v>
      </c>
      <c r="D20" s="521" t="s">
        <v>111</v>
      </c>
      <c r="E20" s="1006"/>
      <c r="F20" s="1118"/>
      <c r="G20" s="1118"/>
      <c r="H20" s="1118"/>
    </row>
    <row r="21" spans="1:8" ht="108" customHeight="1" x14ac:dyDescent="0.25">
      <c r="A21" s="519" t="s">
        <v>1022</v>
      </c>
      <c r="B21" s="524"/>
      <c r="C21" s="521"/>
      <c r="D21" s="519" t="s">
        <v>1023</v>
      </c>
      <c r="E21" s="254"/>
      <c r="F21" s="107"/>
      <c r="G21" s="107"/>
      <c r="H21" s="107"/>
    </row>
    <row r="22" spans="1:8" ht="30.75" customHeight="1" x14ac:dyDescent="0.25">
      <c r="A22" s="528" t="s">
        <v>824</v>
      </c>
      <c r="B22" s="529"/>
      <c r="C22" s="529"/>
      <c r="D22" s="529"/>
    </row>
    <row r="23" spans="1:8" ht="8.25" customHeight="1" x14ac:dyDescent="0.25">
      <c r="A23" s="47"/>
      <c r="B23" s="162"/>
      <c r="C23" s="162"/>
    </row>
    <row r="24" spans="1:8" s="12" customFormat="1" x14ac:dyDescent="0.25">
      <c r="A24" s="49" t="s">
        <v>395</v>
      </c>
      <c r="C24" s="30"/>
      <c r="D24" s="46"/>
      <c r="E24" s="46"/>
      <c r="F24" s="46"/>
      <c r="G24" s="68"/>
      <c r="H24" s="61"/>
    </row>
    <row r="25" spans="1:8" s="49" customFormat="1" x14ac:dyDescent="0.25">
      <c r="A25" s="1064" t="s">
        <v>396</v>
      </c>
      <c r="B25" s="1064"/>
      <c r="C25" s="1064"/>
      <c r="D25" s="1064"/>
      <c r="E25" s="1064"/>
      <c r="F25" s="6"/>
      <c r="G25" s="68"/>
      <c r="H25" s="6"/>
    </row>
    <row r="26" spans="1:8" s="28" customFormat="1" ht="17.25" customHeight="1" x14ac:dyDescent="0.25">
      <c r="B26" s="258"/>
      <c r="C26" s="258"/>
    </row>
    <row r="27" spans="1:8" s="28" customFormat="1" x14ac:dyDescent="0.25">
      <c r="B27" s="258"/>
    </row>
    <row r="28" spans="1:8" s="28" customFormat="1" x14ac:dyDescent="0.25">
      <c r="B28" s="258"/>
    </row>
    <row r="29" spans="1:8" s="28" customFormat="1" x14ac:dyDescent="0.25"/>
    <row r="30" spans="1:8" s="28" customFormat="1" x14ac:dyDescent="0.25">
      <c r="B30" s="258"/>
      <c r="C30" s="258"/>
    </row>
    <row r="31" spans="1:8" s="53" customFormat="1" x14ac:dyDescent="0.25"/>
    <row r="32" spans="1:8" s="53" customFormat="1" x14ac:dyDescent="0.25">
      <c r="A32" s="73"/>
    </row>
  </sheetData>
  <sheetProtection password="C69B" sheet="1"/>
  <customSheetViews>
    <customSheetView guid="{21F13F3C-C390-477F-A569-DF7158452A6C}" showGridLines="0">
      <selection activeCell="A12" sqref="A12:F12"/>
      <colBreaks count="1" manualBreakCount="1">
        <brk id="3" max="32" man="1"/>
      </colBreaks>
      <pageMargins left="0.25" right="0.25" top="0.75" bottom="0.75" header="0.3" footer="0.3"/>
      <printOptions horizontalCentered="1"/>
      <pageSetup paperSize="9" scale="5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0">
    <mergeCell ref="A18:A19"/>
    <mergeCell ref="A9:C9"/>
    <mergeCell ref="A25:E25"/>
    <mergeCell ref="C1:D1"/>
    <mergeCell ref="A5:C5"/>
    <mergeCell ref="A6:C6"/>
    <mergeCell ref="A7:C7"/>
    <mergeCell ref="A3:C3"/>
    <mergeCell ref="E20:H20"/>
    <mergeCell ref="A8:C8"/>
  </mergeCells>
  <phoneticPr fontId="33" type="noConversion"/>
  <dataValidations count="2">
    <dataValidation type="list" allowBlank="1" showErrorMessage="1" sqref="B23:C23" xr:uid="{00000000-0002-0000-0E00-000000000000}">
      <formula1>"ja,nein"</formula1>
    </dataValidation>
    <dataValidation type="list" allowBlank="1" showErrorMessage="1" sqref="B22:D22" xr:uid="{00000000-0002-0000-0E00-000001000000}">
      <formula1>"JA, NEIN"</formula1>
    </dataValidation>
  </dataValidations>
  <hyperlinks>
    <hyperlink ref="A25" location="'3.9'!A1" display="3.9 Zusammenfassung Bewerbung für die Leistungsgruppen" xr:uid="{00000000-0004-0000-0E00-000000000000}"/>
  </hyperlinks>
  <printOptions horizontalCentered="1"/>
  <pageMargins left="0.23622047244094491" right="0.23622047244094491" top="0.74803149606299213" bottom="0.74803149606299213" header="0.31496062992125984" footer="0.31496062992125984"/>
  <pageSetup paperSize="9" scale="72" orientation="portrait" r:id="rId2"/>
  <headerFooter scaleWithDoc="0" alignWithMargins="0"/>
  <colBreaks count="1" manualBreakCount="1">
    <brk id="3" max="32" man="1"/>
  </colBreaks>
  <ignoredErrors>
    <ignoredError sqref="C2" unlockedFormula="1"/>
  </ignoredErrors>
  <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tabColor theme="1" tint="0.34998626667073579"/>
    <pageSetUpPr fitToPage="1"/>
  </sheetPr>
  <dimension ref="A1:AI179"/>
  <sheetViews>
    <sheetView showGridLines="0" workbookViewId="0">
      <pane xSplit="3" ySplit="7" topLeftCell="D8" activePane="bottomRight" state="frozen"/>
      <selection activeCell="A3" sqref="A3:D3"/>
      <selection pane="topRight" activeCell="A3" sqref="A3:D3"/>
      <selection pane="bottomLeft" activeCell="A3" sqref="A3:D3"/>
      <selection pane="bottomRight" activeCell="Y8" sqref="Y8"/>
    </sheetView>
  </sheetViews>
  <sheetFormatPr baseColWidth="10" defaultColWidth="11.453125" defaultRowHeight="12.5" outlineLevelRow="1" outlineLevelCol="1" x14ac:dyDescent="0.25"/>
  <cols>
    <col min="1" max="1" width="23" style="265" customWidth="1"/>
    <col min="2" max="2" width="12.1796875" style="265" customWidth="1"/>
    <col min="3" max="3" width="35.453125" style="265" customWidth="1"/>
    <col min="4" max="4" width="14.453125" style="265" customWidth="1"/>
    <col min="5" max="5" width="10.1796875" style="265" hidden="1" customWidth="1" outlineLevel="1"/>
    <col min="6" max="6" width="36" style="265" customWidth="1" collapsed="1"/>
    <col min="7" max="7" width="8.1796875" style="265" customWidth="1"/>
    <col min="8" max="9" width="11.81640625" style="265" hidden="1" customWidth="1" outlineLevel="1"/>
    <col min="10" max="10" width="16.453125" style="265" customWidth="1" collapsed="1"/>
    <col min="11" max="11" width="10.453125" style="265" hidden="1" customWidth="1" outlineLevel="1"/>
    <col min="12" max="12" width="10.453125" style="265" customWidth="1" collapsed="1"/>
    <col min="13" max="13" width="13.1796875" style="265" hidden="1" customWidth="1" outlineLevel="1"/>
    <col min="14" max="14" width="13.1796875" style="265" customWidth="1" collapsed="1"/>
    <col min="15" max="15" width="13.1796875" style="265" hidden="1" customWidth="1" outlineLevel="1"/>
    <col min="16" max="16" width="13.1796875" style="265" customWidth="1" collapsed="1"/>
    <col min="17" max="17" width="13.1796875" style="265" hidden="1" customWidth="1" outlineLevel="1"/>
    <col min="18" max="18" width="13.1796875" style="265" customWidth="1" collapsed="1"/>
    <col min="19" max="19" width="13.1796875" style="265" hidden="1" customWidth="1" outlineLevel="1"/>
    <col min="20" max="20" width="12.453125" style="265" customWidth="1" collapsed="1"/>
    <col min="21" max="21" width="13.1796875" style="265" hidden="1" customWidth="1" outlineLevel="1"/>
    <col min="22" max="22" width="30.6328125" style="265" customWidth="1" collapsed="1"/>
    <col min="23" max="23" width="13.1796875" style="265" hidden="1" customWidth="1" outlineLevel="1"/>
    <col min="24" max="24" width="1.6328125" style="265" customWidth="1" collapsed="1"/>
    <col min="25" max="26" width="16.81640625" style="540" customWidth="1"/>
    <col min="27" max="27" width="21.1796875" style="540" customWidth="1"/>
    <col min="28" max="28" width="14.36328125" style="265" customWidth="1"/>
    <col min="29" max="29" width="43" style="543" customWidth="1"/>
    <col min="30" max="34" width="11.453125" style="265" customWidth="1"/>
    <col min="35" max="35" width="11.453125" style="265" customWidth="1" collapsed="1"/>
    <col min="36" max="16384" width="11.453125" style="265"/>
  </cols>
  <sheetData>
    <row r="1" spans="1:32" ht="14.25" customHeight="1" x14ac:dyDescent="0.25">
      <c r="A1" s="266" t="str">
        <f>'3.1'!$A$1</f>
        <v>Bewerbung des Spitalunternehmens:</v>
      </c>
      <c r="C1" s="266"/>
      <c r="D1" s="266" t="s">
        <v>350</v>
      </c>
      <c r="E1" s="266"/>
      <c r="F1" s="266"/>
      <c r="H1" s="266"/>
      <c r="I1" s="266"/>
      <c r="J1" s="266"/>
      <c r="K1" s="266"/>
      <c r="L1" s="266"/>
      <c r="M1" s="266"/>
      <c r="N1" s="266"/>
    </row>
    <row r="2" spans="1:32" ht="14.25" customHeight="1" x14ac:dyDescent="0.25">
      <c r="A2" s="446">
        <f>Deckblatt!$A$9</f>
        <v>0</v>
      </c>
      <c r="C2" s="446"/>
      <c r="D2" s="446">
        <f>Deckblatt!$A$12</f>
        <v>0</v>
      </c>
      <c r="E2" s="446"/>
      <c r="F2" s="446"/>
      <c r="H2" s="446"/>
      <c r="I2" s="446"/>
      <c r="J2" s="446"/>
      <c r="K2" s="446"/>
      <c r="L2" s="446"/>
      <c r="M2" s="446"/>
      <c r="N2" s="446"/>
    </row>
    <row r="3" spans="1:32" ht="34" customHeight="1" x14ac:dyDescent="0.25">
      <c r="A3" s="1119" t="s">
        <v>1036</v>
      </c>
      <c r="B3" s="1119"/>
      <c r="C3" s="1119"/>
      <c r="D3" s="1119"/>
      <c r="E3" s="1119"/>
      <c r="F3" s="1119"/>
      <c r="G3" s="1119"/>
      <c r="H3" s="1119"/>
      <c r="I3" s="1119"/>
      <c r="J3" s="1119"/>
      <c r="K3" s="1119"/>
      <c r="L3" s="1119"/>
      <c r="M3" s="1119"/>
      <c r="N3" s="1119"/>
      <c r="O3" s="1119"/>
      <c r="P3" s="1119"/>
      <c r="Q3" s="1119"/>
      <c r="R3" s="1119"/>
      <c r="S3" s="1119"/>
      <c r="T3" s="1119"/>
      <c r="U3" s="1119"/>
      <c r="V3" s="1119"/>
      <c r="W3" s="1119"/>
      <c r="X3" s="1119"/>
      <c r="Y3" s="1119"/>
      <c r="Z3" s="1119"/>
      <c r="AA3" s="1119"/>
      <c r="AB3" s="1119"/>
      <c r="AC3" s="655"/>
      <c r="AD3" s="530"/>
      <c r="AE3" s="530"/>
      <c r="AF3" s="530"/>
    </row>
    <row r="4" spans="1:32" ht="10" customHeight="1" thickBot="1" x14ac:dyDescent="0.3"/>
    <row r="5" spans="1:32" s="266" customFormat="1" ht="31" customHeight="1" thickBot="1" x14ac:dyDescent="0.4">
      <c r="A5" s="533"/>
      <c r="B5" s="534"/>
      <c r="C5" s="535"/>
      <c r="D5" s="1128" t="s">
        <v>134</v>
      </c>
      <c r="E5" s="1129"/>
      <c r="F5" s="1129"/>
      <c r="G5" s="1129"/>
      <c r="H5" s="1129"/>
      <c r="I5" s="1129"/>
      <c r="J5" s="1129"/>
      <c r="K5" s="1129"/>
      <c r="L5" s="1129"/>
      <c r="M5" s="1129"/>
      <c r="N5" s="1129"/>
      <c r="O5" s="1129"/>
      <c r="P5" s="1130"/>
      <c r="Q5" s="1130"/>
      <c r="R5" s="1130"/>
      <c r="S5" s="1129"/>
      <c r="T5" s="1129"/>
      <c r="U5" s="1129"/>
      <c r="V5" s="1131"/>
      <c r="W5" s="536"/>
      <c r="Y5" s="1126" t="s">
        <v>829</v>
      </c>
      <c r="Z5" s="1126" t="s">
        <v>800</v>
      </c>
      <c r="AA5" s="1120" t="s">
        <v>592</v>
      </c>
      <c r="AB5" s="1121"/>
      <c r="AC5" s="1126" t="s">
        <v>752</v>
      </c>
    </row>
    <row r="6" spans="1:32" s="267" customFormat="1" ht="31" customHeight="1" x14ac:dyDescent="0.25">
      <c r="A6" s="537" t="s">
        <v>168</v>
      </c>
      <c r="B6" s="1134" t="s">
        <v>48</v>
      </c>
      <c r="C6" s="1135"/>
      <c r="D6" s="1144" t="s">
        <v>370</v>
      </c>
      <c r="E6" s="944"/>
      <c r="F6" s="1143" t="s">
        <v>400</v>
      </c>
      <c r="G6" s="1143"/>
      <c r="H6" s="945"/>
      <c r="I6" s="946"/>
      <c r="J6" s="1136" t="s">
        <v>486</v>
      </c>
      <c r="K6" s="947"/>
      <c r="L6" s="1136" t="s">
        <v>371</v>
      </c>
      <c r="M6" s="947"/>
      <c r="N6" s="1140" t="s">
        <v>750</v>
      </c>
      <c r="O6" s="1141"/>
      <c r="P6" s="1141"/>
      <c r="Q6" s="1141"/>
      <c r="R6" s="1142"/>
      <c r="S6" s="948"/>
      <c r="T6" s="1139" t="s">
        <v>485</v>
      </c>
      <c r="U6" s="538"/>
      <c r="V6" s="1138" t="s">
        <v>373</v>
      </c>
      <c r="W6" s="539"/>
      <c r="Y6" s="1127"/>
      <c r="Z6" s="1127"/>
      <c r="AA6" s="1122" t="s">
        <v>755</v>
      </c>
      <c r="AB6" s="1123" t="s">
        <v>94</v>
      </c>
      <c r="AC6" s="1127"/>
    </row>
    <row r="7" spans="1:32" s="267" customFormat="1" ht="85" customHeight="1" thickBot="1" x14ac:dyDescent="0.3">
      <c r="A7" s="537"/>
      <c r="B7" s="900" t="s">
        <v>201</v>
      </c>
      <c r="C7" s="901" t="s">
        <v>202</v>
      </c>
      <c r="D7" s="1145"/>
      <c r="E7" s="949" t="s">
        <v>694</v>
      </c>
      <c r="F7" s="949" t="s">
        <v>382</v>
      </c>
      <c r="G7" s="949" t="s">
        <v>144</v>
      </c>
      <c r="H7" s="949" t="s">
        <v>581</v>
      </c>
      <c r="I7" s="949" t="s">
        <v>582</v>
      </c>
      <c r="J7" s="1137"/>
      <c r="K7" s="951" t="s">
        <v>580</v>
      </c>
      <c r="L7" s="1137"/>
      <c r="M7" s="951" t="s">
        <v>580</v>
      </c>
      <c r="N7" s="950" t="s">
        <v>372</v>
      </c>
      <c r="O7" s="951" t="s">
        <v>580</v>
      </c>
      <c r="P7" s="952" t="s">
        <v>243</v>
      </c>
      <c r="Q7" s="952" t="s">
        <v>195</v>
      </c>
      <c r="R7" s="952" t="s">
        <v>726</v>
      </c>
      <c r="S7" s="953" t="s">
        <v>196</v>
      </c>
      <c r="T7" s="1139"/>
      <c r="U7" s="902" t="s">
        <v>580</v>
      </c>
      <c r="V7" s="1138"/>
      <c r="W7" s="903" t="s">
        <v>580</v>
      </c>
      <c r="Y7" s="1127"/>
      <c r="Z7" s="1127"/>
      <c r="AA7" s="1122"/>
      <c r="AB7" s="1124"/>
      <c r="AC7" s="1127"/>
    </row>
    <row r="8" spans="1:32" s="272" customFormat="1" ht="37.5" x14ac:dyDescent="0.25">
      <c r="A8" s="129" t="str">
        <f>+'2.2'!B10</f>
        <v>Basispaket</v>
      </c>
      <c r="B8" s="268" t="str">
        <f>+'2.2'!C10</f>
        <v>BP</v>
      </c>
      <c r="C8" s="410" t="str">
        <f>+'2.2'!D10</f>
        <v>Basispaket Chirurgie und Innere Medizin</v>
      </c>
      <c r="D8" s="942" t="str">
        <f>'2.2'!E10</f>
        <v>BP</v>
      </c>
      <c r="E8" s="303">
        <f>IF('3.8'!$B$22="ja",2,IF('3.8'!$C$22="ja",1,0))</f>
        <v>0</v>
      </c>
      <c r="F8" s="305" t="str">
        <f>+'2.2'!F10</f>
        <v>Allgemeine Innere Medizin, Chirurgie und Anästhesiologie</v>
      </c>
      <c r="G8" s="287">
        <f>+'2.2'!G10</f>
        <v>1</v>
      </c>
      <c r="H8" s="307">
        <f>IF(intern2!AY169&gt;=intern2!AY5,1,0)</f>
        <v>0</v>
      </c>
      <c r="I8" s="307">
        <f>IF(G8="",1,IF(MAX(intern3!C9:AU9)&gt;=G8,1,0))</f>
        <v>0</v>
      </c>
      <c r="J8" s="943">
        <f>+'2.2'!H10</f>
        <v>1</v>
      </c>
      <c r="K8" s="307">
        <f>VALUE(IF(J8=1,IF('3.3'!H$12&gt;=1,1,0),IF(J8=2,IF('3.3'!H$12&gt;=2,1,0),IF(J8=3,IF('3.3'!H$12&gt;=3,1,0),1))))</f>
        <v>0</v>
      </c>
      <c r="L8" s="287">
        <f>+'2.2'!I10</f>
        <v>1</v>
      </c>
      <c r="M8" s="287">
        <f>+IF(L8=1,IF('3.4'!H$11&gt;=1,1,0),IF(L8=2,IF('3.4'!H$11&gt;=2,1,0),IF(L8=3,IF('3.4'!H$11&gt;=3,1,0),1)))</f>
        <v>0</v>
      </c>
      <c r="N8" s="287" t="str">
        <f>+'2.2'!K10</f>
        <v/>
      </c>
      <c r="O8" s="423">
        <f>IF(N8="",1,0)</f>
        <v>1</v>
      </c>
      <c r="P8" s="303" t="str">
        <f>IF(ISBLANK(intern1!P3),"",intern1!P3)</f>
        <v/>
      </c>
      <c r="Q8" s="303">
        <f>IF(P8="",1,0)</f>
        <v>1</v>
      </c>
      <c r="R8" s="303" t="str">
        <f>'2.2'!J10</f>
        <v/>
      </c>
      <c r="S8" s="308">
        <f>IF(R8="",1,0)</f>
        <v>1</v>
      </c>
      <c r="T8" s="270" t="str">
        <f>+'2.2'!L10</f>
        <v/>
      </c>
      <c r="U8" s="937">
        <f>IF(T8="",1,0)</f>
        <v>1</v>
      </c>
      <c r="V8" s="269" t="str">
        <f>+'2.2'!N10</f>
        <v/>
      </c>
      <c r="W8" s="271">
        <f>IF(V8="",1,IF('3.7'!$D9="ja",1,0))</f>
        <v>1</v>
      </c>
      <c r="X8" s="914"/>
      <c r="Y8" s="541"/>
      <c r="Z8" s="541"/>
      <c r="AA8" s="619"/>
      <c r="AB8" s="608" t="str">
        <f>+'2.2'!M10</f>
        <v/>
      </c>
      <c r="AC8" s="654" t="s">
        <v>749</v>
      </c>
    </row>
    <row r="9" spans="1:32" s="272" customFormat="1" ht="16" thickBot="1" x14ac:dyDescent="0.3">
      <c r="A9" s="143"/>
      <c r="B9" s="290" t="str">
        <f>+'2.2'!C11</f>
        <v>BPE</v>
      </c>
      <c r="C9" s="413" t="str">
        <f>+'2.2'!D11</f>
        <v>Basispaket für elektive Leistungserbringer</v>
      </c>
      <c r="D9" s="292" t="str">
        <f>'2.2'!E11</f>
        <v>BPE/BP</v>
      </c>
      <c r="E9" s="290">
        <f>IF('3.8'!$B$22="ja",2,IF('3.8'!$C$22="ja",1,0))</f>
        <v>0</v>
      </c>
      <c r="F9" s="293" t="str">
        <f>+'2.2'!F11</f>
        <v>entsprechend Leistungsgruppe</v>
      </c>
      <c r="G9" s="294">
        <f>+'2.2'!G11</f>
        <v>2</v>
      </c>
      <c r="H9" s="295">
        <f>IF(intern2!AY170&gt;=intern2!AY6,1,0)</f>
        <v>1</v>
      </c>
      <c r="I9" s="295">
        <v>1</v>
      </c>
      <c r="J9" s="294" t="str">
        <f>+'2.2'!H11</f>
        <v/>
      </c>
      <c r="K9" s="295">
        <f>VALUE(IF(J9=1,IF('3.3'!H$12&gt;=1,1,0),IF(J9=2,IF('3.3'!H$12&gt;=2,1,0),IF(J9=3,IF('3.3'!H$12&gt;=3,1,0),1))))</f>
        <v>1</v>
      </c>
      <c r="L9" s="294">
        <f>+'2.2'!I11</f>
        <v>1</v>
      </c>
      <c r="M9" s="294">
        <f>+IF(L9=1,IF('3.4'!H$11&gt;=1,1,0),IF(L9=2,IF('3.4'!H$11&gt;=2,1,0),IF(L9=3,IF('3.4'!H$11&gt;=3,1,0),1)))</f>
        <v>0</v>
      </c>
      <c r="N9" s="294" t="str">
        <f>+'2.2'!K11</f>
        <v>BP</v>
      </c>
      <c r="O9" s="421">
        <f>IF(N9="",1,IF(OR('3.5'!D54="ja",'3.5'!E54="ja"),1,0))</f>
        <v>0</v>
      </c>
      <c r="P9" s="290" t="str">
        <f>IF(ISBLANK(intern1!P4),"",intern1!P4)</f>
        <v/>
      </c>
      <c r="Q9" s="290">
        <f t="shared" ref="Q9" si="0">IF(P9="",1,0)</f>
        <v>1</v>
      </c>
      <c r="R9" s="290" t="str">
        <f>'2.2'!J11</f>
        <v/>
      </c>
      <c r="S9" s="297">
        <f t="shared" ref="S9:S20" si="1">IF(R9="",1,0)</f>
        <v>1</v>
      </c>
      <c r="T9" s="294" t="str">
        <f>+'2.2'!L11</f>
        <v/>
      </c>
      <c r="U9" s="295">
        <f t="shared" ref="U9:U75" si="2">IF(T9="",1,0)</f>
        <v>1</v>
      </c>
      <c r="V9" s="291" t="str">
        <f>+'2.2'!N11</f>
        <v/>
      </c>
      <c r="W9" s="296">
        <f>IF(V9="",1,IF('3.7'!$D10="ja",1,0))</f>
        <v>1</v>
      </c>
      <c r="Y9" s="541"/>
      <c r="Z9" s="541"/>
      <c r="AA9" s="620"/>
      <c r="AB9" s="610" t="str">
        <f>+'2.2'!M11</f>
        <v/>
      </c>
      <c r="AC9" s="654"/>
    </row>
    <row r="10" spans="1:32" s="272" customFormat="1" ht="42" customHeight="1" x14ac:dyDescent="0.25">
      <c r="A10" s="143"/>
      <c r="B10" s="290" t="str">
        <f>+'2.2'!C12</f>
        <v>BPMB</v>
      </c>
      <c r="C10" s="413" t="str">
        <f>+'2.2'!D12</f>
        <v>Basispaket für Innere Medizin</v>
      </c>
      <c r="D10" s="273" t="str">
        <f>'2.2'!E12</f>
        <v>BPMB</v>
      </c>
      <c r="E10" s="906">
        <f>IF('3.8'!$D$22="ja",1,0)</f>
        <v>0</v>
      </c>
      <c r="F10" s="907" t="str">
        <f>+'2.2'!F12</f>
        <v>(Allgemiene Innere Medizin)</v>
      </c>
      <c r="G10" s="908">
        <f>+'2.2'!G12</f>
        <v>1</v>
      </c>
      <c r="H10" s="910">
        <f>IF(intern2!AY171&gt;=intern2!AY7,1,0)</f>
        <v>0</v>
      </c>
      <c r="I10" s="937">
        <f>IF(G10="",1,IF(MAX(intern3!C11:AU11)&gt;=G10,1,0))</f>
        <v>0</v>
      </c>
      <c r="J10" s="938" t="str">
        <f>+'2.2'!H12</f>
        <v>Zeitlich eingeschränkt</v>
      </c>
      <c r="K10" s="910">
        <f>VALUE(IF(J10=1,IF('3.3'!H$12&gt;=1,1,0),IF(J10=2,IF('3.3'!H$12&gt;=2,1,0),IF(J10=3,IF('3.3'!H$12&gt;=3,1,0),1))))</f>
        <v>1</v>
      </c>
      <c r="L10" s="908" t="str">
        <f>+'2.2'!I12</f>
        <v/>
      </c>
      <c r="M10" s="908">
        <f>+IF(L10=1,IF('3.4'!H$11&gt;=1,1,0),IF(L10=2,IF('3.4'!H$11&gt;=2,1,0),IF(L10=3,IF('3.4'!H$11&gt;=3,1,0),1)))</f>
        <v>1</v>
      </c>
      <c r="N10" s="908" t="str">
        <f>+'2.2'!K12</f>
        <v>BP</v>
      </c>
      <c r="O10" s="911">
        <f>IF(N10="",1,IF(OR('3.5'!D54="ja",'3.5'!E54="ja"),1,0))</f>
        <v>0</v>
      </c>
      <c r="P10" s="906" t="str">
        <f>IF(ISBLANK(intern1!P5),"",intern1!P5)</f>
        <v/>
      </c>
      <c r="Q10" s="906">
        <f t="shared" ref="Q10" si="3">IF(P10="",1,0)</f>
        <v>1</v>
      </c>
      <c r="R10" s="906" t="str">
        <f>'2.2'!J12</f>
        <v/>
      </c>
      <c r="S10" s="912">
        <f t="shared" ref="S10" si="4">IF(R10="",1,0)</f>
        <v>1</v>
      </c>
      <c r="T10" s="908" t="str">
        <f>+'2.2'!L12</f>
        <v/>
      </c>
      <c r="U10" s="910">
        <f t="shared" ref="U10" si="5">IF(T10="",1,0)</f>
        <v>1</v>
      </c>
      <c r="V10" s="300" t="str">
        <f>+'2.2'!N12</f>
        <v>Öffentliches akutsomatisches Spital in dezentraler Versorgungsregion im Kanton Graubünden</v>
      </c>
      <c r="W10" s="280">
        <f>IF(V10="",1,IF('3.7'!$D11="ja",1,0))</f>
        <v>0</v>
      </c>
      <c r="Y10" s="541"/>
      <c r="Z10" s="541"/>
      <c r="AA10" s="620"/>
      <c r="AB10" s="610" t="str">
        <f>+'2.2'!M12</f>
        <v/>
      </c>
      <c r="AC10" s="654"/>
    </row>
    <row r="11" spans="1:32" s="272" customFormat="1" ht="25" x14ac:dyDescent="0.25">
      <c r="A11" s="138" t="str">
        <f>+'2.2'!B13</f>
        <v>Dermatologie</v>
      </c>
      <c r="B11" s="281" t="str">
        <f>+'2.2'!C13</f>
        <v>DER1</v>
      </c>
      <c r="C11" s="412" t="str">
        <f>+'2.2'!D13</f>
        <v>Dermatologie (inkl. Geschlechtskrankheiten)</v>
      </c>
      <c r="D11" s="283" t="str">
        <f>'2.2'!E13</f>
        <v>BP</v>
      </c>
      <c r="E11" s="281">
        <f>IF('3.8'!$B$22="ja",2,IF('3.8'!$C$22="ja",1,0))</f>
        <v>0</v>
      </c>
      <c r="F11" s="284" t="str">
        <f>+'2.2'!F13</f>
        <v>(Dermatologie und Venerologie)</v>
      </c>
      <c r="G11" s="285">
        <f>+'2.2'!G13</f>
        <v>1</v>
      </c>
      <c r="H11" s="286">
        <f>IF(intern2!AY172&gt;=intern2!AY8,1,0)</f>
        <v>0</v>
      </c>
      <c r="I11" s="286">
        <f>IF(G11="",1,IF(MAX(intern3!C12:AU12)&gt;=G11,1,0))</f>
        <v>0</v>
      </c>
      <c r="J11" s="285">
        <f>+'2.2'!H13</f>
        <v>2</v>
      </c>
      <c r="K11" s="286">
        <f>VALUE(IF(J11=1,IF('3.3'!H$12&gt;=1,1,0),IF(J11=2,IF('3.3'!H$12&gt;=2,1,0),IF(J11=3,IF('3.3'!H$12&gt;=3,1,0),1))))</f>
        <v>0</v>
      </c>
      <c r="L11" s="285">
        <f>+'2.2'!I13</f>
        <v>1</v>
      </c>
      <c r="M11" s="285">
        <f>+IF(L11=1,IF('3.4'!H$11&gt;=1,1,0),IF(L11=2,IF('3.4'!H$11&gt;=2,1,0),IF(L11=3,IF('3.4'!H$11&gt;=3,1,0),1)))</f>
        <v>0</v>
      </c>
      <c r="N11" s="285" t="str">
        <f>+'2.2'!K13</f>
        <v/>
      </c>
      <c r="O11" s="420">
        <f t="shared" ref="O11:O75" si="6">IF(N11="",1,0)</f>
        <v>1</v>
      </c>
      <c r="P11" s="281" t="str">
        <f>IF(ISBLANK(intern1!P6),"",intern1!P6)</f>
        <v/>
      </c>
      <c r="Q11" s="281">
        <f>IF(P11="",1,0)</f>
        <v>1</v>
      </c>
      <c r="R11" s="281" t="str">
        <f>'2.2'!J13</f>
        <v/>
      </c>
      <c r="S11" s="289">
        <f t="shared" si="1"/>
        <v>1</v>
      </c>
      <c r="T11" s="285" t="str">
        <f>+'2.2'!L13</f>
        <v/>
      </c>
      <c r="U11" s="286">
        <f t="shared" si="2"/>
        <v>1</v>
      </c>
      <c r="V11" s="282" t="str">
        <f>+'2.2'!N13</f>
        <v/>
      </c>
      <c r="W11" s="288">
        <f>IF(V11="",1,IF('3.7'!$D12="ja",1,0))</f>
        <v>1</v>
      </c>
      <c r="Y11" s="541"/>
      <c r="Z11" s="541"/>
      <c r="AA11" s="619"/>
      <c r="AB11" s="608" t="str">
        <f>+'2.2'!M13</f>
        <v/>
      </c>
      <c r="AC11" s="654"/>
    </row>
    <row r="12" spans="1:32" s="272" customFormat="1" ht="15.5" x14ac:dyDescent="0.25">
      <c r="A12" s="143" t="str">
        <f>+'2.2'!B14</f>
        <v/>
      </c>
      <c r="B12" s="290" t="str">
        <f>+'2.2'!C14</f>
        <v>DER1.1</v>
      </c>
      <c r="C12" s="413" t="str">
        <f>+'2.2'!D14</f>
        <v>Dermatologische Onkologie</v>
      </c>
      <c r="D12" s="292" t="str">
        <f>'2.2'!E14</f>
        <v>BP</v>
      </c>
      <c r="E12" s="290">
        <f>IF('3.8'!$B$22="ja",2,IF('3.8'!$C$22="ja",1,0))</f>
        <v>0</v>
      </c>
      <c r="F12" s="293" t="str">
        <f>+'2.2'!F14</f>
        <v>(Dermatologie und Venerologie)</v>
      </c>
      <c r="G12" s="294" t="str">
        <f>+'2.2'!G14</f>
        <v/>
      </c>
      <c r="H12" s="295">
        <f>IF(intern2!AY173&gt;=intern2!AY9,1,0)</f>
        <v>0</v>
      </c>
      <c r="I12" s="295">
        <f>IF(G12="",1,IF(MAX(intern3!C13:AU13)&gt;=G12,1,0))</f>
        <v>1</v>
      </c>
      <c r="J12" s="294" t="str">
        <f>+'2.2'!H14</f>
        <v/>
      </c>
      <c r="K12" s="295">
        <f>VALUE(IF(J12=1,IF('3.3'!H$12&gt;=1,1,0),IF(J12=2,IF('3.3'!H$12&gt;=2,1,0),IF(J12=3,IF('3.3'!H$12&gt;=3,1,0),1))))</f>
        <v>1</v>
      </c>
      <c r="L12" s="294">
        <f>+'2.2'!I14</f>
        <v>1</v>
      </c>
      <c r="M12" s="294">
        <f>+IF(L12=1,IF('3.4'!H$11&gt;=1,1,0),IF(L12=2,IF('3.4'!H$11&gt;=2,1,0),IF(L12=3,IF('3.4'!H$11&gt;=3,1,0),1)))</f>
        <v>0</v>
      </c>
      <c r="N12" s="294" t="str">
        <f>+'2.2'!K14</f>
        <v/>
      </c>
      <c r="O12" s="421">
        <f t="shared" si="6"/>
        <v>1</v>
      </c>
      <c r="P12" s="290" t="str">
        <f>IF(ISBLANK(intern1!P7),"",intern1!P7)</f>
        <v>DER1</v>
      </c>
      <c r="Q12" s="290">
        <f>IF(P12="",1,IF(Y11="ja",1,0))</f>
        <v>0</v>
      </c>
      <c r="R12" s="290" t="str">
        <f>'2.2'!J14</f>
        <v>ONK1</v>
      </c>
      <c r="S12" s="297">
        <f>IF(R12="",1,IF(Y144="ja",1,0))</f>
        <v>0</v>
      </c>
      <c r="T12" s="294" t="str">
        <f>+'2.2'!L14</f>
        <v>ja</v>
      </c>
      <c r="U12" s="295">
        <f>IF(T12="",1,IF((OR('3.6'!$C9="Kooperationspartner",'3.6'!$C9="Alle erforderlichen Fachärzte im Haus")),1,0))</f>
        <v>0</v>
      </c>
      <c r="V12" s="291" t="str">
        <f>+'2.2'!N14</f>
        <v/>
      </c>
      <c r="W12" s="296">
        <f>IF(V12="",1,IF('3.7'!$D13="ja",1,0))</f>
        <v>1</v>
      </c>
      <c r="Y12" s="541"/>
      <c r="Z12" s="541"/>
      <c r="AA12" s="541"/>
      <c r="AB12" s="609" t="str">
        <f>+'2.2'!M14</f>
        <v>S:10</v>
      </c>
      <c r="AC12" s="654"/>
    </row>
    <row r="13" spans="1:32" s="272" customFormat="1" ht="15.5" x14ac:dyDescent="0.25">
      <c r="A13" s="143" t="str">
        <f>+'2.2'!B15</f>
        <v/>
      </c>
      <c r="B13" s="290" t="str">
        <f>+'2.2'!C15</f>
        <v>DER1.2</v>
      </c>
      <c r="C13" s="413" t="str">
        <f>+'2.2'!D15</f>
        <v>Schwere Hauterkrankungen</v>
      </c>
      <c r="D13" s="292" t="str">
        <f>'2.2'!E15</f>
        <v>BP</v>
      </c>
      <c r="E13" s="290">
        <f>IF('3.8'!$B$22="ja",2,IF('3.8'!$C$22="ja",1,0))</f>
        <v>0</v>
      </c>
      <c r="F13" s="293" t="str">
        <f>+'2.2'!F15</f>
        <v>(Dermatologie und Venerologie)</v>
      </c>
      <c r="G13" s="294">
        <f>+'2.2'!G15</f>
        <v>2</v>
      </c>
      <c r="H13" s="295">
        <f>IF(intern2!AY174&gt;=intern2!AY10,1,0)</f>
        <v>0</v>
      </c>
      <c r="I13" s="295">
        <f>IF(G13="",1,IF(MAX(intern3!C14:AU14)&gt;=G13,1,0))</f>
        <v>0</v>
      </c>
      <c r="J13" s="294">
        <f>+'2.2'!H15</f>
        <v>2</v>
      </c>
      <c r="K13" s="295">
        <f>VALUE(IF(J13=1,IF('3.3'!H$12&gt;=1,1,0),IF(J13=2,IF('3.3'!H$12&gt;=2,1,0),IF(J13=3,IF('3.3'!H$12&gt;=3,1,0),1))))</f>
        <v>0</v>
      </c>
      <c r="L13" s="294">
        <f>+'2.2'!I15</f>
        <v>2</v>
      </c>
      <c r="M13" s="294">
        <f>+IF(L13=1,IF('3.4'!H$11&gt;=1,1,0),IF(L13=2,IF('3.4'!H$11&gt;=2,1,0),IF(L13=3,IF('3.4'!H$11&gt;=3,1,0),1)))</f>
        <v>0</v>
      </c>
      <c r="N13" s="294" t="str">
        <f>+'2.2'!K15</f>
        <v/>
      </c>
      <c r="O13" s="421">
        <f t="shared" si="6"/>
        <v>1</v>
      </c>
      <c r="P13" s="290" t="str">
        <f>IF(ISBLANK(intern1!P8),"",intern1!P8)</f>
        <v>DER1</v>
      </c>
      <c r="Q13" s="290">
        <f>IF(P13="",1,IF(Y11="ja",1,0))</f>
        <v>0</v>
      </c>
      <c r="R13" s="290" t="str">
        <f>'2.2'!J15</f>
        <v/>
      </c>
      <c r="S13" s="297">
        <f t="shared" si="1"/>
        <v>1</v>
      </c>
      <c r="T13" s="294" t="str">
        <f>+'2.2'!L15</f>
        <v/>
      </c>
      <c r="U13" s="295">
        <f t="shared" si="2"/>
        <v>1</v>
      </c>
      <c r="V13" s="291" t="str">
        <f>+'2.2'!N15</f>
        <v/>
      </c>
      <c r="W13" s="296">
        <f>IF(V13="",1,IF('3.7'!$D14="ja",1,0))</f>
        <v>1</v>
      </c>
      <c r="Y13" s="541"/>
      <c r="Z13" s="541"/>
      <c r="AA13" s="620"/>
      <c r="AB13" s="610" t="str">
        <f>+'2.2'!M15</f>
        <v/>
      </c>
      <c r="AC13" s="654"/>
    </row>
    <row r="14" spans="1:32" s="272" customFormat="1" ht="50" x14ac:dyDescent="0.25">
      <c r="A14" s="143" t="str">
        <f>+'2.2'!B16</f>
        <v/>
      </c>
      <c r="B14" s="274" t="str">
        <f>+'2.2'!C16</f>
        <v>DER2</v>
      </c>
      <c r="C14" s="411" t="str">
        <f>+'2.2'!D16</f>
        <v>Wundpatienten</v>
      </c>
      <c r="D14" s="273" t="str">
        <f>'2.2'!E16</f>
        <v>BPE/BP</v>
      </c>
      <c r="E14" s="274">
        <f>IF('3.8'!$B$22="ja",2,IF('3.8'!$C$22="ja",1,0))</f>
        <v>0</v>
      </c>
      <c r="F14" s="277" t="str">
        <f>+'2.2'!F16</f>
        <v/>
      </c>
      <c r="G14" s="278" t="str">
        <f>+'2.2'!G16</f>
        <v/>
      </c>
      <c r="H14" s="279">
        <f>IF(intern2!AY175&gt;=intern2!AY11,1,0)</f>
        <v>1</v>
      </c>
      <c r="I14" s="279">
        <f>IF(G14="",1,IF(MAX(intern3!C15:AU15)&gt;=G14,1,0))</f>
        <v>1</v>
      </c>
      <c r="J14" s="278" t="str">
        <f>+'2.2'!H16</f>
        <v/>
      </c>
      <c r="K14" s="279">
        <f>VALUE(IF(J14=1,IF('3.3'!H$12&gt;=1,1,0),IF(J14=2,IF('3.3'!H$12&gt;=2,1,0),IF(J14=3,IF('3.3'!H$12&gt;=3,1,0),1))))</f>
        <v>1</v>
      </c>
      <c r="L14" s="278" t="str">
        <f>+'2.2'!I16</f>
        <v/>
      </c>
      <c r="M14" s="278">
        <f>+IF(L14=1,IF('3.4'!H$11&gt;=1,1,0),IF(L14=2,IF('3.4'!H$11&gt;=2,1,0),IF(L14=3,IF('3.4'!H$11&gt;=3,1,0),1)))</f>
        <v>1</v>
      </c>
      <c r="N14" s="278" t="str">
        <f>+'2.2'!K16</f>
        <v/>
      </c>
      <c r="O14" s="419">
        <f t="shared" si="6"/>
        <v>1</v>
      </c>
      <c r="P14" s="274" t="str">
        <f>IF(ISBLANK(intern1!P9),"",intern1!P9)</f>
        <v/>
      </c>
      <c r="Q14" s="274">
        <f>IF(P14="",1,0)</f>
        <v>1</v>
      </c>
      <c r="R14" s="274" t="str">
        <f>'2.2'!J16</f>
        <v/>
      </c>
      <c r="S14" s="298">
        <f t="shared" si="1"/>
        <v>1</v>
      </c>
      <c r="T14" s="278" t="str">
        <f>+'2.2'!L16</f>
        <v/>
      </c>
      <c r="U14" s="279">
        <f t="shared" si="2"/>
        <v>1</v>
      </c>
      <c r="V14" s="275" t="str">
        <f>+'2.2'!N16</f>
        <v>Wundambulatorium mit spezifischer wöchentlicher Sprechstunde durch erfahrene Fachpersonen aus Ärzteschaft und Pflege.</v>
      </c>
      <c r="W14" s="280">
        <f>IF(V14="",1,IF('3.7'!$D15="ja",1,0))</f>
        <v>0</v>
      </c>
      <c r="Y14" s="556"/>
      <c r="Z14" s="556"/>
      <c r="AA14" s="607"/>
      <c r="AB14" s="611" t="str">
        <f>+'2.2'!M16</f>
        <v/>
      </c>
      <c r="AC14" s="656"/>
    </row>
    <row r="15" spans="1:32" s="272" customFormat="1" ht="15.5" x14ac:dyDescent="0.25">
      <c r="A15" s="369" t="str">
        <f>+'2.2'!B17</f>
        <v>Hals-Nasen-Ohren</v>
      </c>
      <c r="B15" s="281" t="str">
        <f>+'2.2'!C17</f>
        <v>HNO1</v>
      </c>
      <c r="C15" s="412" t="str">
        <f>+'2.2'!D17</f>
        <v>Hals-Nasen-Ohren (HNO-Chirurgie)</v>
      </c>
      <c r="D15" s="283" t="str">
        <f>'2.2'!E17</f>
        <v>BPE/BP</v>
      </c>
      <c r="E15" s="281">
        <f>IF('3.8'!$B$22="ja",2,IF('3.8'!$C$22="ja",1,0))</f>
        <v>0</v>
      </c>
      <c r="F15" s="284" t="str">
        <f>+'2.2'!F17</f>
        <v>(Oto-Rhino-Laryngologie)</v>
      </c>
      <c r="G15" s="285">
        <f>+'2.2'!G17</f>
        <v>2</v>
      </c>
      <c r="H15" s="286">
        <f>IF(intern2!AY176&gt;=intern2!AY12,1,0)</f>
        <v>0</v>
      </c>
      <c r="I15" s="286">
        <f>IF(G15="",1,IF(MAX(intern3!C16:AU16)&gt;=G15,1,0))</f>
        <v>0</v>
      </c>
      <c r="J15" s="285" t="str">
        <f>+'2.2'!H17</f>
        <v/>
      </c>
      <c r="K15" s="286">
        <f>VALUE(IF(J15=1,IF('3.3'!H$12&gt;=1,1,0),IF(J15=2,IF('3.3'!H$12&gt;=2,1,0),IF(J15=3,IF('3.3'!H$12&gt;=3,1,0),1))))</f>
        <v>1</v>
      </c>
      <c r="L15" s="285">
        <f>+'2.2'!I17</f>
        <v>1</v>
      </c>
      <c r="M15" s="285">
        <f>+IF(L15=1,IF('3.4'!H$11&gt;=1,1,0),IF(L15=2,IF('3.4'!H$11&gt;=2,1,0),IF(L15=3,IF('3.4'!H$11&gt;=3,1,0),1)))</f>
        <v>0</v>
      </c>
      <c r="N15" s="285" t="str">
        <f>+'2.2'!K17</f>
        <v/>
      </c>
      <c r="O15" s="420">
        <f t="shared" si="6"/>
        <v>1</v>
      </c>
      <c r="P15" s="281" t="str">
        <f>IF(ISBLANK(intern1!P10),"",intern1!P10)</f>
        <v/>
      </c>
      <c r="Q15" s="281">
        <f>IF(P15="",1,0)</f>
        <v>1</v>
      </c>
      <c r="R15" s="281" t="str">
        <f>'2.2'!J17</f>
        <v/>
      </c>
      <c r="S15" s="289">
        <f t="shared" si="1"/>
        <v>1</v>
      </c>
      <c r="T15" s="285" t="str">
        <f>+'2.2'!L17</f>
        <v/>
      </c>
      <c r="U15" s="286">
        <f t="shared" si="2"/>
        <v>1</v>
      </c>
      <c r="V15" s="282" t="str">
        <f>+'2.2'!N17</f>
        <v/>
      </c>
      <c r="W15" s="288">
        <f>IF(V15="",1,IF('3.7'!$D16="ja",1,0))</f>
        <v>1</v>
      </c>
      <c r="Y15" s="541"/>
      <c r="Z15" s="541"/>
      <c r="AA15" s="619"/>
      <c r="AB15" s="608" t="str">
        <f>+'2.2'!M17</f>
        <v/>
      </c>
      <c r="AC15" s="654"/>
    </row>
    <row r="16" spans="1:32" s="272" customFormat="1" ht="15.5" x14ac:dyDescent="0.25">
      <c r="A16" s="143" t="str">
        <f>+'2.2'!B18</f>
        <v/>
      </c>
      <c r="B16" s="290" t="str">
        <f>+'2.2'!C18</f>
        <v>HNO1.1</v>
      </c>
      <c r="C16" s="413" t="str">
        <f>+'2.2'!D18</f>
        <v>Hals- und Gesichtschirurgie</v>
      </c>
      <c r="D16" s="292" t="str">
        <f>'2.2'!E18</f>
        <v>BPE/BP</v>
      </c>
      <c r="E16" s="290">
        <f>IF('3.8'!$B$22="ja",2,IF('3.8'!$C$22="ja",1,0))</f>
        <v>0</v>
      </c>
      <c r="F16" s="293" t="str">
        <f>+'2.2'!F18</f>
        <v>(Oto-Rhino-Laryngologie)</v>
      </c>
      <c r="G16" s="294">
        <f>+'2.2'!G18</f>
        <v>2</v>
      </c>
      <c r="H16" s="295">
        <f>IF(intern2!AY177&gt;=intern2!AY13,1,0)</f>
        <v>0</v>
      </c>
      <c r="I16" s="295">
        <f>IF(G16="",1,IF(MAX(intern3!C17:AU17)&gt;=G16,1,0))</f>
        <v>0</v>
      </c>
      <c r="J16" s="294" t="str">
        <f>+'2.2'!H18</f>
        <v/>
      </c>
      <c r="K16" s="295">
        <f>VALUE(IF(J16=1,IF('3.3'!H$12&gt;=1,1,0),IF(J16=2,IF('3.3'!H$12&gt;=2,1,0),IF(J16=3,IF('3.3'!H$12&gt;=3,1,0),1))))</f>
        <v>1</v>
      </c>
      <c r="L16" s="294">
        <f>+'2.2'!I18</f>
        <v>1</v>
      </c>
      <c r="M16" s="294">
        <f>+IF(L16=1,IF('3.4'!H$11&gt;=1,1,0),IF(L16=2,IF('3.4'!H$11&gt;=2,1,0),IF(L16=3,IF('3.4'!H$11&gt;=3,1,0),1)))</f>
        <v>0</v>
      </c>
      <c r="N16" s="294" t="str">
        <f>+'2.2'!K18</f>
        <v/>
      </c>
      <c r="O16" s="421">
        <f t="shared" si="6"/>
        <v>1</v>
      </c>
      <c r="P16" s="290" t="str">
        <f>IF(ISBLANK(intern1!P11),"",intern1!P11)</f>
        <v>HNO1</v>
      </c>
      <c r="Q16" s="290">
        <f>IF(P16="",1,IF(Y15="ja",1,0))</f>
        <v>0</v>
      </c>
      <c r="R16" s="290" t="str">
        <f>'2.2'!J18</f>
        <v/>
      </c>
      <c r="S16" s="297">
        <f t="shared" si="1"/>
        <v>1</v>
      </c>
      <c r="T16" s="294" t="str">
        <f>+'2.2'!L18</f>
        <v/>
      </c>
      <c r="U16" s="295">
        <f t="shared" si="2"/>
        <v>1</v>
      </c>
      <c r="V16" s="291" t="str">
        <f>+'2.2'!N18</f>
        <v/>
      </c>
      <c r="W16" s="296">
        <f>IF(V16="",1,IF('3.7'!$D17="ja",1,0))</f>
        <v>1</v>
      </c>
      <c r="Y16" s="541"/>
      <c r="Z16" s="541"/>
      <c r="AA16" s="620"/>
      <c r="AB16" s="610" t="str">
        <f>+'2.2'!M18</f>
        <v/>
      </c>
      <c r="AC16" s="654"/>
    </row>
    <row r="17" spans="1:29" s="272" customFormat="1" ht="25" x14ac:dyDescent="0.25">
      <c r="A17" s="143" t="str">
        <f>+'2.2'!B19</f>
        <v/>
      </c>
      <c r="B17" s="290" t="str">
        <f>+'2.2'!C19</f>
        <v>HNO1.1.1</v>
      </c>
      <c r="C17" s="413" t="str">
        <f>+'2.2'!D19</f>
        <v>Komplexe Halseingriffe (interdisziplinäre Tumorchirurgie)</v>
      </c>
      <c r="D17" s="292" t="str">
        <f>'2.2'!E19</f>
        <v>BPE/BP</v>
      </c>
      <c r="E17" s="290">
        <f>IF('3.8'!$B$22="ja",2,IF('3.8'!$C$22="ja",1,0))</f>
        <v>0</v>
      </c>
      <c r="F17" s="293" t="str">
        <f>+'2.2'!F19</f>
        <v>(Oto-Rhino-Laryngologie mit Schwerpunkt Hals- und Gesichtschirurgie)</v>
      </c>
      <c r="G17" s="294">
        <f>+'2.2'!G19</f>
        <v>2</v>
      </c>
      <c r="H17" s="295">
        <f>IF(intern2!AY178&gt;=intern2!AY14,1,0)</f>
        <v>0</v>
      </c>
      <c r="I17" s="295">
        <f>IF(G17="",1,IF(MAX(intern3!C18:AU18)&gt;=G17,1,0))</f>
        <v>0</v>
      </c>
      <c r="J17" s="294" t="str">
        <f>+'2.2'!H19</f>
        <v/>
      </c>
      <c r="K17" s="295">
        <f>VALUE(IF(J17=1,IF('3.3'!H$12&gt;=1,1,0),IF(J17=2,IF('3.3'!H$12&gt;=2,1,0),IF(J17=3,IF('3.3'!H$12&gt;=3,1,0),1))))</f>
        <v>1</v>
      </c>
      <c r="L17" s="294">
        <f>+'2.2'!I19</f>
        <v>2</v>
      </c>
      <c r="M17" s="294">
        <f>+IF(L17=1,IF('3.4'!H$11&gt;=1,1,0),IF(L17=2,IF('3.4'!H$11&gt;=2,1,0),IF(L17=3,IF('3.4'!H$11&gt;=3,1,0),1)))</f>
        <v>0</v>
      </c>
      <c r="N17" s="294" t="str">
        <f>+'2.2'!K19</f>
        <v/>
      </c>
      <c r="O17" s="421">
        <f t="shared" si="6"/>
        <v>1</v>
      </c>
      <c r="P17" s="290" t="str">
        <f>IF(ISBLANK(intern1!P12),"",intern1!P12)</f>
        <v>HNO1
HNO1.1</v>
      </c>
      <c r="Q17" s="290">
        <f>IF(P17="",1,IF(AND(Y16="ja",Y15="ja"),1,0))</f>
        <v>0</v>
      </c>
      <c r="R17" s="290" t="str">
        <f>'2.2'!J19</f>
        <v>KIE1</v>
      </c>
      <c r="S17" s="297">
        <f>IF(R17="",1,IF(Y24="ja",1,0))</f>
        <v>0</v>
      </c>
      <c r="T17" s="294" t="str">
        <f>+'2.2'!L19</f>
        <v>ja</v>
      </c>
      <c r="U17" s="295">
        <f>IF(T17="",1,IF((OR('3.6'!$C10="Kooperationspartner",'3.6'!$C10="Alle erforderlichen Fachärzte im Haus")),1,0))</f>
        <v>0</v>
      </c>
      <c r="V17" s="291" t="str">
        <f>+'2.2'!N19</f>
        <v/>
      </c>
      <c r="W17" s="296">
        <f>IF(V17="",1,IF('3.7'!$D18="ja",1,0))</f>
        <v>1</v>
      </c>
      <c r="Y17" s="541"/>
      <c r="Z17" s="541"/>
      <c r="AA17" s="620"/>
      <c r="AB17" s="610" t="str">
        <f>+'2.2'!M19</f>
        <v/>
      </c>
      <c r="AC17" s="654"/>
    </row>
    <row r="18" spans="1:29" s="272" customFormat="1" ht="25" x14ac:dyDescent="0.25">
      <c r="A18" s="143" t="str">
        <f>+'2.2'!B20</f>
        <v/>
      </c>
      <c r="B18" s="290" t="str">
        <f>+'2.2'!C20</f>
        <v>HNO1.2</v>
      </c>
      <c r="C18" s="413" t="str">
        <f>+'2.2'!D20</f>
        <v>Erweiterte Nasenchirurgie mit Nebenhöhlen</v>
      </c>
      <c r="D18" s="292" t="str">
        <f>'2.2'!E20</f>
        <v>BPE/BP</v>
      </c>
      <c r="E18" s="290">
        <f>IF('3.8'!$B$22="ja",2,IF('3.8'!$C$22="ja",1,0))</f>
        <v>0</v>
      </c>
      <c r="F18" s="293" t="str">
        <f>+'2.2'!F20</f>
        <v>(Oto-Rhino-Laryngologie)</v>
      </c>
      <c r="G18" s="294">
        <f>+'2.2'!G20</f>
        <v>2</v>
      </c>
      <c r="H18" s="295">
        <f>IF(intern2!AY179&gt;=intern2!AY15,1,0)</f>
        <v>0</v>
      </c>
      <c r="I18" s="295">
        <f>IF(G18="",1,IF(MAX(intern3!C19:AU19)&gt;=G18,1,0))</f>
        <v>0</v>
      </c>
      <c r="J18" s="294" t="str">
        <f>+'2.2'!H20</f>
        <v/>
      </c>
      <c r="K18" s="295">
        <f>VALUE(IF(J18=1,IF('3.3'!H$12&gt;=1,1,0),IF(J18=2,IF('3.3'!H$12&gt;=2,1,0),IF(J18=3,IF('3.3'!H$12&gt;=3,1,0),1))))</f>
        <v>1</v>
      </c>
      <c r="L18" s="294">
        <f>+'2.2'!I20</f>
        <v>1</v>
      </c>
      <c r="M18" s="294">
        <f>+IF(L18=1,IF('3.4'!H$11&gt;=1,1,0),IF(L18=2,IF('3.4'!H$11&gt;=2,1,0),IF(L18=3,IF('3.4'!H$11&gt;=3,1,0),1)))</f>
        <v>0</v>
      </c>
      <c r="N18" s="294" t="str">
        <f>+'2.2'!K20</f>
        <v/>
      </c>
      <c r="O18" s="421">
        <f t="shared" si="6"/>
        <v>1</v>
      </c>
      <c r="P18" s="290" t="str">
        <f>IF(ISBLANK(intern1!P13),"",intern1!P13)</f>
        <v>HNO1</v>
      </c>
      <c r="Q18" s="290">
        <f>IF(P18="",1,IF(Y15="ja",1,0))</f>
        <v>0</v>
      </c>
      <c r="R18" s="290" t="str">
        <f>'2.2'!J20</f>
        <v/>
      </c>
      <c r="S18" s="297">
        <f t="shared" si="1"/>
        <v>1</v>
      </c>
      <c r="T18" s="294" t="str">
        <f>+'2.2'!L20</f>
        <v/>
      </c>
      <c r="U18" s="295">
        <f t="shared" si="2"/>
        <v>1</v>
      </c>
      <c r="V18" s="291" t="str">
        <f>+'2.2'!N20</f>
        <v/>
      </c>
      <c r="W18" s="296">
        <f>IF(V18="",1,IF('3.7'!$D19="ja",1,0))</f>
        <v>1</v>
      </c>
      <c r="Y18" s="541"/>
      <c r="Z18" s="541"/>
      <c r="AA18" s="620"/>
      <c r="AB18" s="610" t="str">
        <f>+'2.2'!M20</f>
        <v/>
      </c>
      <c r="AC18" s="654"/>
    </row>
    <row r="19" spans="1:29" s="272" customFormat="1" ht="37.5" x14ac:dyDescent="0.25">
      <c r="A19" s="143" t="str">
        <f>+'2.2'!B21</f>
        <v/>
      </c>
      <c r="B19" s="290" t="str">
        <f>+'2.2'!C21</f>
        <v>HNO1.2.1</v>
      </c>
      <c r="C19" s="413" t="str">
        <f>+'2.2'!D21</f>
        <v xml:space="preserve">Erweiterte Nasenchirurgie, Nebenhöhlen mit Duraeröffnung (interdisziplinäre Schädelbasischirurgie) </v>
      </c>
      <c r="D19" s="292" t="str">
        <f>'2.2'!E21</f>
        <v>BP</v>
      </c>
      <c r="E19" s="290">
        <f>IF('3.8'!$B$22="ja",2,IF('3.8'!$C$22="ja",1,0))</f>
        <v>0</v>
      </c>
      <c r="F19" s="293" t="str">
        <f>+'2.2'!F21</f>
        <v>(Oto-Rhino-Laryngologie mit Schwerpunkt Hals- und Gesichtschirurgie)</v>
      </c>
      <c r="G19" s="294">
        <f>+'2.2'!G21</f>
        <v>2</v>
      </c>
      <c r="H19" s="295">
        <f>IF(intern2!AY180&gt;=intern2!AY16,1,0)</f>
        <v>0</v>
      </c>
      <c r="I19" s="295">
        <f>IF(G19="",1,IF(MAX(intern3!C20:AU20)&gt;=G19,1,0))</f>
        <v>0</v>
      </c>
      <c r="J19" s="294" t="str">
        <f>+'2.2'!H21</f>
        <v/>
      </c>
      <c r="K19" s="295">
        <f>VALUE(IF(J19=1,IF('3.3'!H$12&gt;=1,1,0),IF(J19=2,IF('3.3'!H$12&gt;=2,1,0),IF(J19=3,IF('3.3'!H$12&gt;=3,1,0),1))))</f>
        <v>1</v>
      </c>
      <c r="L19" s="294">
        <f>+'2.2'!I21</f>
        <v>1</v>
      </c>
      <c r="M19" s="294">
        <f>+IF(L19=1,IF('3.4'!H$11&gt;=1,1,0),IF(L19=2,IF('3.4'!H$11&gt;=2,1,0),IF(L19=3,IF('3.4'!H$11&gt;=3,1,0),1)))</f>
        <v>0</v>
      </c>
      <c r="N19" s="294" t="str">
        <f>+'2.2'!K21</f>
        <v/>
      </c>
      <c r="O19" s="421">
        <f t="shared" si="6"/>
        <v>1</v>
      </c>
      <c r="P19" s="290" t="str">
        <f>IF(ISBLANK(intern1!P14),"",intern1!P14)</f>
        <v>HNO1
HNO1.2</v>
      </c>
      <c r="Q19" s="290">
        <f>IF(P19="",1,IF(AND(Y18="ja",Y15="ja"),1,0))</f>
        <v>0</v>
      </c>
      <c r="R19" s="290" t="str">
        <f>'2.2'!J21</f>
        <v>NCH1</v>
      </c>
      <c r="S19" s="297">
        <f>IF(R19="",1,IF(Y25="ja",1,0))</f>
        <v>0</v>
      </c>
      <c r="T19" s="294" t="str">
        <f>+'2.2'!L21</f>
        <v/>
      </c>
      <c r="U19" s="295">
        <f t="shared" si="2"/>
        <v>1</v>
      </c>
      <c r="V19" s="291" t="str">
        <f>+'2.2'!N21</f>
        <v/>
      </c>
      <c r="W19" s="296">
        <f>IF(V19="",1,IF('3.7'!$D20="ja",1,0))</f>
        <v>1</v>
      </c>
      <c r="Y19" s="541"/>
      <c r="Z19" s="541"/>
      <c r="AA19" s="620"/>
      <c r="AB19" s="610" t="str">
        <f>+'2.2'!M21</f>
        <v/>
      </c>
      <c r="AC19" s="654"/>
    </row>
    <row r="20" spans="1:29" s="272" customFormat="1" ht="37.5" x14ac:dyDescent="0.25">
      <c r="A20" s="143" t="str">
        <f>+'2.2'!B22</f>
        <v/>
      </c>
      <c r="B20" s="290" t="str">
        <f>+'2.2'!C22</f>
        <v>HNO1.3</v>
      </c>
      <c r="C20" s="413" t="str">
        <f>+'2.2'!D22</f>
        <v>Mittelohrchirurgie (Tympanoplastik, Mastoidchirurgie, Osikuloplastik inkl. Stapesoperationen)</v>
      </c>
      <c r="D20" s="292" t="str">
        <f>'2.2'!E22</f>
        <v>BPE/BP</v>
      </c>
      <c r="E20" s="290">
        <f>IF('3.8'!$B$22="ja",2,IF('3.8'!$C$22="ja",1,0))</f>
        <v>0</v>
      </c>
      <c r="F20" s="293" t="str">
        <f>+'2.2'!F22</f>
        <v>(Oto-Rhino-Laryngologie)</v>
      </c>
      <c r="G20" s="294">
        <f>+'2.2'!G22</f>
        <v>2</v>
      </c>
      <c r="H20" s="295">
        <f>IF(intern2!AY181&gt;=intern2!AY17,1,0)</f>
        <v>0</v>
      </c>
      <c r="I20" s="295">
        <f>IF(G20="",1,IF(MAX(intern3!C21:AU21)&gt;=G20,1,0))</f>
        <v>0</v>
      </c>
      <c r="J20" s="294" t="str">
        <f>+'2.2'!H22</f>
        <v/>
      </c>
      <c r="K20" s="295">
        <f>VALUE(IF(J20=1,IF('3.3'!H$12&gt;=1,1,0),IF(J20=2,IF('3.3'!H$12&gt;=2,1,0),IF(J20=3,IF('3.3'!H$12&gt;=3,1,0),1))))</f>
        <v>1</v>
      </c>
      <c r="L20" s="294">
        <f>+'2.2'!I22</f>
        <v>1</v>
      </c>
      <c r="M20" s="294">
        <f>+IF(L20=1,IF('3.4'!H$11&gt;=1,1,0),IF(L20=2,IF('3.4'!H$11&gt;=2,1,0),IF(L20=3,IF('3.4'!H$11&gt;=3,1,0),1)))</f>
        <v>0</v>
      </c>
      <c r="N20" s="294" t="str">
        <f>+'2.2'!K22</f>
        <v/>
      </c>
      <c r="O20" s="421">
        <f t="shared" si="6"/>
        <v>1</v>
      </c>
      <c r="P20" s="290" t="str">
        <f>IF(ISBLANK(intern1!P15),"",intern1!P15)</f>
        <v>HNO1</v>
      </c>
      <c r="Q20" s="290">
        <f>IF(P20="",1,IF(Y15="ja",1,0))</f>
        <v>0</v>
      </c>
      <c r="R20" s="290" t="str">
        <f>'2.2'!J22</f>
        <v/>
      </c>
      <c r="S20" s="297">
        <f t="shared" si="1"/>
        <v>1</v>
      </c>
      <c r="T20" s="294" t="str">
        <f>+'2.2'!L22</f>
        <v/>
      </c>
      <c r="U20" s="295">
        <f t="shared" si="2"/>
        <v>1</v>
      </c>
      <c r="V20" s="291" t="str">
        <f>+'2.2'!N22</f>
        <v/>
      </c>
      <c r="W20" s="296">
        <f>IF(V20="",1,IF('3.7'!$D21="ja",1,0))</f>
        <v>1</v>
      </c>
      <c r="Y20" s="541"/>
      <c r="Z20" s="541"/>
      <c r="AA20" s="620"/>
      <c r="AB20" s="610" t="str">
        <f>+'2.2'!M22</f>
        <v/>
      </c>
      <c r="AC20" s="654"/>
    </row>
    <row r="21" spans="1:29" s="272" customFormat="1" ht="25" x14ac:dyDescent="0.25">
      <c r="A21" s="143" t="str">
        <f>+'2.2'!B23</f>
        <v/>
      </c>
      <c r="B21" s="290" t="str">
        <f>+'2.2'!C23</f>
        <v>HNO1.3.1</v>
      </c>
      <c r="C21" s="413" t="str">
        <f>+'2.2'!D23</f>
        <v>Erweiterte Ohrchirurgie mit Innenohr und/oder Duraeröffnung</v>
      </c>
      <c r="D21" s="292" t="str">
        <f>'2.2'!E23</f>
        <v>BP</v>
      </c>
      <c r="E21" s="290">
        <f>IF('3.8'!$B$22="ja",2,IF('3.8'!$C$22="ja",1,0))</f>
        <v>0</v>
      </c>
      <c r="F21" s="293" t="str">
        <f>+'2.2'!F23</f>
        <v>(Oto-Rhino-Laryngologie mit Schwerpunkt Hals- und Gesichtschirurgie)</v>
      </c>
      <c r="G21" s="294">
        <f>+'2.2'!G23</f>
        <v>2</v>
      </c>
      <c r="H21" s="295">
        <f>IF(intern2!AY182&gt;=intern2!AY18,1,0)</f>
        <v>0</v>
      </c>
      <c r="I21" s="295">
        <f>IF(G21="",1,IF(MAX(intern3!C22:AU22)&gt;=G21,1,0))</f>
        <v>0</v>
      </c>
      <c r="J21" s="294" t="str">
        <f>+'2.2'!H23</f>
        <v/>
      </c>
      <c r="K21" s="295">
        <f>VALUE(IF(J21=1,IF('3.3'!H$12&gt;=1,1,0),IF(J21=2,IF('3.3'!H$12&gt;=2,1,0),IF(J21=3,IF('3.3'!H$12&gt;=3,1,0),1))))</f>
        <v>1</v>
      </c>
      <c r="L21" s="294">
        <f>+'2.2'!I23</f>
        <v>1</v>
      </c>
      <c r="M21" s="294">
        <f>+IF(L21=1,IF('3.4'!H$11&gt;=1,1,0),IF(L21=2,IF('3.4'!H$11&gt;=2,1,0),IF(L21=3,IF('3.4'!H$11&gt;=3,1,0),1)))</f>
        <v>0</v>
      </c>
      <c r="N21" s="294" t="str">
        <f>+'2.2'!K23</f>
        <v/>
      </c>
      <c r="O21" s="421">
        <f t="shared" si="6"/>
        <v>1</v>
      </c>
      <c r="P21" s="290" t="str">
        <f>IF(ISBLANK(intern1!P16),"",intern1!P16)</f>
        <v>HNO1
HNO1.3</v>
      </c>
      <c r="Q21" s="290">
        <f>IF(P21="",1,IF(AND(Y20="ja",Y15="ja"),1,0))</f>
        <v>0</v>
      </c>
      <c r="R21" s="290" t="str">
        <f>'2.2'!J23</f>
        <v>NCH1</v>
      </c>
      <c r="S21" s="297">
        <f>IF(R21="",1,IF(Y25="ja",1,0))</f>
        <v>0</v>
      </c>
      <c r="T21" s="294" t="str">
        <f>+'2.2'!L23</f>
        <v/>
      </c>
      <c r="U21" s="295">
        <f t="shared" si="2"/>
        <v>1</v>
      </c>
      <c r="V21" s="291" t="str">
        <f>+'2.2'!N23</f>
        <v/>
      </c>
      <c r="W21" s="296">
        <f>IF(V21="",1,IF('3.7'!$D22="ja",1,0))</f>
        <v>1</v>
      </c>
      <c r="Y21" s="541"/>
      <c r="Z21" s="541"/>
      <c r="AA21" s="620"/>
      <c r="AB21" s="610" t="str">
        <f>+'2.2'!M23</f>
        <v/>
      </c>
      <c r="AC21" s="654"/>
    </row>
    <row r="22" spans="1:29" s="272" customFormat="1" ht="25" hidden="1" outlineLevel="1" x14ac:dyDescent="0.25">
      <c r="A22" s="143" t="str">
        <f>+'2.2'!B24</f>
        <v/>
      </c>
      <c r="B22" s="560" t="str">
        <f>+'2.2'!C24</f>
        <v>HNO1.3.2</v>
      </c>
      <c r="C22" s="561" t="str">
        <f>+'2.2'!D24</f>
        <v>Cochlea Implantate (IVHSM)</v>
      </c>
      <c r="D22" s="562" t="str">
        <f>'2.2'!E24</f>
        <v/>
      </c>
      <c r="E22" s="560"/>
      <c r="F22" s="563" t="str">
        <f>+'2.2'!F24</f>
        <v/>
      </c>
      <c r="G22" s="563"/>
      <c r="H22" s="564"/>
      <c r="I22" s="563"/>
      <c r="J22" s="563"/>
      <c r="K22" s="563"/>
      <c r="L22" s="563"/>
      <c r="M22" s="565"/>
      <c r="N22" s="563"/>
      <c r="O22" s="566"/>
      <c r="P22" s="560"/>
      <c r="Q22" s="560"/>
      <c r="R22" s="565"/>
      <c r="S22" s="567"/>
      <c r="T22" s="563"/>
      <c r="U22" s="563"/>
      <c r="V22" s="568" t="str">
        <f>+'2.2'!N24</f>
        <v>Es gelten die aktuellen IVHSM Anforderungen</v>
      </c>
      <c r="W22" s="569"/>
      <c r="X22" s="915"/>
      <c r="Y22" s="570"/>
      <c r="Z22" s="570"/>
      <c r="AA22" s="602"/>
      <c r="AB22" s="610"/>
      <c r="AC22" s="657"/>
    </row>
    <row r="23" spans="1:29" s="272" customFormat="1" ht="62.5" collapsed="1" x14ac:dyDescent="0.25">
      <c r="A23" s="143" t="str">
        <f>+'2.2'!B25</f>
        <v/>
      </c>
      <c r="B23" s="290" t="str">
        <f>+'2.2'!C25</f>
        <v>HNO2</v>
      </c>
      <c r="C23" s="413" t="str">
        <f>+'2.2'!D25</f>
        <v>Schild- und Nebenschilddrüsenchirurgie</v>
      </c>
      <c r="D23" s="292" t="str">
        <f>'2.2'!E25</f>
        <v>BPE/BP</v>
      </c>
      <c r="E23" s="290">
        <f>IF('3.8'!$B$22="ja",2,IF('3.8'!$C$22="ja",1,0))</f>
        <v>0</v>
      </c>
      <c r="F23" s="293" t="str">
        <f>+'2.2'!F25</f>
        <v>(Oto-Rhino-Laryngologie)
(Chirurgie)</v>
      </c>
      <c r="G23" s="294">
        <f>+'2.2'!G25</f>
        <v>2</v>
      </c>
      <c r="H23" s="313">
        <f>IF(intern2!AY184&gt;=intern2!AY20,1,0)</f>
        <v>0</v>
      </c>
      <c r="I23" s="295">
        <f>IF(G23="",1,IF(MAX(intern3!C24:AU24)&gt;=G23,1,0))</f>
        <v>0</v>
      </c>
      <c r="J23" s="294" t="str">
        <f>+'2.2'!H25</f>
        <v/>
      </c>
      <c r="K23" s="295">
        <f>VALUE(IF(J23=1,IF('3.3'!H$12&gt;=1,1,0),IF(J23=2,IF('3.3'!H$12&gt;=2,1,0),IF(J23=3,IF('3.3'!H$12&gt;=3,1,0),1))))</f>
        <v>1</v>
      </c>
      <c r="L23" s="294">
        <f>+'2.2'!I25</f>
        <v>1</v>
      </c>
      <c r="M23" s="294">
        <f>+IF(L23=1,IF('3.4'!H$11&gt;=1,1,0),IF(L23=2,IF('3.4'!H$11&gt;=2,1,0),IF(L23=3,IF('3.4'!H$11&gt;=3,1,0),1)))</f>
        <v>0</v>
      </c>
      <c r="N23" s="294" t="str">
        <f>+'2.2'!K25</f>
        <v>END1 + NUK1</v>
      </c>
      <c r="O23" s="421">
        <f>IF(N23="",1,IF(AND(OR('3.5'!D67="ja",'3.5'!E67="ja"),OR('3.5'!D130="ja",'3.5'!E130="ja")),1,0))</f>
        <v>0</v>
      </c>
      <c r="P23" s="290" t="str">
        <f>IF(ISBLANK(intern1!P18),"",intern1!P18)</f>
        <v/>
      </c>
      <c r="Q23" s="290">
        <f>IF(P23="",1,0)</f>
        <v>1</v>
      </c>
      <c r="R23" s="290" t="str">
        <f>'2.2'!J25</f>
        <v/>
      </c>
      <c r="S23" s="297">
        <f>IF(R23="",1,0)</f>
        <v>1</v>
      </c>
      <c r="T23" s="294" t="str">
        <f>+'2.2'!L25</f>
        <v>ja</v>
      </c>
      <c r="U23" s="295">
        <f>IF(T23="",1,IF((OR('3.6'!$C10="Kooperationspartner",'3.6'!$C10="Alle erforderlichen Fachärzte im Haus")),1,0))</f>
        <v>0</v>
      </c>
      <c r="V23" s="291" t="str">
        <f>+'2.2'!N25</f>
        <v>Bei totalen Thyreoidektomien: intraoperatives Neuromonitoring N. recurrens, postoperative Stimmlippenevaluation sowie Calcium-/Parathormonmessung.</v>
      </c>
      <c r="W23" s="296">
        <f>IF(V23="",1,IF('3.7'!$D24="ja",1,0))</f>
        <v>0</v>
      </c>
      <c r="Y23" s="541"/>
      <c r="Z23" s="541"/>
      <c r="AA23" s="541"/>
      <c r="AB23" s="609" t="str">
        <f>+'2.2'!M25</f>
        <v>S:10</v>
      </c>
      <c r="AC23" s="654"/>
    </row>
    <row r="24" spans="1:29" s="272" customFormat="1" ht="37.5" x14ac:dyDescent="0.25">
      <c r="A24" s="143" t="str">
        <f>+'2.2'!B26</f>
        <v/>
      </c>
      <c r="B24" s="274" t="str">
        <f>+'2.2'!C26</f>
        <v>KIE1</v>
      </c>
      <c r="C24" s="411" t="str">
        <f>+'2.2'!D26</f>
        <v>Kieferchirurgie</v>
      </c>
      <c r="D24" s="273" t="str">
        <f>'2.2'!E26</f>
        <v>BPE/BP</v>
      </c>
      <c r="E24" s="274">
        <f>IF('3.8'!$B$22="ja",2,IF('3.8'!$C$22="ja",1,0))</f>
        <v>0</v>
      </c>
      <c r="F24" s="277" t="str">
        <f>+'2.2'!F26</f>
        <v>(Mund-, Kiefer- und Gesichtschirurgie)
(plastische, rekonstruktive und ästhetische Chirurgie)</v>
      </c>
      <c r="G24" s="278">
        <f>+'2.2'!G26</f>
        <v>2</v>
      </c>
      <c r="H24" s="301">
        <f>IF(intern2!AY185&gt;=intern2!AY21,1,0)</f>
        <v>0</v>
      </c>
      <c r="I24" s="279">
        <f>IF(G24="",1,IF(MAX(intern3!C25:AU25)&gt;=G24,1,0))</f>
        <v>0</v>
      </c>
      <c r="J24" s="278" t="str">
        <f>+'2.2'!H26</f>
        <v/>
      </c>
      <c r="K24" s="279">
        <f>VALUE(IF(J24=1,IF('3.3'!H$12&gt;=1,1,0),IF(J24=2,IF('3.3'!H$12&gt;=2,1,0),IF(J24=3,IF('3.3'!H$12&gt;=3,1,0),1))))</f>
        <v>1</v>
      </c>
      <c r="L24" s="278">
        <f>+'2.2'!I26</f>
        <v>1</v>
      </c>
      <c r="M24" s="278">
        <f>+IF(L24=1,IF('3.4'!H$11&gt;=1,1,0),IF(L24=2,IF('3.4'!H$11&gt;=2,1,0),IF(L24=3,IF('3.4'!H$11&gt;=3,1,0),1)))</f>
        <v>0</v>
      </c>
      <c r="N24" s="278" t="str">
        <f>+'2.2'!K26</f>
        <v/>
      </c>
      <c r="O24" s="419">
        <f t="shared" si="6"/>
        <v>1</v>
      </c>
      <c r="P24" s="274" t="str">
        <f>IF(ISBLANK(intern1!P19),"",intern1!P19)</f>
        <v/>
      </c>
      <c r="Q24" s="274">
        <f>IF(P24="",1,0)</f>
        <v>1</v>
      </c>
      <c r="R24" s="274" t="str">
        <f>'2.2'!J26</f>
        <v/>
      </c>
      <c r="S24" s="298">
        <f t="shared" ref="S24" si="7">IF(R24="",1,0)</f>
        <v>1</v>
      </c>
      <c r="T24" s="278" t="str">
        <f>+'2.2'!L26</f>
        <v>ja</v>
      </c>
      <c r="U24" s="279">
        <f>IF(T24="",1,IF((OR('3.6'!$C11="Kooperationspartner",'3.6'!$C11="Alle erforderlichen Fachärzte im Haus")),1,0))</f>
        <v>0</v>
      </c>
      <c r="V24" s="275" t="str">
        <f>+'2.2'!N26</f>
        <v/>
      </c>
      <c r="W24" s="280">
        <f>IF(V24="",1,IF('3.7'!$D25="ja",1,0))</f>
        <v>1</v>
      </c>
      <c r="X24" s="302"/>
      <c r="Y24" s="556"/>
      <c r="Z24" s="556"/>
      <c r="AA24" s="607"/>
      <c r="AB24" s="611" t="str">
        <f>+'2.2'!M26</f>
        <v/>
      </c>
      <c r="AC24" s="656"/>
    </row>
    <row r="25" spans="1:29" s="272" customFormat="1" ht="25" x14ac:dyDescent="0.25">
      <c r="A25" s="369" t="str">
        <f>+'2.2'!B27</f>
        <v>Neurochirurgie</v>
      </c>
      <c r="B25" s="281" t="str">
        <f>+'2.2'!C27</f>
        <v>NCH1</v>
      </c>
      <c r="C25" s="412" t="str">
        <f>+'2.2'!D27</f>
        <v>Kraniale Neurochirurgie</v>
      </c>
      <c r="D25" s="283" t="str">
        <f>'2.2'!E27</f>
        <v>BP</v>
      </c>
      <c r="E25" s="281">
        <f>IF('3.8'!$B$22="ja",2,IF('3.8'!$C$22="ja",1,0))</f>
        <v>0</v>
      </c>
      <c r="F25" s="284" t="str">
        <f>+'2.2'!F27</f>
        <v>Neurochirurgie</v>
      </c>
      <c r="G25" s="285">
        <f>+'2.2'!G27</f>
        <v>2</v>
      </c>
      <c r="H25" s="311">
        <f>IF(intern2!AY186&gt;=intern2!AY22,1,0)</f>
        <v>0</v>
      </c>
      <c r="I25" s="286">
        <f>IF(G25="",1,IF(MAX(intern3!C26:AU26)&gt;=G25,1,0))</f>
        <v>0</v>
      </c>
      <c r="J25" s="285">
        <f>+'2.2'!H27</f>
        <v>2</v>
      </c>
      <c r="K25" s="286">
        <f>VALUE(IF(J25=1,IF('3.3'!H$12&gt;=1,1,0),IF(J25=2,IF('3.3'!H$12&gt;=2,1,0),IF(J25=3,IF('3.3'!H$12&gt;=3,1,0),1))))</f>
        <v>0</v>
      </c>
      <c r="L25" s="285">
        <f>+'2.2'!I27</f>
        <v>2</v>
      </c>
      <c r="M25" s="285">
        <f>+IF(L25=1,IF('3.4'!H$11&gt;=1,1,0),IF(L25=2,IF('3.4'!H$11&gt;=2,1,0),IF(L25=3,IF('3.4'!H$11&gt;=3,1,0),1)))</f>
        <v>0</v>
      </c>
      <c r="N25" s="285" t="str">
        <f>+'2.2'!K27</f>
        <v/>
      </c>
      <c r="O25" s="420">
        <f t="shared" si="6"/>
        <v>1</v>
      </c>
      <c r="P25" s="281" t="str">
        <f>IF(ISBLANK(intern1!P20),"",intern1!P20)</f>
        <v/>
      </c>
      <c r="Q25" s="281">
        <f>IF(P25="",1,0)</f>
        <v>1</v>
      </c>
      <c r="R25" s="281" t="str">
        <f>'2.2'!J27</f>
        <v>RAD1 + NEU1
+ HNO1</v>
      </c>
      <c r="S25" s="289">
        <f>IF(R25="",1,IF(AND(Y34="ja",Y15="ja",Y71="ja"),1,0))</f>
        <v>0</v>
      </c>
      <c r="T25" s="285" t="str">
        <f>+'2.2'!L27</f>
        <v>ja</v>
      </c>
      <c r="U25" s="286">
        <f>IF(T25="",1,IF((OR('3.6'!$C12="Kooperationspartner",'3.6'!$C12="Alle erforderlichen Fachärzte im Haus")),1,0))</f>
        <v>0</v>
      </c>
      <c r="V25" s="282" t="str">
        <f>+'2.2'!N27</f>
        <v/>
      </c>
      <c r="W25" s="288">
        <f>IF(V25="",1,IF('3.7'!$D26="ja",1,0))</f>
        <v>1</v>
      </c>
      <c r="Y25" s="541"/>
      <c r="Z25" s="541"/>
      <c r="AA25" s="621"/>
      <c r="AB25" s="612" t="str">
        <f>+'2.2'!M27</f>
        <v/>
      </c>
      <c r="AC25" s="654"/>
    </row>
    <row r="26" spans="1:29" s="272" customFormat="1" ht="15.5" x14ac:dyDescent="0.25">
      <c r="A26" s="143" t="str">
        <f>+'2.2'!B28</f>
        <v/>
      </c>
      <c r="B26" s="290" t="str">
        <f>+'2.2'!C28</f>
        <v>NCH1.1</v>
      </c>
      <c r="C26" s="413" t="str">
        <f>+'2.2'!D28</f>
        <v>Spezialisierte Neurochirurgie</v>
      </c>
      <c r="D26" s="292" t="str">
        <f>'2.2'!E28</f>
        <v>BP</v>
      </c>
      <c r="E26" s="290">
        <f>IF('3.8'!$B$22="ja",2,IF('3.8'!$C$22="ja",1,0))</f>
        <v>0</v>
      </c>
      <c r="F26" s="293" t="str">
        <f>+'2.2'!F28</f>
        <v>Neurochirurgie</v>
      </c>
      <c r="G26" s="294">
        <f>+'2.2'!G28</f>
        <v>3</v>
      </c>
      <c r="H26" s="313">
        <f>IF(intern2!AY187&gt;=intern2!AY23,1,0)</f>
        <v>0</v>
      </c>
      <c r="I26" s="295">
        <f>IF(G26="",1,IF(MAX(intern3!C27:AU27)&gt;=G26,1,0))</f>
        <v>0</v>
      </c>
      <c r="J26" s="294">
        <f>+'2.2'!H28</f>
        <v>3</v>
      </c>
      <c r="K26" s="295">
        <f>VALUE(IF(J26=1,IF('3.3'!H$12&gt;=1,1,0),IF(J26=2,IF('3.3'!H$12&gt;=2,1,0),IF(J26=3,IF('3.3'!H$12&gt;=3,1,0),1))))</f>
        <v>0</v>
      </c>
      <c r="L26" s="294">
        <f>+'2.2'!I28</f>
        <v>3</v>
      </c>
      <c r="M26" s="294">
        <f>+IF(L26=1,IF('3.4'!H$11&gt;=1,1,0),IF(L26=2,IF('3.4'!H$11&gt;=2,1,0),IF(L26=3,IF('3.4'!H$11&gt;=3,1,0),1)))</f>
        <v>0</v>
      </c>
      <c r="N26" s="294" t="str">
        <f>+'2.2'!K28</f>
        <v/>
      </c>
      <c r="O26" s="421">
        <f t="shared" si="6"/>
        <v>1</v>
      </c>
      <c r="P26" s="290" t="str">
        <f>IF(ISBLANK(intern1!P21),"",intern1!P21)</f>
        <v>NCH1</v>
      </c>
      <c r="Q26" s="290">
        <f>IF(P26="",1,IF(Y25="ja",1,0))</f>
        <v>0</v>
      </c>
      <c r="R26" s="290" t="str">
        <f>'2.2'!J28</f>
        <v>AUG1 + END1</v>
      </c>
      <c r="S26" s="297">
        <f>IF(R26="",1,IF(AND(Y43="ja",Y49="ja"),1,0))</f>
        <v>0</v>
      </c>
      <c r="T26" s="294" t="str">
        <f>+'2.2'!L28</f>
        <v>ja</v>
      </c>
      <c r="U26" s="295">
        <f>IF(T26="",1,IF((OR('3.6'!$C12="Kooperationspartner",'3.6'!$C12="Alle erforderlichen Fachärzte im Haus")),1,0))</f>
        <v>0</v>
      </c>
      <c r="V26" s="291" t="str">
        <f>+'2.2'!N28</f>
        <v/>
      </c>
      <c r="W26" s="296">
        <f>IF(V26="",1,IF('3.7'!$D27="ja",1,0))</f>
        <v>1</v>
      </c>
      <c r="Y26" s="541"/>
      <c r="Z26" s="541"/>
      <c r="AA26" s="541"/>
      <c r="AB26" s="609" t="str">
        <f>+'2.2'!M28</f>
        <v>S:10</v>
      </c>
      <c r="AC26" s="654"/>
    </row>
    <row r="27" spans="1:29" s="272" customFormat="1" ht="37.5" hidden="1" outlineLevel="1" x14ac:dyDescent="0.25">
      <c r="A27" s="143" t="str">
        <f>+'2.2'!B29</f>
        <v/>
      </c>
      <c r="B27" s="560" t="str">
        <f>+'2.2'!C29</f>
        <v>NCH1.1.1</v>
      </c>
      <c r="C27" s="561" t="str">
        <f>+'2.2'!D29</f>
        <v>Behandlungen von vaskulären Erkrankungen des ZNS ohne die komplexen vaskulären Anomalien (IVHSM)</v>
      </c>
      <c r="D27" s="562" t="str">
        <f>'2.2'!E29</f>
        <v/>
      </c>
      <c r="E27" s="560"/>
      <c r="F27" s="563" t="str">
        <f>+'2.2'!F29</f>
        <v/>
      </c>
      <c r="G27" s="563" t="str">
        <f>+'2.2'!G29</f>
        <v/>
      </c>
      <c r="H27" s="564"/>
      <c r="I27" s="563"/>
      <c r="J27" s="563"/>
      <c r="K27" s="563"/>
      <c r="L27" s="563"/>
      <c r="M27" s="563"/>
      <c r="N27" s="563"/>
      <c r="O27" s="566"/>
      <c r="P27" s="560"/>
      <c r="Q27" s="560"/>
      <c r="R27" s="565"/>
      <c r="S27" s="567"/>
      <c r="T27" s="563"/>
      <c r="U27" s="563"/>
      <c r="V27" s="568" t="str">
        <f>+'2.2'!N29</f>
        <v>Es gelten die aktuellen IVHSM Anforderungen</v>
      </c>
      <c r="W27" s="299"/>
      <c r="Y27" s="602"/>
      <c r="Z27" s="602"/>
      <c r="AA27" s="602"/>
      <c r="AB27" s="610"/>
      <c r="AC27" s="602"/>
    </row>
    <row r="28" spans="1:29" s="272" customFormat="1" ht="25" hidden="1" outlineLevel="1" x14ac:dyDescent="0.25">
      <c r="A28" s="143" t="str">
        <f>+'2.2'!B30</f>
        <v/>
      </c>
      <c r="B28" s="560" t="str">
        <f>+'2.2'!C30</f>
        <v>NCH1.1.1.1</v>
      </c>
      <c r="C28" s="561" t="str">
        <f>+'2.2'!D30</f>
        <v xml:space="preserve"> Behandlungen von komplexen vaskulären Anomalien des ZNS (IVHSM)</v>
      </c>
      <c r="D28" s="562" t="str">
        <f>'2.2'!E30</f>
        <v/>
      </c>
      <c r="E28" s="560"/>
      <c r="F28" s="563" t="str">
        <f>+'2.2'!F30</f>
        <v/>
      </c>
      <c r="G28" s="563" t="str">
        <f>+'2.2'!G30</f>
        <v/>
      </c>
      <c r="H28" s="564"/>
      <c r="I28" s="563"/>
      <c r="J28" s="563"/>
      <c r="K28" s="563"/>
      <c r="L28" s="563"/>
      <c r="M28" s="563"/>
      <c r="N28" s="563"/>
      <c r="O28" s="566"/>
      <c r="P28" s="560"/>
      <c r="Q28" s="560"/>
      <c r="R28" s="565"/>
      <c r="S28" s="567"/>
      <c r="T28" s="563"/>
      <c r="U28" s="563"/>
      <c r="V28" s="568" t="str">
        <f>+'2.2'!N30</f>
        <v>Es gelten die aktuellen IVHSM Anforderungen</v>
      </c>
      <c r="W28" s="299"/>
      <c r="Y28" s="602"/>
      <c r="Z28" s="602"/>
      <c r="AA28" s="602"/>
      <c r="AB28" s="610"/>
      <c r="AC28" s="602"/>
    </row>
    <row r="29" spans="1:29" s="272" customFormat="1" ht="25" hidden="1" outlineLevel="1" x14ac:dyDescent="0.25">
      <c r="A29" s="143" t="str">
        <f>+'2.2'!B31</f>
        <v/>
      </c>
      <c r="B29" s="560" t="str">
        <f>+'2.2'!C31</f>
        <v>NCH1.1.2</v>
      </c>
      <c r="C29" s="561" t="str">
        <f>+'2.2'!D31</f>
        <v>Stereotaktische funktionelle Neurochirurgie (IVHSM)</v>
      </c>
      <c r="D29" s="562" t="str">
        <f>'2.2'!E31</f>
        <v/>
      </c>
      <c r="E29" s="560"/>
      <c r="F29" s="563" t="str">
        <f>+'2.2'!F31</f>
        <v/>
      </c>
      <c r="G29" s="563" t="str">
        <f>+'2.2'!G31</f>
        <v/>
      </c>
      <c r="H29" s="564"/>
      <c r="I29" s="563"/>
      <c r="J29" s="563"/>
      <c r="K29" s="563"/>
      <c r="L29" s="563"/>
      <c r="M29" s="563"/>
      <c r="N29" s="563"/>
      <c r="O29" s="566"/>
      <c r="P29" s="560"/>
      <c r="Q29" s="560"/>
      <c r="R29" s="565"/>
      <c r="S29" s="567"/>
      <c r="T29" s="563"/>
      <c r="U29" s="563"/>
      <c r="V29" s="568" t="str">
        <f>+'2.2'!N31</f>
        <v>Es gelten die aktuellen IVHSM Anforderungen</v>
      </c>
      <c r="W29" s="299"/>
      <c r="Y29" s="602"/>
      <c r="Z29" s="602"/>
      <c r="AA29" s="602"/>
      <c r="AB29" s="610"/>
      <c r="AC29" s="602"/>
    </row>
    <row r="30" spans="1:29" s="272" customFormat="1" ht="25" hidden="1" outlineLevel="1" x14ac:dyDescent="0.25">
      <c r="A30" s="143" t="str">
        <f>+'2.2'!B32</f>
        <v/>
      </c>
      <c r="B30" s="560" t="str">
        <f>+'2.2'!C32</f>
        <v>NCH1.1.3</v>
      </c>
      <c r="C30" s="561" t="str">
        <f>+'2.2'!D32</f>
        <v>Epilepsiechirurgie (IVHSM)</v>
      </c>
      <c r="D30" s="562" t="str">
        <f>'2.2'!E32</f>
        <v/>
      </c>
      <c r="E30" s="560"/>
      <c r="F30" s="563" t="str">
        <f>+'2.2'!F32</f>
        <v/>
      </c>
      <c r="G30" s="563" t="str">
        <f>+'2.2'!G32</f>
        <v/>
      </c>
      <c r="H30" s="564"/>
      <c r="I30" s="563"/>
      <c r="J30" s="563"/>
      <c r="K30" s="563"/>
      <c r="L30" s="563"/>
      <c r="M30" s="563"/>
      <c r="N30" s="563"/>
      <c r="O30" s="566"/>
      <c r="P30" s="560"/>
      <c r="Q30" s="560"/>
      <c r="R30" s="565"/>
      <c r="S30" s="567"/>
      <c r="T30" s="563"/>
      <c r="U30" s="563"/>
      <c r="V30" s="568" t="str">
        <f>+'2.2'!N32</f>
        <v>Es gelten die aktuellen IVHSM Anforderungen</v>
      </c>
      <c r="W30" s="299"/>
      <c r="Y30" s="602"/>
      <c r="Z30" s="602"/>
      <c r="AA30" s="602"/>
      <c r="AB30" s="610"/>
      <c r="AC30" s="602"/>
    </row>
    <row r="31" spans="1:29" s="272" customFormat="1" ht="15.5" collapsed="1" x14ac:dyDescent="0.25">
      <c r="A31" s="143"/>
      <c r="B31" s="290" t="str">
        <f>+'2.2'!C33</f>
        <v>NCH2</v>
      </c>
      <c r="C31" s="413" t="str">
        <f>+'2.2'!D33</f>
        <v>Spinale Neurochirurgie</v>
      </c>
      <c r="D31" s="292" t="str">
        <f>'2.2'!E33</f>
        <v>BPE/BP</v>
      </c>
      <c r="E31" s="290">
        <f>IF('3.8'!$B$22="ja",2,IF('3.8'!$C$22="ja",1,0))</f>
        <v>0</v>
      </c>
      <c r="F31" s="293" t="str">
        <f>+'2.2'!F33</f>
        <v>(Neurochirurgie)</v>
      </c>
      <c r="G31" s="294">
        <f>+'2.2'!G33</f>
        <v>2</v>
      </c>
      <c r="H31" s="313">
        <f>IF(intern2!AY192&gt;=intern2!AY28,1,0)</f>
        <v>0</v>
      </c>
      <c r="I31" s="295">
        <f>IF(G31="",1,IF(MAX(intern3!C32:AU32)&gt;=G31,1,0))</f>
        <v>0</v>
      </c>
      <c r="J31" s="294" t="str">
        <f>+'2.2'!H33</f>
        <v/>
      </c>
      <c r="K31" s="295">
        <f>VALUE(IF(J31=1,IF('3.3'!H$12&gt;=1,1,0),IF(J31=2,IF('3.3'!H$12&gt;=2,1,0),IF(J31=3,IF('3.3'!H$12&gt;=3,1,0),1))))</f>
        <v>1</v>
      </c>
      <c r="L31" s="294">
        <f>+'2.2'!I33</f>
        <v>1</v>
      </c>
      <c r="M31" s="294">
        <f>+IF(L31=1,IF('3.4'!H$11&gt;=1,1,0),IF(L31=2,IF('3.4'!H$11&gt;=2,1,0),IF(L31=3,IF('3.4'!H$11&gt;=3,1,0),1)))</f>
        <v>0</v>
      </c>
      <c r="N31" s="294" t="str">
        <f>+'2.2'!K33</f>
        <v>BEW8</v>
      </c>
      <c r="O31" s="421">
        <f>IF(N31="",1,IF(OR('3.5'!D101="ja",'3.5'!E101="ja"),1,0))</f>
        <v>0</v>
      </c>
      <c r="P31" s="290" t="str">
        <f>IF(ISBLANK(intern1!P26),"",intern1!P26)</f>
        <v/>
      </c>
      <c r="Q31" s="290">
        <f>IF(P31="",1,0)</f>
        <v>1</v>
      </c>
      <c r="R31" s="290" t="str">
        <f>'2.2'!J33</f>
        <v/>
      </c>
      <c r="S31" s="297">
        <f>IF(R31="",1,0)</f>
        <v>1</v>
      </c>
      <c r="T31" s="294" t="str">
        <f>+'2.2'!L33</f>
        <v/>
      </c>
      <c r="U31" s="295">
        <f t="shared" si="2"/>
        <v>1</v>
      </c>
      <c r="V31" s="291" t="str">
        <f>+'2.2'!N33</f>
        <v/>
      </c>
      <c r="W31" s="296">
        <f>IF(V31="",1,IF('3.7'!$D32="ja",1,0))</f>
        <v>1</v>
      </c>
      <c r="X31" s="309"/>
      <c r="Y31" s="541"/>
      <c r="Z31" s="541"/>
      <c r="AA31" s="622"/>
      <c r="AB31" s="613" t="str">
        <f>+'2.2'!M33</f>
        <v/>
      </c>
      <c r="AC31" s="654"/>
    </row>
    <row r="32" spans="1:29" s="272" customFormat="1" ht="25" hidden="1" outlineLevel="1" x14ac:dyDescent="0.25">
      <c r="A32" s="143"/>
      <c r="B32" s="560" t="str">
        <f>+'2.2'!C34</f>
        <v>NCH2.1</v>
      </c>
      <c r="C32" s="561" t="str">
        <f>+'2.2'!D34</f>
        <v>Primäre und sekundäre intramedulläre Raumforderungen (IVHSM)</v>
      </c>
      <c r="D32" s="562" t="str">
        <f>'2.2'!E34</f>
        <v/>
      </c>
      <c r="E32" s="560"/>
      <c r="F32" s="563" t="str">
        <f>+'2.2'!F34</f>
        <v/>
      </c>
      <c r="G32" s="563" t="str">
        <f>+'2.2'!G34</f>
        <v/>
      </c>
      <c r="H32" s="564"/>
      <c r="I32" s="563"/>
      <c r="J32" s="563"/>
      <c r="K32" s="563"/>
      <c r="L32" s="563"/>
      <c r="M32" s="565"/>
      <c r="N32" s="563"/>
      <c r="O32" s="566"/>
      <c r="P32" s="560"/>
      <c r="Q32" s="560"/>
      <c r="R32" s="565" t="str">
        <f>'2.2'!J34</f>
        <v/>
      </c>
      <c r="S32" s="567"/>
      <c r="T32" s="563"/>
      <c r="U32" s="563"/>
      <c r="V32" s="568" t="str">
        <f>+'2.2'!N34</f>
        <v>Es gelten die aktuellen IVHSM Anforderungen</v>
      </c>
      <c r="W32" s="299"/>
      <c r="Y32" s="602"/>
      <c r="Z32" s="602"/>
      <c r="AA32" s="602"/>
      <c r="AB32" s="610"/>
      <c r="AC32" s="602"/>
    </row>
    <row r="33" spans="1:29" s="272" customFormat="1" ht="37.5" collapsed="1" x14ac:dyDescent="0.25">
      <c r="A33" s="143"/>
      <c r="B33" s="274" t="str">
        <f>+'2.2'!C35</f>
        <v>NCH3</v>
      </c>
      <c r="C33" s="411" t="str">
        <f>+'2.2'!D35</f>
        <v>Periphere Neurochirurgie</v>
      </c>
      <c r="D33" s="273" t="str">
        <f>'2.2'!E35</f>
        <v>BPE/BP</v>
      </c>
      <c r="E33" s="274">
        <f>IF('3.8'!$B$22="ja",2,IF('3.8'!$C$22="ja",1,0))</f>
        <v>0</v>
      </c>
      <c r="F33" s="277" t="str">
        <f>+'2.2'!F35</f>
        <v>(Neurochirurgie)</v>
      </c>
      <c r="G33" s="278">
        <f>+'2.2'!G35</f>
        <v>2</v>
      </c>
      <c r="H33" s="301">
        <f>IF(intern2!AY194&gt;=intern2!AY30,1,0)</f>
        <v>0</v>
      </c>
      <c r="I33" s="279">
        <f>IF(G33="",1,IF(MAX(intern3!C34:AU34)&gt;=G33,1,0))</f>
        <v>0</v>
      </c>
      <c r="J33" s="278" t="str">
        <f>+'2.2'!H35</f>
        <v/>
      </c>
      <c r="K33" s="279">
        <f>VALUE(IF(J33=1,IF('3.3'!H$12&gt;=1,1,0),IF(J33=2,IF('3.3'!H$12&gt;=2,1,0),IF(J33=3,IF('3.3'!H$12&gt;=3,1,0),1))))</f>
        <v>1</v>
      </c>
      <c r="L33" s="278">
        <f>+'2.2'!I35</f>
        <v>1</v>
      </c>
      <c r="M33" s="278">
        <f>+IF(L33=1,IF('3.4'!H$11&gt;=1,1,0),IF(L33=2,IF('3.4'!H$11&gt;=2,1,0),IF(L33=3,IF('3.4'!H$11&gt;=3,1,0),1)))</f>
        <v>0</v>
      </c>
      <c r="N33" s="278" t="str">
        <f>+'2.2'!K35</f>
        <v/>
      </c>
      <c r="O33" s="419">
        <f t="shared" si="6"/>
        <v>1</v>
      </c>
      <c r="P33" s="274" t="str">
        <f>IF(ISBLANK(intern1!P28),"",intern1!P28)</f>
        <v/>
      </c>
      <c r="Q33" s="274">
        <f>IF(P33="",1,0)</f>
        <v>1</v>
      </c>
      <c r="R33" s="274" t="str">
        <f>'2.2'!J35</f>
        <v>BEW1 oder BEW2 oder BEW3</v>
      </c>
      <c r="S33" s="298">
        <f>IF(R33="",1,IF(OR(Y111="ja",Y112="ja",Y113="ja"),1,0))</f>
        <v>0</v>
      </c>
      <c r="T33" s="278" t="str">
        <f>+'2.2'!L35</f>
        <v/>
      </c>
      <c r="U33" s="279">
        <f t="shared" si="2"/>
        <v>1</v>
      </c>
      <c r="V33" s="275" t="str">
        <f>+'2.2'!N35</f>
        <v/>
      </c>
      <c r="W33" s="280">
        <f>IF(V33="",1,IF('3.7'!$D34="ja",1,0))</f>
        <v>1</v>
      </c>
      <c r="X33" s="310"/>
      <c r="Y33" s="556"/>
      <c r="Z33" s="556"/>
      <c r="AA33" s="607"/>
      <c r="AB33" s="613" t="str">
        <f>+'2.2'!M35</f>
        <v/>
      </c>
      <c r="AC33" s="656"/>
    </row>
    <row r="34" spans="1:29" s="272" customFormat="1" ht="15.5" x14ac:dyDescent="0.25">
      <c r="A34" s="138" t="str">
        <f>+'2.2'!B36</f>
        <v>Neurologie</v>
      </c>
      <c r="B34" s="281" t="str">
        <f>+'2.2'!C36</f>
        <v>NEU1</v>
      </c>
      <c r="C34" s="412" t="str">
        <f>+'2.2'!D36</f>
        <v>Neurologie</v>
      </c>
      <c r="D34" s="283" t="str">
        <f>'2.2'!E36</f>
        <v>BP</v>
      </c>
      <c r="E34" s="281">
        <f>IF('3.8'!$B$22="ja",2,IF('3.8'!$C$22="ja",1,0))</f>
        <v>0</v>
      </c>
      <c r="F34" s="284" t="str">
        <f>+'2.2'!F36</f>
        <v>(Neurologie)</v>
      </c>
      <c r="G34" s="285">
        <f>+'2.2'!G36</f>
        <v>2</v>
      </c>
      <c r="H34" s="311">
        <f>IF(intern2!AY195&gt;=intern2!AY31,1,0)</f>
        <v>0</v>
      </c>
      <c r="I34" s="286">
        <f>IF(G34="",1,IF(MAX(intern3!C35:AU35)&gt;=G34,1,0))</f>
        <v>0</v>
      </c>
      <c r="J34" s="285">
        <f>+'2.2'!H36</f>
        <v>2</v>
      </c>
      <c r="K34" s="286">
        <f>VALUE(IF(J34=1,IF('3.3'!H$12&gt;=1,1,0),IF(J34=2,IF('3.3'!H$12&gt;=2,1,0),IF(J34=3,IF('3.3'!H$12&gt;=3,1,0),1))))</f>
        <v>0</v>
      </c>
      <c r="L34" s="285" t="str">
        <f>+'2.2'!I36</f>
        <v/>
      </c>
      <c r="M34" s="285">
        <f>+IF(L34=1,IF('3.4'!H$11&gt;=1,1,0),IF(L34=2,IF('3.4'!H$11&gt;=2,1,0),IF(L34=3,IF('3.4'!H$11&gt;=3,1,0),1)))</f>
        <v>1</v>
      </c>
      <c r="N34" s="285" t="str">
        <f>+'2.2'!K36</f>
        <v/>
      </c>
      <c r="O34" s="420">
        <f t="shared" si="6"/>
        <v>1</v>
      </c>
      <c r="P34" s="281" t="str">
        <f>IF(ISBLANK(intern1!P29),"",intern1!P29)</f>
        <v/>
      </c>
      <c r="Q34" s="281">
        <f>IF(P34="",1,0)</f>
        <v>1</v>
      </c>
      <c r="R34" s="281" t="str">
        <f>'2.2'!J36</f>
        <v/>
      </c>
      <c r="S34" s="289">
        <f t="shared" ref="S34" si="8">IF(R34="",1,0)</f>
        <v>1</v>
      </c>
      <c r="T34" s="285" t="str">
        <f>+'2.2'!L36</f>
        <v/>
      </c>
      <c r="U34" s="286">
        <f t="shared" si="2"/>
        <v>1</v>
      </c>
      <c r="V34" s="282" t="str">
        <f>+'2.2'!N36</f>
        <v/>
      </c>
      <c r="W34" s="288">
        <f>IF(V34="",1,IF('3.7'!$D35="ja",1,0))</f>
        <v>1</v>
      </c>
      <c r="X34" s="312"/>
      <c r="Y34" s="541"/>
      <c r="Z34" s="541"/>
      <c r="AA34" s="619"/>
      <c r="AB34" s="608" t="str">
        <f>+'2.2'!M36</f>
        <v/>
      </c>
      <c r="AC34" s="654"/>
    </row>
    <row r="35" spans="1:29" s="272" customFormat="1" ht="50" x14ac:dyDescent="0.25">
      <c r="A35" s="143" t="str">
        <f>+'2.2'!B37</f>
        <v/>
      </c>
      <c r="B35" s="290" t="str">
        <f>+'2.2'!C37</f>
        <v>NEU2</v>
      </c>
      <c r="C35" s="413" t="str">
        <f>+'2.2'!D37</f>
        <v>Sekundäre bösartige Neubildung des Nervensystems</v>
      </c>
      <c r="D35" s="292" t="str">
        <f>'2.2'!E37</f>
        <v>BP</v>
      </c>
      <c r="E35" s="290">
        <f>IF('3.8'!$B$22="ja",2,IF('3.8'!$C$22="ja",1,0))</f>
        <v>0</v>
      </c>
      <c r="F35" s="293" t="str">
        <f>+'2.2'!F37</f>
        <v>Allgemeine Innere Medizin
Neurologie
Radio-Onkologie / Strahlentherapie
Medizinische Onkologie</v>
      </c>
      <c r="G35" s="294">
        <f>+'2.2'!G37</f>
        <v>2</v>
      </c>
      <c r="H35" s="313">
        <f>IF(intern2!AY196&gt;=intern2!AY32,1,0)</f>
        <v>0</v>
      </c>
      <c r="I35" s="295">
        <f>IF(G35="",1,IF(MAX(intern3!C36:AU36)&gt;=G35,1,0))</f>
        <v>0</v>
      </c>
      <c r="J35" s="294">
        <f>+'2.2'!H37</f>
        <v>2</v>
      </c>
      <c r="K35" s="295">
        <f>VALUE(IF(J35=1,IF('3.3'!H$12&gt;=1,1,0),IF(J35=2,IF('3.3'!H$12&gt;=2,1,0),IF(J35=3,IF('3.3'!H$12&gt;=3,1,0),1))))</f>
        <v>0</v>
      </c>
      <c r="L35" s="294" t="str">
        <f>+'2.2'!I37</f>
        <v/>
      </c>
      <c r="M35" s="294">
        <f>+IF(L35=1,IF('3.4'!H$11&gt;=1,1,0),IF(L35=2,IF('3.4'!H$11&gt;=2,1,0),IF(L35=3,IF('3.4'!H$11&gt;=3,1,0),1)))</f>
        <v>1</v>
      </c>
      <c r="N35" s="294" t="str">
        <f>+'2.2'!K37</f>
        <v/>
      </c>
      <c r="O35" s="421">
        <f t="shared" si="6"/>
        <v>1</v>
      </c>
      <c r="P35" s="290" t="str">
        <f>IF(ISBLANK(intern1!P30),"",intern1!P30)</f>
        <v/>
      </c>
      <c r="Q35" s="290">
        <f>IF(P35="",1,0)</f>
        <v>1</v>
      </c>
      <c r="R35" s="290" t="str">
        <f>'2.2'!J37</f>
        <v/>
      </c>
      <c r="S35" s="297">
        <f>IF(R35="",1,0)</f>
        <v>1</v>
      </c>
      <c r="T35" s="294" t="str">
        <f>+'2.2'!L37</f>
        <v>ja</v>
      </c>
      <c r="U35" s="295">
        <f>IF(T35="",1,IF((OR('3.6'!$C13="Kooperationspartner",'3.6'!$C13="Alle erforderlichen Fachärzte im Haus")),1,0))</f>
        <v>0</v>
      </c>
      <c r="V35" s="291" t="str">
        <f>+'2.2'!N37</f>
        <v/>
      </c>
      <c r="W35" s="296">
        <f>IF(V35="",1,IF('3.7'!$D36="ja",1,0))</f>
        <v>1</v>
      </c>
      <c r="Y35" s="541"/>
      <c r="Z35" s="541"/>
      <c r="AA35" s="620"/>
      <c r="AB35" s="610" t="str">
        <f>+'2.2'!M37</f>
        <v/>
      </c>
      <c r="AC35" s="654"/>
    </row>
    <row r="36" spans="1:29" s="272" customFormat="1" ht="37.5" x14ac:dyDescent="0.25">
      <c r="A36" s="143" t="str">
        <f>+'2.2'!B38</f>
        <v/>
      </c>
      <c r="B36" s="290" t="str">
        <f>+'2.2'!C38</f>
        <v>NEU2.1</v>
      </c>
      <c r="C36" s="413" t="str">
        <f>+'2.2'!D38</f>
        <v>Primäre Neubildung des Zentralnervensystems (ohne Palliativpatienten)</v>
      </c>
      <c r="D36" s="292" t="str">
        <f>'2.2'!E38</f>
        <v>BP</v>
      </c>
      <c r="E36" s="290">
        <f>IF('3.8'!$B$22="ja",2,IF('3.8'!$C$22="ja",1,0))</f>
        <v>0</v>
      </c>
      <c r="F36" s="293" t="str">
        <f>+'2.2'!F38</f>
        <v>Neurologie
Neurochirurgie</v>
      </c>
      <c r="G36" s="294">
        <f>+'2.2'!G38</f>
        <v>2</v>
      </c>
      <c r="H36" s="313">
        <f>IF(intern2!AY197&gt;=intern2!AY33,1,0)</f>
        <v>0</v>
      </c>
      <c r="I36" s="295">
        <f>IF(G36="",1,IF(MAX(intern3!C37:AU37)&gt;=G36,1,0))</f>
        <v>0</v>
      </c>
      <c r="J36" s="294">
        <f>+'2.2'!H38</f>
        <v>2</v>
      </c>
      <c r="K36" s="295">
        <f>VALUE(IF(J36=1,IF('3.3'!H$12&gt;=1,1,0),IF(J36=2,IF('3.3'!H$12&gt;=2,1,0),IF(J36=3,IF('3.3'!H$12&gt;=3,1,0),1))))</f>
        <v>0</v>
      </c>
      <c r="L36" s="294" t="str">
        <f>+'2.2'!I38</f>
        <v/>
      </c>
      <c r="M36" s="294">
        <f>+IF(L36=1,IF('3.4'!H$11&gt;=1,1,0),IF(L36=2,IF('3.4'!H$11&gt;=2,1,0),IF(L36=3,IF('3.4'!H$11&gt;=3,1,0),1)))</f>
        <v>1</v>
      </c>
      <c r="N36" s="294" t="str">
        <f>+'2.2'!K38</f>
        <v>RAO1</v>
      </c>
      <c r="O36" s="421">
        <f>IF(N36="",1,IF(OR('3.5'!D124="ja",'3.5'!E124="ja"),1,0))</f>
        <v>0</v>
      </c>
      <c r="P36" s="290" t="str">
        <f>IF(ISBLANK(intern1!P31),"",intern1!P31)</f>
        <v>NEU2</v>
      </c>
      <c r="Q36" s="290">
        <f>IF(P36="",1,IF(Y35="ja",1,0))</f>
        <v>0</v>
      </c>
      <c r="R36" s="290" t="str">
        <f>'2.2'!J38</f>
        <v>NEU1 + NCH1</v>
      </c>
      <c r="S36" s="297">
        <f>IF(R36="",1,IF(AND(Y34="ja",Y25="ja"),1,0))</f>
        <v>0</v>
      </c>
      <c r="T36" s="294" t="str">
        <f>+'2.2'!L38</f>
        <v>ja</v>
      </c>
      <c r="U36" s="295">
        <f>IF(T36="",1,IF((OR('3.6'!$C13="Kooperationspartner",'3.6'!$C13="Alle erforderlichen Fachärzte im Haus")),1,0))</f>
        <v>0</v>
      </c>
      <c r="V36" s="291" t="str">
        <f>+'2.2'!N38</f>
        <v/>
      </c>
      <c r="W36" s="296">
        <f>IF(V36="",1,IF('3.7'!$D37="ja",1,0))</f>
        <v>1</v>
      </c>
      <c r="Y36" s="541"/>
      <c r="Z36" s="541"/>
      <c r="AA36" s="620"/>
      <c r="AB36" s="610" t="str">
        <f>+'2.2'!M38</f>
        <v/>
      </c>
      <c r="AC36" s="654"/>
    </row>
    <row r="37" spans="1:29" s="272" customFormat="1" ht="37.5" x14ac:dyDescent="0.25">
      <c r="A37" s="143" t="str">
        <f>+'2.2'!B39</f>
        <v/>
      </c>
      <c r="B37" s="290" t="str">
        <f>+'2.2'!C39</f>
        <v>NEU3</v>
      </c>
      <c r="C37" s="413" t="str">
        <f>+'2.2'!D39</f>
        <v>Zerebrovaskuläre Störungen</v>
      </c>
      <c r="D37" s="292" t="str">
        <f>'2.2'!E39</f>
        <v>BP</v>
      </c>
      <c r="E37" s="290">
        <f>IF('3.8'!$B$22="ja",2,IF('3.8'!$C$22="ja",1,0))</f>
        <v>0</v>
      </c>
      <c r="F37" s="293" t="str">
        <f>+'2.2'!F39</f>
        <v>Neurologie
Allgemeine Innere Medizin</v>
      </c>
      <c r="G37" s="294">
        <f>+'2.2'!G39</f>
        <v>2</v>
      </c>
      <c r="H37" s="313">
        <f>IF(intern2!AY198&gt;=intern2!AY34,1,0)</f>
        <v>0</v>
      </c>
      <c r="I37" s="295">
        <f>IF(G37="",1,IF(MAX(intern3!C38:AU38)&gt;=G37,1,0))</f>
        <v>0</v>
      </c>
      <c r="J37" s="294">
        <f>+'2.2'!H39</f>
        <v>2</v>
      </c>
      <c r="K37" s="295">
        <f>VALUE(IF(J37=1,IF('3.3'!H$12&gt;=1,1,0),IF(J37=2,IF('3.3'!H$12&gt;=2,1,0),IF(J37=3,IF('3.3'!H$12&gt;=3,1,0),1))))</f>
        <v>0</v>
      </c>
      <c r="L37" s="294">
        <f>+'2.2'!I39</f>
        <v>2</v>
      </c>
      <c r="M37" s="294">
        <f>+IF(L37=1,IF('3.4'!H$11&gt;=1,1,0),IF(L37=2,IF('3.4'!H$11&gt;=2,1,0),IF(L37=3,IF('3.4'!H$11&gt;=3,1,0),1)))</f>
        <v>0</v>
      </c>
      <c r="N37" s="294" t="str">
        <f>+'2.2'!K39</f>
        <v>NEU3.1</v>
      </c>
      <c r="O37" s="421">
        <f>IF(N37="",1,IF(OR('3.5'!D61="ja",'3.5'!E61="ja"),1,0))</f>
        <v>0</v>
      </c>
      <c r="P37" s="290" t="str">
        <f>IF(ISBLANK(intern1!P32),"",intern1!P32)</f>
        <v/>
      </c>
      <c r="Q37" s="290">
        <f>IF(P37="",1,0)</f>
        <v>1</v>
      </c>
      <c r="R37" s="290" t="str">
        <f>'2.2'!J39</f>
        <v/>
      </c>
      <c r="S37" s="297">
        <f>IF(R37="",1,0)</f>
        <v>1</v>
      </c>
      <c r="T37" s="294" t="str">
        <f>+'2.2'!L39</f>
        <v/>
      </c>
      <c r="U37" s="295">
        <f t="shared" si="2"/>
        <v>1</v>
      </c>
      <c r="V37" s="291" t="str">
        <f>+'2.2'!N39</f>
        <v>Zertifizierte Stroke Unit gemäss der Swiss Federation of Clinical Neuro-Societies (SFCNS)</v>
      </c>
      <c r="W37" s="296">
        <f>IF(V37="",1,IF('3.7'!$D38="ja",1,0))</f>
        <v>0</v>
      </c>
      <c r="Y37" s="541"/>
      <c r="Z37" s="541"/>
      <c r="AA37" s="620"/>
      <c r="AB37" s="610" t="str">
        <f>+'2.2'!M39</f>
        <v/>
      </c>
      <c r="AC37" s="654"/>
    </row>
    <row r="38" spans="1:29" s="272" customFormat="1" ht="25" hidden="1" outlineLevel="1" x14ac:dyDescent="0.25">
      <c r="A38" s="143" t="str">
        <f>+'2.2'!B40</f>
        <v/>
      </c>
      <c r="B38" s="560" t="str">
        <f>+'2.2'!C40</f>
        <v>NEU3.1</v>
      </c>
      <c r="C38" s="561" t="str">
        <f>+'2.2'!D40</f>
        <v>Zerebrovaskuläre Störungen im Stroke Center (IVHSM)</v>
      </c>
      <c r="D38" s="562" t="str">
        <f>'2.2'!E40</f>
        <v/>
      </c>
      <c r="E38" s="560"/>
      <c r="F38" s="563" t="str">
        <f>+'2.2'!F40</f>
        <v/>
      </c>
      <c r="G38" s="563" t="str">
        <f>+'2.2'!G40</f>
        <v/>
      </c>
      <c r="H38" s="564"/>
      <c r="I38" s="563"/>
      <c r="J38" s="563"/>
      <c r="K38" s="563"/>
      <c r="L38" s="563"/>
      <c r="M38" s="565"/>
      <c r="N38" s="563"/>
      <c r="O38" s="566"/>
      <c r="P38" s="560"/>
      <c r="Q38" s="560"/>
      <c r="R38" s="565"/>
      <c r="S38" s="567"/>
      <c r="T38" s="563" t="str">
        <f>+'2.2'!L40</f>
        <v/>
      </c>
      <c r="U38" s="563">
        <f t="shared" si="2"/>
        <v>1</v>
      </c>
      <c r="V38" s="568" t="str">
        <f>+'2.2'!N40</f>
        <v>Es gelten die aktuellen IVHSM Anforderungen</v>
      </c>
      <c r="W38" s="299">
        <f>IF(V38="",1,IF('3.7'!$D39="ja",1,0))</f>
        <v>0</v>
      </c>
      <c r="Y38" s="602"/>
      <c r="Z38" s="602"/>
      <c r="AA38" s="602"/>
      <c r="AB38" s="610"/>
      <c r="AC38" s="602"/>
    </row>
    <row r="39" spans="1:29" s="272" customFormat="1" ht="75" collapsed="1" x14ac:dyDescent="0.25">
      <c r="A39" s="143" t="str">
        <f>+'2.2'!B41</f>
        <v/>
      </c>
      <c r="B39" s="290" t="str">
        <f>+'2.2'!C41</f>
        <v>NEU4</v>
      </c>
      <c r="C39" s="413" t="str">
        <f>+'2.2'!D41</f>
        <v>Epileptologie: Komplex-Diagnostik</v>
      </c>
      <c r="D39" s="546" t="str">
        <f>'2.2'!E41</f>
        <v/>
      </c>
      <c r="E39" s="290">
        <f>IF('3.8'!$B$22="ja",2,IF('3.8'!$C$22="ja",1,0))</f>
        <v>0</v>
      </c>
      <c r="F39" s="293" t="str">
        <f>+'2.2'!F41</f>
        <v>Neurologie</v>
      </c>
      <c r="G39" s="294">
        <f>+'2.2'!G41</f>
        <v>2</v>
      </c>
      <c r="H39" s="313">
        <f>IF(intern2!AY200&gt;=intern2!AY36,1,0)</f>
        <v>0</v>
      </c>
      <c r="I39" s="295">
        <f>IF(G39="",1,IF(MAX(intern3!C40:AU40)&gt;=G39,1,0))</f>
        <v>0</v>
      </c>
      <c r="J39" s="294" t="str">
        <f>+'2.2'!H41</f>
        <v/>
      </c>
      <c r="K39" s="295">
        <f>VALUE(IF(J39=1,IF('3.3'!H$12&gt;=1,1,0),IF(J39=2,IF('3.3'!H$12&gt;=2,1,0),IF(J39=3,IF('3.3'!H$12&gt;=3,1,0),1))))</f>
        <v>1</v>
      </c>
      <c r="L39" s="294" t="str">
        <f>+'2.2'!I41</f>
        <v/>
      </c>
      <c r="M39" s="294">
        <f>+IF(L39=1,IF('3.4'!H$11&gt;=1,1,0),IF(L39=2,IF('3.4'!H$11&gt;=2,1,0),IF(L39=3,IF('3.4'!H$11&gt;=3,1,0),1)))</f>
        <v>1</v>
      </c>
      <c r="N39" s="294" t="str">
        <f>+'2.2'!K41</f>
        <v>NEU4.1 + NEU4.2</v>
      </c>
      <c r="O39" s="421">
        <f>IF(N39="",1,IF(AND(OR('3.5'!D63="ja",'3.5'!E63="ja"),OR('3.5'!D65="ja",'3.5'!E65="ja")),1,0))</f>
        <v>0</v>
      </c>
      <c r="P39" s="290" t="str">
        <f>IF(ISBLANK(intern1!P34),"",intern1!P34)</f>
        <v/>
      </c>
      <c r="Q39" s="290">
        <f>IF(P39="",1,0)</f>
        <v>1</v>
      </c>
      <c r="R39" s="290" t="str">
        <f>'2.2'!J41</f>
        <v/>
      </c>
      <c r="S39" s="297">
        <f t="shared" ref="S39:S56" si="9">IF(R39="",1,0)</f>
        <v>1</v>
      </c>
      <c r="T39" s="294" t="str">
        <f>+'2.2'!L41</f>
        <v/>
      </c>
      <c r="U39" s="295">
        <f t="shared" si="2"/>
        <v>1</v>
      </c>
      <c r="V39" s="291" t="str">
        <f>+'2.2'!N41</f>
        <v>Langzeit-Video/EEG-Monitoring obligatorisch; psychiatrische Mitbeurteilung bei nichtepileptischem psychogenem Anfall; FND-Fachpersonal und Überwachung bei Medikationsreduktion.</v>
      </c>
      <c r="W39" s="296">
        <f>IF(V39="",1,IF('3.7'!$D40="ja",1,0))</f>
        <v>0</v>
      </c>
      <c r="Y39" s="541"/>
      <c r="Z39" s="541"/>
      <c r="AA39" s="541"/>
      <c r="AB39" s="609" t="str">
        <f>+'2.2'!M41</f>
        <v>S:10</v>
      </c>
      <c r="AC39" s="654"/>
    </row>
    <row r="40" spans="1:29" s="272" customFormat="1" ht="50" x14ac:dyDescent="0.25">
      <c r="A40" s="143" t="str">
        <f>+'2.2'!B42</f>
        <v/>
      </c>
      <c r="B40" s="290" t="str">
        <f>+'2.2'!C42</f>
        <v>NEU4.1</v>
      </c>
      <c r="C40" s="413" t="str">
        <f>+'2.2'!D42</f>
        <v>Epileptologie: Komplex-Behandlung</v>
      </c>
      <c r="D40" s="546" t="str">
        <f>'2.2'!E42</f>
        <v/>
      </c>
      <c r="E40" s="290">
        <f>IF('3.8'!$B$22="ja",2,IF('3.8'!$C$22="ja",1,0))</f>
        <v>0</v>
      </c>
      <c r="F40" s="293" t="str">
        <f>+'2.2'!F42</f>
        <v>Neurologie</v>
      </c>
      <c r="G40" s="294">
        <f>+'2.2'!G42</f>
        <v>2</v>
      </c>
      <c r="H40" s="313">
        <f>IF(intern2!AY201&gt;=intern2!AY37,1,0)</f>
        <v>0</v>
      </c>
      <c r="I40" s="295">
        <f>IF(G40="",1,IF(MAX(intern3!C41:AU41)&gt;=G40,1,0))</f>
        <v>0</v>
      </c>
      <c r="J40" s="294" t="str">
        <f>+'2.2'!H42</f>
        <v/>
      </c>
      <c r="K40" s="295">
        <f>VALUE(IF(J40=1,IF('3.3'!H$12&gt;=1,1,0),IF(J40=2,IF('3.3'!H$12&gt;=2,1,0),IF(J40=3,IF('3.3'!H$12&gt;=3,1,0),1))))</f>
        <v>1</v>
      </c>
      <c r="L40" s="294" t="str">
        <f>+'2.2'!I42</f>
        <v/>
      </c>
      <c r="M40" s="294">
        <f>+IF(L40=1,IF('3.4'!H$11&gt;=1,1,0),IF(L40=2,IF('3.4'!H$11&gt;=2,1,0),IF(L40=3,IF('3.4'!H$11&gt;=3,1,0),1)))</f>
        <v>1</v>
      </c>
      <c r="N40" s="294" t="str">
        <f>+'2.2'!K42</f>
        <v/>
      </c>
      <c r="O40" s="421">
        <f t="shared" si="6"/>
        <v>1</v>
      </c>
      <c r="P40" s="290" t="str">
        <f>IF(ISBLANK(intern1!P35),"",intern1!P35)</f>
        <v>NEU4</v>
      </c>
      <c r="Q40" s="290">
        <f>IF(P40="",1,IF(Y39="ja",1,0))</f>
        <v>0</v>
      </c>
      <c r="R40" s="290" t="str">
        <f>'2.2'!J42</f>
        <v/>
      </c>
      <c r="S40" s="297">
        <f t="shared" si="9"/>
        <v>1</v>
      </c>
      <c r="T40" s="294" t="str">
        <f>+'2.2'!L42</f>
        <v/>
      </c>
      <c r="U40" s="295">
        <f t="shared" si="2"/>
        <v>1</v>
      </c>
      <c r="V40" s="291" t="str">
        <f>+'2.2'!N42</f>
        <v>An jeder wöchentlichen Teambesprechung nehmen Vertreterinnen/Vertreter aller beteiligten Therapiebereiche teil.</v>
      </c>
      <c r="W40" s="280">
        <f>IF(V40="",1,IF('3.7'!$D41="ja",1,0))</f>
        <v>0</v>
      </c>
      <c r="Y40" s="541"/>
      <c r="Z40" s="541"/>
      <c r="AA40" s="541"/>
      <c r="AB40" s="609" t="str">
        <f>+'2.2'!M42</f>
        <v>S:10</v>
      </c>
      <c r="AC40" s="654"/>
    </row>
    <row r="41" spans="1:29" s="272" customFormat="1" ht="25" x14ac:dyDescent="0.25">
      <c r="A41" s="143"/>
      <c r="B41" s="290" t="str">
        <f>+'2.2'!C43</f>
        <v>NEU4.2</v>
      </c>
      <c r="C41" s="413" t="str">
        <f>+'2.2'!D43</f>
        <v>Epileptologie: Prächirurgische Epilepsiediagnostik (Phase I)</v>
      </c>
      <c r="D41" s="546" t="str">
        <f>'2.2'!E43</f>
        <v/>
      </c>
      <c r="E41" s="290">
        <f>IF('3.8'!$B$22="ja",2,IF('3.8'!$C$22="ja",1,0))</f>
        <v>0</v>
      </c>
      <c r="F41" s="293" t="str">
        <f>+'2.2'!F43</f>
        <v>Neurologie</v>
      </c>
      <c r="G41" s="294">
        <f>+'2.2'!G43</f>
        <v>2</v>
      </c>
      <c r="H41" s="313">
        <f>IF(intern2!AY203&gt;=intern2!AY38,1,0)</f>
        <v>0</v>
      </c>
      <c r="I41" s="295">
        <f>IF(G41="",1,IF(MAX(intern3!C43:AU43)&gt;=G41,1,0))</f>
        <v>0</v>
      </c>
      <c r="J41" s="294" t="str">
        <f>+'2.2'!H43</f>
        <v/>
      </c>
      <c r="K41" s="295">
        <f>VALUE(IF(J41=1,IF('3.3'!H$12&gt;=1,1,0),IF(J41=2,IF('3.3'!H$12&gt;=2,1,0),IF(J41=3,IF('3.3'!H$12&gt;=3,1,0),1))))</f>
        <v>1</v>
      </c>
      <c r="L41" s="294" t="str">
        <f>+'2.2'!I43</f>
        <v/>
      </c>
      <c r="M41" s="294">
        <f>+IF(L41=1,IF('3.4'!H$11&gt;=1,1,0),IF(L41=2,IF('3.4'!H$11&gt;=2,1,0),IF(L41=3,IF('3.4'!H$11&gt;=3,1,0),1)))</f>
        <v>1</v>
      </c>
      <c r="N41" s="294" t="str">
        <f>+'2.2'!K43</f>
        <v/>
      </c>
      <c r="O41" s="421">
        <f t="shared" ref="O41" si="10">IF(N41="",1,0)</f>
        <v>1</v>
      </c>
      <c r="P41" s="290" t="str">
        <f>IF(ISBLANK(intern1!P36),"",intern1!P36)</f>
        <v>NEU4</v>
      </c>
      <c r="Q41" s="290">
        <f t="shared" ref="Q41" si="11">IF(P41="",1,IF(Y40="ja",1,0))</f>
        <v>0</v>
      </c>
      <c r="R41" s="290" t="str">
        <f>'2.2'!J43</f>
        <v/>
      </c>
      <c r="S41" s="297">
        <f t="shared" ref="S41" si="12">IF(R41="",1,0)</f>
        <v>1</v>
      </c>
      <c r="T41" s="294" t="str">
        <f>+'2.2'!L43</f>
        <v/>
      </c>
      <c r="U41" s="295">
        <f t="shared" ref="U41" si="13">IF(T41="",1,0)</f>
        <v>1</v>
      </c>
      <c r="V41" s="291" t="str">
        <f>+'2.2'!N43</f>
        <v/>
      </c>
      <c r="W41" s="280">
        <f>IF(V41="",1,IF('3.7'!$D43="ja",1,0))</f>
        <v>1</v>
      </c>
      <c r="Y41" s="541"/>
      <c r="Z41" s="541"/>
      <c r="AA41" s="541"/>
      <c r="AB41" s="609" t="str">
        <f>+'2.2'!M43</f>
        <v/>
      </c>
      <c r="AC41" s="654"/>
    </row>
    <row r="42" spans="1:29" s="272" customFormat="1" ht="25" hidden="1" outlineLevel="1" x14ac:dyDescent="0.25">
      <c r="A42" s="143" t="str">
        <f>+'2.2'!B44</f>
        <v/>
      </c>
      <c r="B42" s="671" t="str">
        <f>+'2.2'!C44</f>
        <v>NEU4.2.1</v>
      </c>
      <c r="C42" s="672" t="str">
        <f>+'2.2'!D44</f>
        <v>Epileptologie: Prächirurgische Epilepsiediagnostik (Phase II) (IVHSM)</v>
      </c>
      <c r="D42" s="562" t="str">
        <f>'2.2'!E44</f>
        <v/>
      </c>
      <c r="E42" s="560"/>
      <c r="F42" s="563" t="str">
        <f>+'2.2'!F44</f>
        <v/>
      </c>
      <c r="G42" s="563" t="str">
        <f>+'2.2'!G44</f>
        <v/>
      </c>
      <c r="H42" s="564"/>
      <c r="I42" s="563"/>
      <c r="J42" s="563"/>
      <c r="K42" s="563"/>
      <c r="L42" s="563"/>
      <c r="M42" s="563"/>
      <c r="N42" s="563"/>
      <c r="O42" s="566"/>
      <c r="P42" s="560"/>
      <c r="Q42" s="560"/>
      <c r="R42" s="565" t="str">
        <f>'2.2'!J44</f>
        <v/>
      </c>
      <c r="S42" s="567"/>
      <c r="T42" s="563"/>
      <c r="U42" s="563"/>
      <c r="V42" s="568" t="str">
        <f>+'2.2'!N44</f>
        <v>Es gelten die aktuellen IVHSM Anforderungen</v>
      </c>
      <c r="W42" s="681">
        <f>IF(V42="",1,IF('3.7'!$D44="ja",1,0))</f>
        <v>0</v>
      </c>
      <c r="X42" s="916"/>
      <c r="Y42" s="602"/>
      <c r="Z42" s="682"/>
      <c r="AA42" s="682"/>
      <c r="AB42" s="683" t="str">
        <f>+'2.2'!M44</f>
        <v/>
      </c>
      <c r="AC42" s="684"/>
    </row>
    <row r="43" spans="1:29" s="272" customFormat="1" ht="25" collapsed="1" x14ac:dyDescent="0.25">
      <c r="A43" s="369" t="str">
        <f>+'2.2'!B45</f>
        <v>Ophthalmologie</v>
      </c>
      <c r="B43" s="281" t="str">
        <f>+'2.2'!C45</f>
        <v>AUG1</v>
      </c>
      <c r="C43" s="412" t="str">
        <f>+'2.2'!D45</f>
        <v>Ophthalmologie</v>
      </c>
      <c r="D43" s="283" t="str">
        <f>'2.2'!E45</f>
        <v>BPE/BP</v>
      </c>
      <c r="E43" s="281">
        <f>IF('3.8'!$B$22="ja",2,IF('3.8'!$C$22="ja",1,0))</f>
        <v>0</v>
      </c>
      <c r="F43" s="284" t="str">
        <f>+'2.2'!F45</f>
        <v>(Ophthalmologie mit Schwerpunkt Ophthalmochirurgie)</v>
      </c>
      <c r="G43" s="285">
        <f>+'2.2'!G45</f>
        <v>2</v>
      </c>
      <c r="H43" s="311">
        <f>IF(intern2!AY204&gt;=intern2!AY40,1,0)</f>
        <v>0</v>
      </c>
      <c r="I43" s="286">
        <f>IF(G43="",1,IF(MAX(intern3!C44:AU44)&gt;=G43,1,0))</f>
        <v>0</v>
      </c>
      <c r="J43" s="285" t="str">
        <f>+'2.2'!H45</f>
        <v/>
      </c>
      <c r="K43" s="286">
        <f>VALUE(IF(J43=1,IF('3.3'!H$12&gt;=1,1,0),IF(J43=2,IF('3.3'!H$12&gt;=2,1,0),IF(J43=3,IF('3.3'!H$12&gt;=3,1,0),1))))</f>
        <v>1</v>
      </c>
      <c r="L43" s="285">
        <f>+'2.2'!I45</f>
        <v>1</v>
      </c>
      <c r="M43" s="285">
        <f>+IF(L43=1,IF('3.4'!H$11&gt;=1,1,0),IF(L43=2,IF('3.4'!H$11&gt;=2,1,0),IF(L43=3,IF('3.4'!H$11&gt;=3,1,0),1)))</f>
        <v>0</v>
      </c>
      <c r="N43" s="285" t="str">
        <f>+'2.2'!K45</f>
        <v/>
      </c>
      <c r="O43" s="420">
        <f t="shared" si="6"/>
        <v>1</v>
      </c>
      <c r="P43" s="281" t="str">
        <f>IF(ISBLANK(intern1!P38),"",intern1!P38)</f>
        <v/>
      </c>
      <c r="Q43" s="281">
        <f>IF(P43="",1,0)</f>
        <v>1</v>
      </c>
      <c r="R43" s="281" t="str">
        <f>'2.2'!J45</f>
        <v/>
      </c>
      <c r="S43" s="289">
        <f t="shared" si="9"/>
        <v>1</v>
      </c>
      <c r="T43" s="285" t="str">
        <f>+'2.2'!L45</f>
        <v/>
      </c>
      <c r="U43" s="286">
        <f t="shared" si="2"/>
        <v>1</v>
      </c>
      <c r="V43" s="282" t="str">
        <f>+'2.2'!N45</f>
        <v/>
      </c>
      <c r="W43" s="288">
        <f>IF(V43="",1,IF('3.7'!$D44="ja",1,0))</f>
        <v>1</v>
      </c>
      <c r="Y43" s="541"/>
      <c r="Z43" s="541"/>
      <c r="AA43" s="619"/>
      <c r="AB43" s="608" t="str">
        <f>+'2.2'!M45</f>
        <v/>
      </c>
      <c r="AC43" s="654"/>
    </row>
    <row r="44" spans="1:29" s="272" customFormat="1" ht="25" x14ac:dyDescent="0.25">
      <c r="A44" s="143" t="str">
        <f>+'2.2'!B46</f>
        <v/>
      </c>
      <c r="B44" s="290" t="str">
        <f>+'2.2'!C46</f>
        <v>AUG1.1</v>
      </c>
      <c r="C44" s="413" t="str">
        <f>+'2.2'!D46</f>
        <v>Strabologie</v>
      </c>
      <c r="D44" s="292" t="str">
        <f>'2.2'!E46</f>
        <v>BPE/BP</v>
      </c>
      <c r="E44" s="290">
        <f>IF('3.8'!$B$22="ja",2,IF('3.8'!$C$22="ja",1,0))</f>
        <v>0</v>
      </c>
      <c r="F44" s="293" t="str">
        <f>+'2.2'!F46</f>
        <v>(Ophthalmologie mit Schwerpunkt Ophthalmochirurgie)</v>
      </c>
      <c r="G44" s="294">
        <f>+'2.2'!G46</f>
        <v>2</v>
      </c>
      <c r="H44" s="313">
        <f>IF(intern2!AY205&gt;=intern2!AY41,1,0)</f>
        <v>0</v>
      </c>
      <c r="I44" s="295">
        <f>IF(G44="",1,IF(MAX(intern3!C45:AU45)&gt;=G44,1,0))</f>
        <v>0</v>
      </c>
      <c r="J44" s="294" t="str">
        <f>+'2.2'!H46</f>
        <v/>
      </c>
      <c r="K44" s="295">
        <f>VALUE(IF(J44=1,IF('3.3'!H$12&gt;=1,1,0),IF(J44=2,IF('3.3'!H$12&gt;=2,1,0),IF(J44=3,IF('3.3'!H$12&gt;=3,1,0),1))))</f>
        <v>1</v>
      </c>
      <c r="L44" s="294">
        <f>+'2.2'!I46</f>
        <v>1</v>
      </c>
      <c r="M44" s="294">
        <f>+IF(L44=1,IF('3.4'!H$11&gt;=1,1,0),IF(L44=2,IF('3.4'!H$11&gt;=2,1,0),IF(L44=3,IF('3.4'!H$11&gt;=3,1,0),1)))</f>
        <v>0</v>
      </c>
      <c r="N44" s="294" t="str">
        <f>+'2.2'!K46</f>
        <v/>
      </c>
      <c r="O44" s="421">
        <f t="shared" si="6"/>
        <v>1</v>
      </c>
      <c r="P44" s="290" t="str">
        <f>IF(ISBLANK(intern1!P39),"",intern1!P39)</f>
        <v>AUG1</v>
      </c>
      <c r="Q44" s="290">
        <f>IF(P44="",1,IF(Y$43="ja",1,0))</f>
        <v>0</v>
      </c>
      <c r="R44" s="290" t="str">
        <f>'2.2'!J46</f>
        <v/>
      </c>
      <c r="S44" s="297">
        <f t="shared" si="9"/>
        <v>1</v>
      </c>
      <c r="T44" s="294" t="str">
        <f>+'2.2'!L46</f>
        <v/>
      </c>
      <c r="U44" s="295">
        <f t="shared" si="2"/>
        <v>1</v>
      </c>
      <c r="V44" s="291" t="str">
        <f>+'2.2'!N46</f>
        <v/>
      </c>
      <c r="W44" s="296">
        <f>IF(V44="",1,IF('3.7'!$D45="ja",1,0))</f>
        <v>1</v>
      </c>
      <c r="Y44" s="541"/>
      <c r="Z44" s="541"/>
      <c r="AA44" s="620"/>
      <c r="AB44" s="610" t="str">
        <f>+'2.2'!M46</f>
        <v/>
      </c>
      <c r="AC44" s="654"/>
    </row>
    <row r="45" spans="1:29" s="272" customFormat="1" ht="25" x14ac:dyDescent="0.25">
      <c r="A45" s="143" t="str">
        <f>+'2.2'!B47</f>
        <v/>
      </c>
      <c r="B45" s="290" t="str">
        <f>+'2.2'!C47</f>
        <v>AUG1.2</v>
      </c>
      <c r="C45" s="413" t="str">
        <f>+'2.2'!D47</f>
        <v>Orbita, Lider, Tränenwege</v>
      </c>
      <c r="D45" s="292" t="str">
        <f>'2.2'!E47</f>
        <v>BPE/BP</v>
      </c>
      <c r="E45" s="290">
        <f>IF('3.8'!$B$22="ja",2,IF('3.8'!$C$22="ja",1,0))</f>
        <v>0</v>
      </c>
      <c r="F45" s="293" t="str">
        <f>+'2.2'!F47</f>
        <v>(Ophthalmologie mit Schwerpunkt Ophthalmochirurgie)</v>
      </c>
      <c r="G45" s="294">
        <f>+'2.2'!G47</f>
        <v>2</v>
      </c>
      <c r="H45" s="313">
        <f>IF(intern2!AY206&gt;=intern2!AY42,1,0)</f>
        <v>0</v>
      </c>
      <c r="I45" s="295">
        <f>IF(G45="",1,IF(MAX(intern3!C46:AU46)&gt;=G45,1,0))</f>
        <v>0</v>
      </c>
      <c r="J45" s="294" t="str">
        <f>+'2.2'!H47</f>
        <v/>
      </c>
      <c r="K45" s="295">
        <f>VALUE(IF(J45=1,IF('3.3'!H$12&gt;=1,1,0),IF(J45=2,IF('3.3'!H$12&gt;=2,1,0),IF(J45=3,IF('3.3'!H$12&gt;=3,1,0),1))))</f>
        <v>1</v>
      </c>
      <c r="L45" s="294">
        <f>+'2.2'!I47</f>
        <v>1</v>
      </c>
      <c r="M45" s="294">
        <f>+IF(L45=1,IF('3.4'!H$11&gt;=1,1,0),IF(L45=2,IF('3.4'!H$11&gt;=2,1,0),IF(L45=3,IF('3.4'!H$11&gt;=3,1,0),1)))</f>
        <v>0</v>
      </c>
      <c r="N45" s="294" t="str">
        <f>+'2.2'!K47</f>
        <v/>
      </c>
      <c r="O45" s="421">
        <f t="shared" si="6"/>
        <v>1</v>
      </c>
      <c r="P45" s="290" t="str">
        <f>IF(ISBLANK(intern1!P40),"",intern1!P40)</f>
        <v>AUG1</v>
      </c>
      <c r="Q45" s="290">
        <f>IF(P45="",1,IF(Y$43="ja",1,0))</f>
        <v>0</v>
      </c>
      <c r="R45" s="290" t="str">
        <f>'2.2'!J47</f>
        <v/>
      </c>
      <c r="S45" s="297">
        <f t="shared" si="9"/>
        <v>1</v>
      </c>
      <c r="T45" s="294" t="str">
        <f>+'2.2'!L47</f>
        <v/>
      </c>
      <c r="U45" s="295">
        <f t="shared" si="2"/>
        <v>1</v>
      </c>
      <c r="V45" s="291" t="str">
        <f>+'2.2'!N47</f>
        <v/>
      </c>
      <c r="W45" s="296">
        <f>IF(V45="",1,IF('3.7'!$D46="ja",1,0))</f>
        <v>1</v>
      </c>
      <c r="Y45" s="541"/>
      <c r="Z45" s="541"/>
      <c r="AA45" s="620"/>
      <c r="AB45" s="610" t="str">
        <f>+'2.2'!M47</f>
        <v/>
      </c>
      <c r="AC45" s="654"/>
    </row>
    <row r="46" spans="1:29" s="272" customFormat="1" ht="25" x14ac:dyDescent="0.25">
      <c r="A46" s="143" t="str">
        <f>+'2.2'!B48</f>
        <v/>
      </c>
      <c r="B46" s="290" t="str">
        <f>+'2.2'!C48</f>
        <v>AUG1.3</v>
      </c>
      <c r="C46" s="413" t="str">
        <f>+'2.2'!D48</f>
        <v>Spezialisierte Vordersegmentchirurgie</v>
      </c>
      <c r="D46" s="292" t="str">
        <f>'2.2'!E48</f>
        <v>BPE/BP</v>
      </c>
      <c r="E46" s="290">
        <f>IF('3.8'!$B$22="ja",2,IF('3.8'!$C$22="ja",1,0))</f>
        <v>0</v>
      </c>
      <c r="F46" s="293" t="str">
        <f>+'2.2'!F48</f>
        <v>(Ophthalmologie mit Schwerpunkt Ophthalmochirurgie)</v>
      </c>
      <c r="G46" s="294">
        <f>+'2.2'!G48</f>
        <v>2</v>
      </c>
      <c r="H46" s="313">
        <f>IF(intern2!AY207&gt;=intern2!AY43,1,0)</f>
        <v>0</v>
      </c>
      <c r="I46" s="295">
        <f>IF(G46="",1,IF(MAX(intern3!C47:AU47)&gt;=G46,1,0))</f>
        <v>0</v>
      </c>
      <c r="J46" s="294" t="str">
        <f>+'2.2'!H48</f>
        <v/>
      </c>
      <c r="K46" s="295">
        <f>VALUE(IF(J46=1,IF('3.3'!H$12&gt;=1,1,0),IF(J46=2,IF('3.3'!H$12&gt;=2,1,0),IF(J46=3,IF('3.3'!H$12&gt;=3,1,0),1))))</f>
        <v>1</v>
      </c>
      <c r="L46" s="294">
        <f>+'2.2'!I48</f>
        <v>1</v>
      </c>
      <c r="M46" s="294">
        <f>+IF(L46=1,IF('3.4'!H$11&gt;=1,1,0),IF(L46=2,IF('3.4'!H$11&gt;=2,1,0),IF(L46=3,IF('3.4'!H$11&gt;=3,1,0),1)))</f>
        <v>0</v>
      </c>
      <c r="N46" s="294" t="str">
        <f>+'2.2'!K48</f>
        <v/>
      </c>
      <c r="O46" s="421">
        <f t="shared" si="6"/>
        <v>1</v>
      </c>
      <c r="P46" s="290" t="str">
        <f>IF(ISBLANK(intern1!P41),"",intern1!P41)</f>
        <v>AUG1</v>
      </c>
      <c r="Q46" s="290">
        <f>IF(P46="",1,IF(Y$43="ja",1,0))</f>
        <v>0</v>
      </c>
      <c r="R46" s="290" t="str">
        <f>'2.2'!J48</f>
        <v/>
      </c>
      <c r="S46" s="297">
        <f t="shared" si="9"/>
        <v>1</v>
      </c>
      <c r="T46" s="294" t="str">
        <f>+'2.2'!L48</f>
        <v/>
      </c>
      <c r="U46" s="295">
        <f t="shared" si="2"/>
        <v>1</v>
      </c>
      <c r="V46" s="291" t="str">
        <f>+'2.2'!N48</f>
        <v/>
      </c>
      <c r="W46" s="296">
        <f>IF(V46="",1,IF('3.7'!$D47="ja",1,0))</f>
        <v>1</v>
      </c>
      <c r="Y46" s="541"/>
      <c r="Z46" s="541"/>
      <c r="AA46" s="620"/>
      <c r="AB46" s="610" t="str">
        <f>+'2.2'!M48</f>
        <v/>
      </c>
      <c r="AC46" s="654"/>
    </row>
    <row r="47" spans="1:29" s="272" customFormat="1" ht="25" x14ac:dyDescent="0.25">
      <c r="A47" s="143" t="str">
        <f>+'2.2'!B49</f>
        <v/>
      </c>
      <c r="B47" s="290" t="str">
        <f>+'2.2'!C49</f>
        <v>AUG1.4</v>
      </c>
      <c r="C47" s="413" t="str">
        <f>+'2.2'!D49</f>
        <v>Katarakt</v>
      </c>
      <c r="D47" s="292" t="str">
        <f>'2.2'!E49</f>
        <v>BPE/BP</v>
      </c>
      <c r="E47" s="290">
        <f>IF('3.8'!$B$22="ja",2,IF('3.8'!$C$22="ja",1,0))</f>
        <v>0</v>
      </c>
      <c r="F47" s="293" t="str">
        <f>+'2.2'!F49</f>
        <v>(Ophthalmologie mit Schwerpunkt Ophthalmochirurgie)</v>
      </c>
      <c r="G47" s="294">
        <f>+'2.2'!G49</f>
        <v>2</v>
      </c>
      <c r="H47" s="313">
        <f>IF(intern2!AY208&gt;=intern2!AY44,1,0)</f>
        <v>0</v>
      </c>
      <c r="I47" s="295">
        <f>IF(G47="",1,IF(MAX(intern3!C48:AU48)&gt;=G47,1,0))</f>
        <v>0</v>
      </c>
      <c r="J47" s="294" t="str">
        <f>+'2.2'!H49</f>
        <v/>
      </c>
      <c r="K47" s="295">
        <f>VALUE(IF(J47=1,IF('3.3'!H$12&gt;=1,1,0),IF(J47=2,IF('3.3'!H$12&gt;=2,1,0),IF(J47=3,IF('3.3'!H$12&gt;=3,1,0),1))))</f>
        <v>1</v>
      </c>
      <c r="L47" s="294">
        <f>+'2.2'!I49</f>
        <v>1</v>
      </c>
      <c r="M47" s="294">
        <f>+IF(L47=1,IF('3.4'!H$11&gt;=1,1,0),IF(L47=2,IF('3.4'!H$11&gt;=2,1,0),IF(L47=3,IF('3.4'!H$11&gt;=3,1,0),1)))</f>
        <v>0</v>
      </c>
      <c r="N47" s="294" t="str">
        <f>+'2.2'!K49</f>
        <v/>
      </c>
      <c r="O47" s="421">
        <f t="shared" si="6"/>
        <v>1</v>
      </c>
      <c r="P47" s="290" t="str">
        <f>IF(ISBLANK(intern1!P42),"",intern1!P42)</f>
        <v>AUG1</v>
      </c>
      <c r="Q47" s="290">
        <f>IF(P47="",1,IF(Y$43="ja",1,0))</f>
        <v>0</v>
      </c>
      <c r="R47" s="290" t="str">
        <f>'2.2'!J49</f>
        <v/>
      </c>
      <c r="S47" s="297">
        <f t="shared" si="9"/>
        <v>1</v>
      </c>
      <c r="T47" s="294" t="str">
        <f>+'2.2'!L49</f>
        <v/>
      </c>
      <c r="U47" s="295">
        <f t="shared" si="2"/>
        <v>1</v>
      </c>
      <c r="V47" s="291" t="str">
        <f>+'2.2'!N49</f>
        <v/>
      </c>
      <c r="W47" s="296">
        <f>IF(V47="",1,IF('3.7'!$D48="ja",1,0))</f>
        <v>1</v>
      </c>
      <c r="Y47" s="541"/>
      <c r="Z47" s="541"/>
      <c r="AA47" s="620"/>
      <c r="AB47" s="610" t="str">
        <f>+'2.2'!M49</f>
        <v/>
      </c>
      <c r="AC47" s="654"/>
    </row>
    <row r="48" spans="1:29" s="272" customFormat="1" ht="25" x14ac:dyDescent="0.25">
      <c r="A48" s="134" t="str">
        <f>+'2.2'!B50</f>
        <v/>
      </c>
      <c r="B48" s="274" t="str">
        <f>+'2.2'!C50</f>
        <v>AUG1.5</v>
      </c>
      <c r="C48" s="411" t="str">
        <f>+'2.2'!D50</f>
        <v>Glaskörper/Netzhautprobleme</v>
      </c>
      <c r="D48" s="273" t="str">
        <f>'2.2'!E50</f>
        <v>BPE/BP</v>
      </c>
      <c r="E48" s="274">
        <f>IF('3.8'!$B$22="ja",2,IF('3.8'!$C$22="ja",1,0))</f>
        <v>0</v>
      </c>
      <c r="F48" s="277" t="str">
        <f>+'2.2'!F50</f>
        <v>(Ophthalmologie mit Schwerpunkt Ophthalmochirurgie)</v>
      </c>
      <c r="G48" s="278">
        <f>+'2.2'!G50</f>
        <v>2</v>
      </c>
      <c r="H48" s="301">
        <f>IF(intern2!AY209&gt;=intern2!AY45,1,0)</f>
        <v>0</v>
      </c>
      <c r="I48" s="279">
        <f>IF(G48="",1,IF(MAX(intern3!C49:AU49)&gt;=G48,1,0))</f>
        <v>0</v>
      </c>
      <c r="J48" s="278" t="str">
        <f>+'2.2'!H50</f>
        <v/>
      </c>
      <c r="K48" s="279">
        <f>VALUE(IF(J48=1,IF('3.3'!H$12&gt;=1,1,0),IF(J48=2,IF('3.3'!H$12&gt;=2,1,0),IF(J48=3,IF('3.3'!H$12&gt;=3,1,0),1))))</f>
        <v>1</v>
      </c>
      <c r="L48" s="278">
        <f>+'2.2'!I50</f>
        <v>1</v>
      </c>
      <c r="M48" s="278">
        <f>+IF(L48=1,IF('3.4'!H$11&gt;=1,1,0),IF(L48=2,IF('3.4'!H$11&gt;=2,1,0),IF(L48=3,IF('3.4'!H$11&gt;=3,1,0),1)))</f>
        <v>0</v>
      </c>
      <c r="N48" s="278" t="str">
        <f>+'2.2'!K50</f>
        <v/>
      </c>
      <c r="O48" s="419">
        <f t="shared" si="6"/>
        <v>1</v>
      </c>
      <c r="P48" s="274" t="str">
        <f>IF(ISBLANK(intern1!P43),"",intern1!P43)</f>
        <v>AUG1</v>
      </c>
      <c r="Q48" s="274">
        <f>IF(P48="",1,IF(Y$43="ja",1,0))</f>
        <v>0</v>
      </c>
      <c r="R48" s="274" t="str">
        <f>'2.2'!J50</f>
        <v/>
      </c>
      <c r="S48" s="298">
        <f t="shared" si="9"/>
        <v>1</v>
      </c>
      <c r="T48" s="278" t="str">
        <f>+'2.2'!L50</f>
        <v/>
      </c>
      <c r="U48" s="279">
        <f t="shared" si="2"/>
        <v>1</v>
      </c>
      <c r="V48" s="275" t="str">
        <f>+'2.2'!N50</f>
        <v/>
      </c>
      <c r="W48" s="280">
        <f>IF(V48="",1,IF('3.7'!$D49="ja",1,0))</f>
        <v>1</v>
      </c>
      <c r="Y48" s="556"/>
      <c r="Z48" s="556"/>
      <c r="AA48" s="620"/>
      <c r="AB48" s="610" t="str">
        <f>+'2.2'!M50</f>
        <v/>
      </c>
      <c r="AC48" s="656"/>
    </row>
    <row r="49" spans="1:29" s="272" customFormat="1" ht="25" x14ac:dyDescent="0.25">
      <c r="A49" s="143" t="str">
        <f>+'2.2'!B51</f>
        <v>Endokrinologie</v>
      </c>
      <c r="B49" s="315" t="str">
        <f>+'2.2'!C51</f>
        <v>END1</v>
      </c>
      <c r="C49" s="414" t="str">
        <f>+'2.2'!D51</f>
        <v>Endokrinologie</v>
      </c>
      <c r="D49" s="314" t="str">
        <f>'2.2'!E51</f>
        <v>BP</v>
      </c>
      <c r="E49" s="315">
        <f>IF('3.8'!$B$22="ja",2,IF('3.8'!$C$22="ja",1,0))</f>
        <v>0</v>
      </c>
      <c r="F49" s="316" t="str">
        <f>+'2.2'!F51</f>
        <v>(Endokrinologie / Diabetologie)</v>
      </c>
      <c r="G49" s="317">
        <f>+'2.2'!G51</f>
        <v>1</v>
      </c>
      <c r="H49" s="318">
        <f>IF(intern2!AY210&gt;=intern2!AY46,1,0)</f>
        <v>0</v>
      </c>
      <c r="I49" s="319">
        <f>IF(G49="",1,IF(MAX(intern3!C50:AU50)&gt;=G49,1,0))</f>
        <v>0</v>
      </c>
      <c r="J49" s="317">
        <f>+'2.2'!H51</f>
        <v>1</v>
      </c>
      <c r="K49" s="319">
        <f>VALUE(IF(J49=1,IF('3.3'!H$12&gt;=1,1,0),IF(J49=2,IF('3.3'!H$12&gt;=2,1,0),IF(J49=3,IF('3.3'!H$12&gt;=3,1,0),1))))</f>
        <v>0</v>
      </c>
      <c r="L49" s="317">
        <f>+'2.2'!I51</f>
        <v>1</v>
      </c>
      <c r="M49" s="320">
        <f>+IF(L49=1,IF('3.4'!H$11&gt;=1,1,0),IF(L49=2,IF('3.4'!H$11&gt;=2,1,0),IF(L49=3,IF('3.4'!H$11&gt;=3,1,0),1)))</f>
        <v>0</v>
      </c>
      <c r="N49" s="317" t="str">
        <f>+'2.2'!K51</f>
        <v/>
      </c>
      <c r="O49" s="422">
        <f t="shared" si="6"/>
        <v>1</v>
      </c>
      <c r="P49" s="315" t="str">
        <f>IF(ISBLANK(intern1!P44),"",intern1!P44)</f>
        <v/>
      </c>
      <c r="Q49" s="315">
        <f>IF(P49="",1,0)</f>
        <v>1</v>
      </c>
      <c r="R49" s="315" t="str">
        <f>'2.2'!J51</f>
        <v/>
      </c>
      <c r="S49" s="321">
        <f t="shared" si="9"/>
        <v>1</v>
      </c>
      <c r="T49" s="317" t="str">
        <f>+'2.2'!L51</f>
        <v/>
      </c>
      <c r="U49" s="319">
        <f t="shared" si="2"/>
        <v>1</v>
      </c>
      <c r="V49" s="282" t="str">
        <f>+'2.2'!N51</f>
        <v>Ernährungs- und Diabetesberatung durch entsprechendes Fachpersonal.</v>
      </c>
      <c r="W49" s="288">
        <f>IF(V49="",1,IF('3.7'!$D50="ja",1,0))</f>
        <v>0</v>
      </c>
      <c r="Y49" s="627"/>
      <c r="Z49" s="627"/>
      <c r="AA49" s="623"/>
      <c r="AB49" s="605" t="str">
        <f>+'2.2'!M51</f>
        <v/>
      </c>
      <c r="AC49" s="658"/>
    </row>
    <row r="50" spans="1:29" s="272" customFormat="1" ht="15.5" x14ac:dyDescent="0.25">
      <c r="A50" s="369" t="str">
        <f>+'2.2'!B52</f>
        <v>Gastroenterologie</v>
      </c>
      <c r="B50" s="281" t="str">
        <f>+'2.2'!C52</f>
        <v>GAE1</v>
      </c>
      <c r="C50" s="412" t="str">
        <f>+'2.2'!D52</f>
        <v>Gastroenterologie</v>
      </c>
      <c r="D50" s="283" t="str">
        <f>'2.2'!E52</f>
        <v>BP</v>
      </c>
      <c r="E50" s="281">
        <f>IF('3.8'!$B$22="ja",2,IF('3.8'!$C$22="ja",1,0))</f>
        <v>0</v>
      </c>
      <c r="F50" s="284" t="str">
        <f>+'2.2'!F52</f>
        <v>(Gastroenterologie)</v>
      </c>
      <c r="G50" s="285">
        <f>+'2.2'!G52</f>
        <v>2</v>
      </c>
      <c r="H50" s="311">
        <f>IF(intern2!AY211&gt;=intern2!AY47,1,0)</f>
        <v>0</v>
      </c>
      <c r="I50" s="286">
        <f>IF(G50="",1,IF(MAX(intern3!C51:AU51)&gt;=G50,1,0))</f>
        <v>0</v>
      </c>
      <c r="J50" s="285">
        <f>+'2.2'!H52</f>
        <v>2</v>
      </c>
      <c r="K50" s="286">
        <f>VALUE(IF(J50=1,IF('3.3'!H$12&gt;=1,1,0),IF(J50=2,IF('3.3'!H$12&gt;=2,1,0),IF(J50=3,IF('3.3'!H$12&gt;=3,1,0),1))))</f>
        <v>0</v>
      </c>
      <c r="L50" s="285">
        <f>+'2.2'!I52</f>
        <v>1</v>
      </c>
      <c r="M50" s="285">
        <f>+IF(L50=1,IF('3.4'!H$11&gt;=1,1,0),IF(L50=2,IF('3.4'!H$11&gt;=2,1,0),IF(L50=3,IF('3.4'!H$11&gt;=3,1,0),1)))</f>
        <v>0</v>
      </c>
      <c r="N50" s="285" t="str">
        <f>+'2.2'!K52</f>
        <v>VIS1</v>
      </c>
      <c r="O50" s="420">
        <f>IF(N50="",1,IF(OR('3.5'!D72="ja",'3.5'!E72="ja"),1,0))</f>
        <v>0</v>
      </c>
      <c r="P50" s="281" t="str">
        <f>IF(ISBLANK(intern1!P45),"",intern1!P45)</f>
        <v/>
      </c>
      <c r="Q50" s="281">
        <f>IF(P50="",1,0)</f>
        <v>1</v>
      </c>
      <c r="R50" s="281" t="str">
        <f>'2.2'!J52</f>
        <v/>
      </c>
      <c r="S50" s="289">
        <f t="shared" si="9"/>
        <v>1</v>
      </c>
      <c r="T50" s="285" t="str">
        <f>+'2.2'!L52</f>
        <v>ja</v>
      </c>
      <c r="U50" s="286">
        <f>IF(T50="",1,IF((OR('3.6'!$C14="Kooperationspartner",'3.6'!$C14="Alle erforderlichen Fachärzte im Haus")),1,0))</f>
        <v>0</v>
      </c>
      <c r="V50" s="282" t="str">
        <f>+'2.2'!N52</f>
        <v/>
      </c>
      <c r="W50" s="288">
        <f>IF(V50="",1,IF('3.7'!$D51="ja",1,0))</f>
        <v>1</v>
      </c>
      <c r="Y50" s="541"/>
      <c r="Z50" s="541"/>
      <c r="AA50" s="619"/>
      <c r="AB50" s="608" t="str">
        <f>+'2.2'!M52</f>
        <v/>
      </c>
      <c r="AC50" s="654"/>
    </row>
    <row r="51" spans="1:29" s="272" customFormat="1" ht="15.5" x14ac:dyDescent="0.25">
      <c r="A51" s="143" t="str">
        <f>+'2.2'!B53</f>
        <v/>
      </c>
      <c r="B51" s="274" t="str">
        <f>+'2.2'!C53</f>
        <v>GAE1.1</v>
      </c>
      <c r="C51" s="411" t="str">
        <f>+'2.2'!D53</f>
        <v>Spezialisierte Gastroenterologie</v>
      </c>
      <c r="D51" s="273" t="str">
        <f>'2.2'!E53</f>
        <v>BP</v>
      </c>
      <c r="E51" s="274">
        <f>IF('3.8'!$B$22="ja",2,IF('3.8'!$C$22="ja",1,0))</f>
        <v>0</v>
      </c>
      <c r="F51" s="277" t="str">
        <f>+'2.2'!F53</f>
        <v>Gastroenterologie</v>
      </c>
      <c r="G51" s="278">
        <f>+'2.2'!G53</f>
        <v>2</v>
      </c>
      <c r="H51" s="301">
        <f>IF(intern2!AY212&gt;=intern2!AY48,1,0)</f>
        <v>0</v>
      </c>
      <c r="I51" s="279">
        <f>IF(G51="",1,IF(MAX(intern3!C52:AU52)&gt;=G51,1,0))</f>
        <v>0</v>
      </c>
      <c r="J51" s="278">
        <f>+'2.2'!H53</f>
        <v>2</v>
      </c>
      <c r="K51" s="279">
        <f>VALUE(IF(J51=1,IF('3.3'!H$12&gt;=1,1,0),IF(J51=2,IF('3.3'!H$12&gt;=2,1,0),IF(J51=3,IF('3.3'!H$12&gt;=3,1,0),1))))</f>
        <v>0</v>
      </c>
      <c r="L51" s="278">
        <f>+'2.2'!I53</f>
        <v>2</v>
      </c>
      <c r="M51" s="278">
        <f>+IF(L51=1,IF('3.4'!H$11&gt;=1,1,0),IF(L51=2,IF('3.4'!H$11&gt;=2,1,0),IF(L51=3,IF('3.4'!H$11&gt;=3,1,0),1)))</f>
        <v>0</v>
      </c>
      <c r="N51" s="278" t="str">
        <f>+'2.2'!K53</f>
        <v/>
      </c>
      <c r="O51" s="419">
        <f t="shared" si="6"/>
        <v>1</v>
      </c>
      <c r="P51" s="274" t="str">
        <f>IF(ISBLANK(intern1!P46),"",intern1!P46)</f>
        <v>GAE1</v>
      </c>
      <c r="Q51" s="274">
        <f>IF(P51="",1,IF(Y50="ja",1,0))</f>
        <v>0</v>
      </c>
      <c r="R51" s="274" t="str">
        <f>'2.2'!J53</f>
        <v/>
      </c>
      <c r="S51" s="298">
        <f t="shared" si="9"/>
        <v>1</v>
      </c>
      <c r="T51" s="278" t="str">
        <f>+'2.2'!L53</f>
        <v>ja</v>
      </c>
      <c r="U51" s="279">
        <f>IF(T51="",1,IF((OR('3.6'!$C14="Kooperationspartner",'3.6'!$C14="Alle erforderlichen Fachärzte im Haus")),1,0))</f>
        <v>0</v>
      </c>
      <c r="V51" s="275" t="str">
        <f>+'2.2'!N53</f>
        <v/>
      </c>
      <c r="W51" s="280">
        <f>IF(V51="",1,IF('3.7'!$D52="ja",1,0))</f>
        <v>1</v>
      </c>
      <c r="Y51" s="556"/>
      <c r="Z51" s="556"/>
      <c r="AA51" s="607"/>
      <c r="AB51" s="611" t="str">
        <f>+'2.2'!M53</f>
        <v/>
      </c>
      <c r="AC51" s="656"/>
    </row>
    <row r="52" spans="1:29" s="272" customFormat="1" ht="75" x14ac:dyDescent="0.25">
      <c r="A52" s="369" t="str">
        <f>+'2.2'!B54</f>
        <v>Viszeralchirurgie</v>
      </c>
      <c r="B52" s="281" t="str">
        <f>+'2.2'!C54</f>
        <v>VIS1</v>
      </c>
      <c r="C52" s="412" t="str">
        <f>+'2.2'!D54</f>
        <v>Viszeralchirurgie</v>
      </c>
      <c r="D52" s="283" t="str">
        <f>'2.2'!E54</f>
        <v>BP</v>
      </c>
      <c r="E52" s="281">
        <f>IF('3.8'!$B$22="ja",2,IF('3.8'!$C$22="ja",1,0))</f>
        <v>0</v>
      </c>
      <c r="F52" s="284" t="str">
        <f>+'2.2'!F54</f>
        <v xml:space="preserve">(Facharzt für Chirurgie) </v>
      </c>
      <c r="G52" s="285">
        <f>+'2.2'!G54</f>
        <v>2</v>
      </c>
      <c r="H52" s="311">
        <f>IF(intern2!AY213&gt;=intern2!AY49,1,0)</f>
        <v>0</v>
      </c>
      <c r="I52" s="286">
        <f>IF(G52="",1,IF(MAX(intern3!C53:AU53)&gt;=G52,1,0))</f>
        <v>0</v>
      </c>
      <c r="J52" s="285">
        <f>+'2.2'!H54</f>
        <v>2</v>
      </c>
      <c r="K52" s="286">
        <f>VALUE(IF(J52=1,IF('3.3'!H$12&gt;=1,1,0),IF(J52=2,IF('3.3'!H$12&gt;=2,1,0),IF(J52=3,IF('3.3'!H$12&gt;=3,1,0),1))))</f>
        <v>0</v>
      </c>
      <c r="L52" s="285">
        <f>+'2.2'!I54</f>
        <v>1</v>
      </c>
      <c r="M52" s="285">
        <f>+IF(L52=1,IF('3.4'!H$11&gt;=1,1,0),IF(L52=2,IF('3.4'!H$11&gt;=2,1,0),IF(L52=3,IF('3.4'!H$11&gt;=3,1,0),1)))</f>
        <v>0</v>
      </c>
      <c r="N52" s="285" t="str">
        <f>+'2.2'!K54</f>
        <v/>
      </c>
      <c r="O52" s="420">
        <f t="shared" si="6"/>
        <v>1</v>
      </c>
      <c r="P52" s="281" t="str">
        <f>IF(ISBLANK(intern1!P47),"",intern1!P47)</f>
        <v/>
      </c>
      <c r="Q52" s="281">
        <f>IF(P52="",1,0)</f>
        <v>1</v>
      </c>
      <c r="R52" s="281" t="str">
        <f>'2.2'!J54</f>
        <v>GAE1</v>
      </c>
      <c r="S52" s="289">
        <f>IF(R52="",1,IF(Y50="ja",1,0))</f>
        <v>0</v>
      </c>
      <c r="T52" s="285" t="str">
        <f>+'2.2'!L54</f>
        <v>ja</v>
      </c>
      <c r="U52" s="286">
        <f>IF(T52="",1,IF((OR('3.6'!$C15="Kooperationspartner",'3.6'!$C15="Alle erforderlichen Fachärzte im Haus")),1,0))</f>
        <v>0</v>
      </c>
      <c r="V52" s="282" t="str">
        <f>+'2.2'!N54</f>
        <v>Qualitätsprogramm «Kolonchirurgie» in Umsetzung; Operateurinnen/Operateure für definierte Eingriffe erfassen; Teilnahme für Zürcher Listenspitäler mit VIS1 verpflichtend.</v>
      </c>
      <c r="W52" s="288">
        <f>IF(V52="",1,IF('3.7'!$D53="ja",1,0))</f>
        <v>0</v>
      </c>
      <c r="Y52" s="541"/>
      <c r="Z52" s="541"/>
      <c r="AA52" s="619"/>
      <c r="AB52" s="608" t="str">
        <f>+'2.2'!M54</f>
        <v/>
      </c>
      <c r="AC52" s="654"/>
    </row>
    <row r="53" spans="1:29" s="272" customFormat="1" ht="25" hidden="1" outlineLevel="1" x14ac:dyDescent="0.25">
      <c r="A53" s="143" t="str">
        <f>+'2.2'!B55</f>
        <v/>
      </c>
      <c r="B53" s="560" t="str">
        <f>+'2.2'!C55</f>
        <v>VIS1.1</v>
      </c>
      <c r="C53" s="561" t="str">
        <f>+'2.2'!D55</f>
        <v>Grosse Pankreaseingriffe (IVHSM)</v>
      </c>
      <c r="D53" s="562" t="str">
        <f>'2.2'!E55</f>
        <v/>
      </c>
      <c r="E53" s="560"/>
      <c r="F53" s="563" t="str">
        <f>+'2.2'!F55</f>
        <v/>
      </c>
      <c r="G53" s="563" t="str">
        <f>+'2.2'!G55</f>
        <v/>
      </c>
      <c r="H53" s="564"/>
      <c r="I53" s="563"/>
      <c r="J53" s="563"/>
      <c r="K53" s="563"/>
      <c r="L53" s="563"/>
      <c r="M53" s="563"/>
      <c r="N53" s="563"/>
      <c r="O53" s="566"/>
      <c r="P53" s="560"/>
      <c r="Q53" s="560"/>
      <c r="R53" s="565" t="str">
        <f>'2.2'!J55</f>
        <v/>
      </c>
      <c r="S53" s="567"/>
      <c r="T53" s="563"/>
      <c r="U53" s="563"/>
      <c r="V53" s="568" t="str">
        <f>+'2.2'!N55</f>
        <v>Es gelten die aktuellen IVHSM Anforderungen</v>
      </c>
      <c r="W53" s="299"/>
      <c r="Y53" s="602"/>
      <c r="Z53" s="602"/>
      <c r="AA53" s="602"/>
      <c r="AB53" s="610" t="str">
        <f>+'2.2'!M55</f>
        <v/>
      </c>
      <c r="AC53" s="602"/>
    </row>
    <row r="54" spans="1:29" s="272" customFormat="1" ht="25" hidden="1" outlineLevel="1" x14ac:dyDescent="0.25">
      <c r="A54" s="143" t="str">
        <f>+'2.2'!B56</f>
        <v/>
      </c>
      <c r="B54" s="560" t="str">
        <f>+'2.2'!C56</f>
        <v>VIS1.2</v>
      </c>
      <c r="C54" s="561" t="str">
        <f>+'2.2'!D56</f>
        <v>Grosse Lebereingriffe (IVHSM)</v>
      </c>
      <c r="D54" s="562" t="str">
        <f>'2.2'!E56</f>
        <v/>
      </c>
      <c r="E54" s="560"/>
      <c r="F54" s="563" t="str">
        <f>+'2.2'!F56</f>
        <v/>
      </c>
      <c r="G54" s="563" t="str">
        <f>+'2.2'!G56</f>
        <v/>
      </c>
      <c r="H54" s="564"/>
      <c r="I54" s="563"/>
      <c r="J54" s="563"/>
      <c r="K54" s="563"/>
      <c r="L54" s="563"/>
      <c r="M54" s="563"/>
      <c r="N54" s="563"/>
      <c r="O54" s="566"/>
      <c r="P54" s="560"/>
      <c r="Q54" s="560"/>
      <c r="R54" s="565" t="str">
        <f>'2.2'!J56</f>
        <v/>
      </c>
      <c r="S54" s="567"/>
      <c r="T54" s="563"/>
      <c r="U54" s="563"/>
      <c r="V54" s="568" t="str">
        <f>+'2.2'!N56</f>
        <v>Es gelten die aktuellen IVHSM Anforderungen</v>
      </c>
      <c r="W54" s="299"/>
      <c r="Y54" s="602"/>
      <c r="Z54" s="602"/>
      <c r="AA54" s="602"/>
      <c r="AB54" s="610" t="str">
        <f>+'2.2'!M56</f>
        <v/>
      </c>
      <c r="AC54" s="602"/>
    </row>
    <row r="55" spans="1:29" s="272" customFormat="1" ht="25" hidden="1" outlineLevel="1" x14ac:dyDescent="0.25">
      <c r="A55" s="143" t="str">
        <f>+'2.2'!B57</f>
        <v/>
      </c>
      <c r="B55" s="560" t="str">
        <f>+'2.2'!C57</f>
        <v>VIS1.3</v>
      </c>
      <c r="C55" s="561" t="str">
        <f>+'2.2'!D57</f>
        <v>Oesophaguschirurgie (IVHSM)</v>
      </c>
      <c r="D55" s="562" t="str">
        <f>'2.2'!E57</f>
        <v/>
      </c>
      <c r="E55" s="560"/>
      <c r="F55" s="563" t="str">
        <f>+'2.2'!F57</f>
        <v/>
      </c>
      <c r="G55" s="563" t="str">
        <f>+'2.2'!G57</f>
        <v/>
      </c>
      <c r="H55" s="564"/>
      <c r="I55" s="563"/>
      <c r="J55" s="563"/>
      <c r="K55" s="563"/>
      <c r="L55" s="563"/>
      <c r="M55" s="563"/>
      <c r="N55" s="563"/>
      <c r="O55" s="566"/>
      <c r="P55" s="560"/>
      <c r="Q55" s="560"/>
      <c r="R55" s="565" t="str">
        <f>'2.2'!J57</f>
        <v/>
      </c>
      <c r="S55" s="567"/>
      <c r="T55" s="563"/>
      <c r="U55" s="563"/>
      <c r="V55" s="568" t="str">
        <f>+'2.2'!N57</f>
        <v>Es gelten die aktuellen IVHSM Anforderungen</v>
      </c>
      <c r="W55" s="299"/>
      <c r="Y55" s="602"/>
      <c r="Z55" s="602"/>
      <c r="AA55" s="602"/>
      <c r="AB55" s="610" t="str">
        <f>+'2.2'!M57</f>
        <v/>
      </c>
      <c r="AC55" s="602"/>
    </row>
    <row r="56" spans="1:29" s="272" customFormat="1" ht="50" collapsed="1" x14ac:dyDescent="0.25">
      <c r="A56" s="143" t="str">
        <f>+'2.2'!B58</f>
        <v/>
      </c>
      <c r="B56" s="290" t="str">
        <f>+'2.2'!C58</f>
        <v>VIS1.4</v>
      </c>
      <c r="C56" s="413" t="str">
        <f>+'2.2'!D58</f>
        <v>Bariatrische Chirurgie</v>
      </c>
      <c r="D56" s="292" t="str">
        <f>'2.2'!E58</f>
        <v>BP</v>
      </c>
      <c r="E56" s="290">
        <f>IF('3.8'!$B$22="ja",2,IF('3.8'!$C$22="ja",1,0))</f>
        <v>0</v>
      </c>
      <c r="F56" s="293" t="str">
        <f>+'2.2'!F58</f>
        <v>Chirurgie mit Schwerpunkt Viszeralchirurgie</v>
      </c>
      <c r="G56" s="294">
        <f>+'2.2'!G58</f>
        <v>2</v>
      </c>
      <c r="H56" s="313">
        <f>IF(intern2!AY217&gt;=intern2!AY53,1,0)</f>
        <v>0</v>
      </c>
      <c r="I56" s="295">
        <f>IF(G56="",1,IF(MAX(intern3!C57:AU57)&gt;=G56,1,0))</f>
        <v>0</v>
      </c>
      <c r="J56" s="294">
        <f>+'2.2'!H58</f>
        <v>2</v>
      </c>
      <c r="K56" s="295">
        <f>VALUE(IF(J56=1,IF('3.3'!H$12&gt;=1,1,0),IF(J56=2,IF('3.3'!H$12&gt;=2,1,0),IF(J56=3,IF('3.3'!H$12&gt;=3,1,0),1))))</f>
        <v>0</v>
      </c>
      <c r="L56" s="294">
        <f>+'2.2'!I58</f>
        <v>1</v>
      </c>
      <c r="M56" s="294">
        <f>+IF(L56=1,IF('3.4'!H$11&gt;=1,1,0),IF(L56=2,IF('3.4'!H$11&gt;=2,1,0),IF(L56=3,IF('3.4'!H$11&gt;=3,1,0),1)))</f>
        <v>0</v>
      </c>
      <c r="N56" s="294" t="str">
        <f>+'2.2'!K58</f>
        <v>END1</v>
      </c>
      <c r="O56" s="421">
        <f>IF(N56="",1,IF(OR('3.5'!D67="ja",'3.5'!E67="ja"),1,0))</f>
        <v>0</v>
      </c>
      <c r="P56" s="290" t="str">
        <f>IF(ISBLANK(intern1!P51),"",intern1!P51)</f>
        <v>VIS1</v>
      </c>
      <c r="Q56" s="290">
        <f>IF(P56="",1,IF(Y52="ja",1,0))</f>
        <v>0</v>
      </c>
      <c r="R56" s="290" t="str">
        <f>'2.2'!J58</f>
        <v/>
      </c>
      <c r="S56" s="297">
        <f t="shared" si="9"/>
        <v>1</v>
      </c>
      <c r="T56" s="294" t="str">
        <f>+'2.2'!L58</f>
        <v/>
      </c>
      <c r="U56" s="295">
        <f t="shared" si="2"/>
        <v>1</v>
      </c>
      <c r="V56" s="291" t="str">
        <f>+'2.2'!N58</f>
        <v>SMOB-Kriterien sowie Zertifizierung/Anerkennung als Primär- oder Referenzzentrum erforderlich.</v>
      </c>
      <c r="W56" s="296">
        <f>IF(V56="",1,IF('3.7'!$D57="ja",1,0))</f>
        <v>0</v>
      </c>
      <c r="Y56" s="541"/>
      <c r="Z56" s="541"/>
      <c r="AA56" s="620"/>
      <c r="AB56" s="610" t="str">
        <f>+'2.2'!M58</f>
        <v/>
      </c>
      <c r="AC56" s="654"/>
    </row>
    <row r="57" spans="1:29" s="272" customFormat="1" ht="25" hidden="1" outlineLevel="1" x14ac:dyDescent="0.25">
      <c r="A57" s="143">
        <f>+'2.2'!B59</f>
        <v>0</v>
      </c>
      <c r="B57" s="560" t="str">
        <f>+'2.2'!C59</f>
        <v>VIS1.4.1</v>
      </c>
      <c r="C57" s="561" t="str">
        <f>+'2.2'!D59</f>
        <v>Spezialisierte Bariatrische Chirurgie (IVHSM)</v>
      </c>
      <c r="D57" s="562" t="str">
        <f>'2.2'!E59</f>
        <v/>
      </c>
      <c r="E57" s="560"/>
      <c r="F57" s="563" t="str">
        <f>+'2.2'!F59</f>
        <v/>
      </c>
      <c r="G57" s="563" t="str">
        <f>+'2.2'!G59</f>
        <v/>
      </c>
      <c r="H57" s="564"/>
      <c r="I57" s="563"/>
      <c r="J57" s="563"/>
      <c r="K57" s="563"/>
      <c r="L57" s="563"/>
      <c r="M57" s="563"/>
      <c r="N57" s="563"/>
      <c r="O57" s="566"/>
      <c r="P57" s="560"/>
      <c r="Q57" s="560"/>
      <c r="R57" s="565" t="str">
        <f>'2.2'!J59</f>
        <v/>
      </c>
      <c r="S57" s="567"/>
      <c r="T57" s="563"/>
      <c r="U57" s="563"/>
      <c r="V57" s="568" t="str">
        <f>+'2.2'!N59</f>
        <v>Es gelten die aktuellen IVHSM Anforderungen</v>
      </c>
      <c r="W57" s="299"/>
      <c r="Y57" s="602"/>
      <c r="Z57" s="602"/>
      <c r="AA57" s="602"/>
      <c r="AB57" s="610" t="str">
        <f>+'2.2'!M59</f>
        <v/>
      </c>
      <c r="AC57" s="602"/>
    </row>
    <row r="58" spans="1:29" s="272" customFormat="1" ht="25" hidden="1" outlineLevel="1" x14ac:dyDescent="0.25">
      <c r="A58" s="143" t="str">
        <f>+'2.2'!B60</f>
        <v/>
      </c>
      <c r="B58" s="571" t="str">
        <f>+'2.2'!C60</f>
        <v>VIS1.5</v>
      </c>
      <c r="C58" s="572" t="str">
        <f>+'2.2'!D60</f>
        <v>Tiefe Rektumeingriffe (IVHSM)</v>
      </c>
      <c r="D58" s="573" t="str">
        <f>'2.2'!E60</f>
        <v/>
      </c>
      <c r="E58" s="571"/>
      <c r="F58" s="574" t="str">
        <f>+'2.2'!F60</f>
        <v/>
      </c>
      <c r="G58" s="574" t="str">
        <f>+'2.2'!G60</f>
        <v/>
      </c>
      <c r="H58" s="575"/>
      <c r="I58" s="574"/>
      <c r="J58" s="574"/>
      <c r="K58" s="574"/>
      <c r="L58" s="574"/>
      <c r="M58" s="574"/>
      <c r="N58" s="574"/>
      <c r="O58" s="577"/>
      <c r="P58" s="571" t="str">
        <f>IF(ISBLANK(intern1!P53),"",intern1!P53)</f>
        <v/>
      </c>
      <c r="Q58" s="571"/>
      <c r="R58" s="576" t="str">
        <f>'2.2'!J60</f>
        <v/>
      </c>
      <c r="S58" s="578"/>
      <c r="T58" s="574"/>
      <c r="U58" s="574"/>
      <c r="V58" s="559" t="str">
        <f>+'2.2'!N60</f>
        <v>Es gelten die aktuellen IVHSM Anforderungen</v>
      </c>
      <c r="W58" s="299"/>
      <c r="Y58" s="603"/>
      <c r="Z58" s="603"/>
      <c r="AA58" s="602"/>
      <c r="AB58" s="610" t="str">
        <f>+'2.2'!M60</f>
        <v/>
      </c>
      <c r="AC58" s="603"/>
    </row>
    <row r="59" spans="1:29" s="272" customFormat="1" ht="37.5" collapsed="1" x14ac:dyDescent="0.25">
      <c r="A59" s="369" t="str">
        <f>+'2.2'!B61</f>
        <v>Hämatologie</v>
      </c>
      <c r="B59" s="281" t="str">
        <f>+'2.2'!C61</f>
        <v>HAE1</v>
      </c>
      <c r="C59" s="412" t="str">
        <f>+'2.2'!D61</f>
        <v>Aggressive Lymphome und akute Leukämien</v>
      </c>
      <c r="D59" s="283" t="str">
        <f>'2.2'!E61</f>
        <v>BP</v>
      </c>
      <c r="E59" s="281">
        <f>IF('3.8'!$B$22="ja",2,IF('3.8'!$C$22="ja",1,0))</f>
        <v>0</v>
      </c>
      <c r="F59" s="284" t="str">
        <f>+'2.2'!F61</f>
        <v>Hämatologie
Medizinische Onkologie
Allgemeine Innere Medizin</v>
      </c>
      <c r="G59" s="285">
        <f>+'2.2'!G61</f>
        <v>1</v>
      </c>
      <c r="H59" s="311">
        <f>IF(intern2!AY220&gt;=intern2!AY56,1,0)</f>
        <v>0</v>
      </c>
      <c r="I59" s="286">
        <f>IF(G59="",1,IF(MAX(intern3!C60:AU60)&gt;=G59,1,0))</f>
        <v>0</v>
      </c>
      <c r="J59" s="285">
        <f>+'2.2'!H61</f>
        <v>1</v>
      </c>
      <c r="K59" s="286">
        <f>VALUE(IF(J59=1,IF('3.3'!H$12&gt;=1,1,0),IF(J59=2,IF('3.3'!H$12&gt;=2,1,0),IF(J59=3,IF('3.3'!H$12&gt;=3,1,0),1))))</f>
        <v>0</v>
      </c>
      <c r="L59" s="285">
        <f>+'2.2'!I61</f>
        <v>2</v>
      </c>
      <c r="M59" s="285">
        <f>+IF(L59=1,IF('3.4'!H$11&gt;=1,1,0),IF(L59=2,IF('3.4'!H$11&gt;=2,1,0),IF(L59=3,IF('3.4'!H$11&gt;=3,1,0),1)))</f>
        <v>0</v>
      </c>
      <c r="N59" s="285" t="str">
        <f>+'2.2'!K61</f>
        <v/>
      </c>
      <c r="O59" s="420">
        <f t="shared" si="6"/>
        <v>1</v>
      </c>
      <c r="P59" s="281" t="str">
        <f>IF(ISBLANK(intern1!P54),"",intern1!P54)</f>
        <v/>
      </c>
      <c r="Q59" s="281">
        <f>IF(P59="",1,0)</f>
        <v>1</v>
      </c>
      <c r="R59" s="281" t="str">
        <f>'2.2'!J61</f>
        <v>ONK1</v>
      </c>
      <c r="S59" s="289">
        <f>IF(R59="",1,IF(Y$144="ja",1,0))</f>
        <v>0</v>
      </c>
      <c r="T59" s="285" t="str">
        <f>+'2.2'!L61</f>
        <v>ja</v>
      </c>
      <c r="U59" s="286">
        <f>IF(T59="",1,IF((OR('3.6'!$C16="Kooperationspartner",'3.6'!$C16="Alle erforderlichen Fachärzte im Haus")),1,0))</f>
        <v>0</v>
      </c>
      <c r="V59" s="282" t="str">
        <f>+'2.2'!N61</f>
        <v/>
      </c>
      <c r="W59" s="288">
        <f>IF(V59="",1,IF('3.7'!$D60="ja",1,0))</f>
        <v>1</v>
      </c>
      <c r="Y59" s="541"/>
      <c r="Z59" s="541"/>
      <c r="AA59" s="619"/>
      <c r="AB59" s="608" t="str">
        <f>+'2.2'!M61</f>
        <v/>
      </c>
      <c r="AC59" s="654"/>
    </row>
    <row r="60" spans="1:29" s="272" customFormat="1" ht="37.5" x14ac:dyDescent="0.25">
      <c r="A60" s="143" t="str">
        <f>+'2.2'!B62</f>
        <v/>
      </c>
      <c r="B60" s="290" t="str">
        <f>+'2.2'!C62</f>
        <v>HAE1.1</v>
      </c>
      <c r="C60" s="413" t="str">
        <f>+'2.2'!D62</f>
        <v>Hoch-aggressive Lymphome und akute Leukämien mit kurativer Chemotherapie</v>
      </c>
      <c r="D60" s="292" t="str">
        <f>'2.2'!E62</f>
        <v>BP</v>
      </c>
      <c r="E60" s="290">
        <f>IF('3.8'!$B$22="ja",2,IF('3.8'!$C$22="ja",1,0))</f>
        <v>0</v>
      </c>
      <c r="F60" s="293" t="str">
        <f>+'2.2'!F62</f>
        <v>Hämatologie
Medizinische Onkologie
Allgemeine Innere Medizin</v>
      </c>
      <c r="G60" s="294">
        <f>+'2.2'!G62</f>
        <v>1</v>
      </c>
      <c r="H60" s="313">
        <f>IF(intern2!AY221&gt;=intern2!AY57,1,0)</f>
        <v>0</v>
      </c>
      <c r="I60" s="295">
        <f>IF(G60="",1,IF(MAX(intern3!C61:AU61)&gt;=G60,1,0))</f>
        <v>0</v>
      </c>
      <c r="J60" s="294">
        <f>+'2.2'!H62</f>
        <v>1</v>
      </c>
      <c r="K60" s="295">
        <f>VALUE(IF(J60=1,IF('3.3'!H$12&gt;=1,1,0),IF(J60=2,IF('3.3'!H$12&gt;=2,1,0),IF(J60=3,IF('3.3'!H$12&gt;=3,1,0),1))))</f>
        <v>0</v>
      </c>
      <c r="L60" s="294">
        <f>+'2.2'!I62</f>
        <v>2</v>
      </c>
      <c r="M60" s="294">
        <f>+IF(L60=1,IF('3.4'!H$11&gt;=1,1,0),IF(L60=2,IF('3.4'!H$11&gt;=2,1,0),IF(L60=3,IF('3.4'!H$11&gt;=3,1,0),1)))</f>
        <v>0</v>
      </c>
      <c r="N60" s="294" t="str">
        <f>+'2.2'!K62</f>
        <v/>
      </c>
      <c r="O60" s="421">
        <f t="shared" si="6"/>
        <v>1</v>
      </c>
      <c r="P60" s="290" t="str">
        <f>IF(ISBLANK(intern1!P55),"",intern1!P55)</f>
        <v>HAE1</v>
      </c>
      <c r="Q60" s="290">
        <f>IF(P60="",1,IF(Y$59="ja",1,0))</f>
        <v>0</v>
      </c>
      <c r="R60" s="290" t="str">
        <f>'2.2'!J62</f>
        <v>ONK1</v>
      </c>
      <c r="S60" s="297">
        <f>IF(R60="",1,IF(Y$144="ja",1,0))</f>
        <v>0</v>
      </c>
      <c r="T60" s="294" t="str">
        <f>+'2.2'!L62</f>
        <v>ja</v>
      </c>
      <c r="U60" s="295">
        <f>IF(T60="",1,IF((OR('3.6'!$C16="Kooperationspartner",'3.6'!$C16="Alle erforderlichen Fachärzte im Haus")),1,0))</f>
        <v>0</v>
      </c>
      <c r="V60" s="291" t="str">
        <f>+'2.2'!N62</f>
        <v/>
      </c>
      <c r="W60" s="296">
        <f>IF(V60="",1,IF('3.7'!$D61="ja",1,0))</f>
        <v>1</v>
      </c>
      <c r="Y60" s="541"/>
      <c r="Z60" s="541"/>
      <c r="AA60" s="541"/>
      <c r="AB60" s="609" t="str">
        <f>+'2.2'!M62</f>
        <v>S:10</v>
      </c>
      <c r="AC60" s="654"/>
    </row>
    <row r="61" spans="1:29" s="272" customFormat="1" ht="37.5" x14ac:dyDescent="0.25">
      <c r="A61" s="143" t="str">
        <f>+'2.2'!B63</f>
        <v/>
      </c>
      <c r="B61" s="290" t="str">
        <f>+'2.2'!C63</f>
        <v>HAE2</v>
      </c>
      <c r="C61" s="413" t="str">
        <f>+'2.2'!D63</f>
        <v>Indolente Lymphome und chronische Leukämien</v>
      </c>
      <c r="D61" s="292" t="str">
        <f>'2.2'!E63</f>
        <v>BP</v>
      </c>
      <c r="E61" s="290">
        <f>IF('3.8'!$B$22="ja",2,IF('3.8'!$C$22="ja",1,0))</f>
        <v>0</v>
      </c>
      <c r="F61" s="293" t="str">
        <f>+'2.2'!F63</f>
        <v>Hämatologie
Medizinische Onkologie
Allgemeine Innere Medizin</v>
      </c>
      <c r="G61" s="294">
        <f>+'2.2'!G63</f>
        <v>1</v>
      </c>
      <c r="H61" s="313">
        <f>IF(intern2!AY222&gt;=intern2!AY58,1,0)</f>
        <v>0</v>
      </c>
      <c r="I61" s="295">
        <f>IF(G61="",1,IF(MAX(intern3!C62:AU62)&gt;=G61,1,0))</f>
        <v>0</v>
      </c>
      <c r="J61" s="294">
        <f>+'2.2'!H63</f>
        <v>1</v>
      </c>
      <c r="K61" s="295">
        <f>VALUE(IF(J61=1,IF('3.3'!H$12&gt;=1,1,0),IF(J61=2,IF('3.3'!H$12&gt;=2,1,0),IF(J61=3,IF('3.3'!H$12&gt;=3,1,0),1))))</f>
        <v>0</v>
      </c>
      <c r="L61" s="294">
        <f>+'2.2'!I63</f>
        <v>1</v>
      </c>
      <c r="M61" s="294">
        <f>+IF(L61=1,IF('3.4'!H$11&gt;=1,1,0),IF(L61=2,IF('3.4'!H$11&gt;=2,1,0),IF(L61=3,IF('3.4'!H$11&gt;=3,1,0),1)))</f>
        <v>0</v>
      </c>
      <c r="N61" s="294" t="str">
        <f>+'2.2'!K63</f>
        <v/>
      </c>
      <c r="O61" s="421">
        <f t="shared" si="6"/>
        <v>1</v>
      </c>
      <c r="P61" s="290" t="str">
        <f>IF(ISBLANK(intern1!P56),"",intern1!P56)</f>
        <v/>
      </c>
      <c r="Q61" s="290">
        <f>IF(P61="",1,0)</f>
        <v>1</v>
      </c>
      <c r="R61" s="290" t="str">
        <f>'2.2'!J63</f>
        <v>ONK1</v>
      </c>
      <c r="S61" s="297">
        <f>IF(R61="",1,IF(Y$144="ja",1,0))</f>
        <v>0</v>
      </c>
      <c r="T61" s="294" t="str">
        <f>+'2.2'!L63</f>
        <v>ja</v>
      </c>
      <c r="U61" s="295">
        <f>IF(T61="",1,IF((OR('3.6'!$C16="Kooperationspartner",'3.6'!$C16="Alle erforderlichen Fachärzte im Haus")),1,0))</f>
        <v>0</v>
      </c>
      <c r="V61" s="291" t="str">
        <f>+'2.2'!N63</f>
        <v/>
      </c>
      <c r="W61" s="296">
        <f>IF(V61="",1,IF('3.7'!$D62="ja",1,0))</f>
        <v>1</v>
      </c>
      <c r="Y61" s="541"/>
      <c r="Z61" s="541"/>
      <c r="AA61" s="620"/>
      <c r="AB61" s="610" t="str">
        <f>+'2.2'!M63</f>
        <v/>
      </c>
      <c r="AC61" s="654"/>
    </row>
    <row r="62" spans="1:29" s="272" customFormat="1" ht="37.5" x14ac:dyDescent="0.25">
      <c r="A62" s="143" t="str">
        <f>+'2.2'!B64</f>
        <v/>
      </c>
      <c r="B62" s="290" t="str">
        <f>+'2.2'!C64</f>
        <v>HAE3</v>
      </c>
      <c r="C62" s="413" t="str">
        <f>+'2.2'!D64</f>
        <v>Myeloproliferative Erkrankungen und Myelodysplastische Syndrome</v>
      </c>
      <c r="D62" s="292" t="str">
        <f>'2.2'!E64</f>
        <v>BP</v>
      </c>
      <c r="E62" s="290">
        <f>IF('3.8'!$B$22="ja",2,IF('3.8'!$C$22="ja",1,0))</f>
        <v>0</v>
      </c>
      <c r="F62" s="293" t="str">
        <f>+'2.2'!F64</f>
        <v>Hämatologie
Medizinische Onkologie
Allgemeine Innere Medizin</v>
      </c>
      <c r="G62" s="294">
        <f>+'2.2'!G64</f>
        <v>1</v>
      </c>
      <c r="H62" s="313">
        <f>IF(intern2!AY223&gt;=intern2!AY59,1,0)</f>
        <v>0</v>
      </c>
      <c r="I62" s="295">
        <f>IF(G62="",1,IF(MAX(intern3!C63:AU63)&gt;=G62,1,0))</f>
        <v>0</v>
      </c>
      <c r="J62" s="294">
        <f>+'2.2'!H64</f>
        <v>1</v>
      </c>
      <c r="K62" s="295">
        <f>VALUE(IF(J62=1,IF('3.3'!H$12&gt;=1,1,0),IF(J62=2,IF('3.3'!H$12&gt;=2,1,0),IF(J62=3,IF('3.3'!H$12&gt;=3,1,0),1))))</f>
        <v>0</v>
      </c>
      <c r="L62" s="294">
        <f>+'2.2'!I64</f>
        <v>1</v>
      </c>
      <c r="M62" s="294">
        <f>+IF(L62=1,IF('3.4'!H$11&gt;=1,1,0),IF(L62=2,IF('3.4'!H$11&gt;=2,1,0),IF(L62=3,IF('3.4'!H$11&gt;=3,1,0),1)))</f>
        <v>0</v>
      </c>
      <c r="N62" s="294" t="str">
        <f>+'2.2'!K64</f>
        <v/>
      </c>
      <c r="O62" s="421">
        <f t="shared" si="6"/>
        <v>1</v>
      </c>
      <c r="P62" s="290" t="str">
        <f>IF(ISBLANK(intern1!P57),"",intern1!P57)</f>
        <v/>
      </c>
      <c r="Q62" s="290">
        <f t="shared" ref="Q62:Q65" si="14">IF(P62="",1,0)</f>
        <v>1</v>
      </c>
      <c r="R62" s="290" t="str">
        <f>'2.2'!J64</f>
        <v/>
      </c>
      <c r="S62" s="297">
        <f t="shared" ref="S62" si="15">IF(R62="",1,0)</f>
        <v>1</v>
      </c>
      <c r="T62" s="294" t="str">
        <f>+'2.2'!L64</f>
        <v>ja</v>
      </c>
      <c r="U62" s="295">
        <f>IF(T62="",1,IF((OR('3.6'!$C16="Kooperationspartner",'3.6'!$C16="Alle erforderlichen Fachärzte im Haus")),1,0))</f>
        <v>0</v>
      </c>
      <c r="V62" s="291" t="str">
        <f>+'2.2'!N64</f>
        <v/>
      </c>
      <c r="W62" s="296">
        <f>IF(V62="",1,IF('3.7'!$D63="ja",1,0))</f>
        <v>1</v>
      </c>
      <c r="Y62" s="541"/>
      <c r="Z62" s="541"/>
      <c r="AA62" s="620"/>
      <c r="AB62" s="610" t="str">
        <f>+'2.2'!M64</f>
        <v/>
      </c>
      <c r="AC62" s="654"/>
    </row>
    <row r="63" spans="1:29" s="272" customFormat="1" ht="37.5" x14ac:dyDescent="0.25">
      <c r="A63" s="143" t="str">
        <f>+'2.2'!B65</f>
        <v/>
      </c>
      <c r="B63" s="290" t="str">
        <f>+'2.2'!C65</f>
        <v>HAE4</v>
      </c>
      <c r="C63" s="413" t="str">
        <f>+'2.2'!D65</f>
        <v>Autologe Blutstammzelltransplantation</v>
      </c>
      <c r="D63" s="292" t="str">
        <f>'2.2'!E65</f>
        <v>BP</v>
      </c>
      <c r="E63" s="290">
        <f>IF('3.8'!$B$22="ja",2,IF('3.8'!$C$22="ja",1,0))</f>
        <v>0</v>
      </c>
      <c r="F63" s="293" t="str">
        <f>+'2.2'!F65</f>
        <v>(Medizinische Onkologie)
(Hämatologie)</v>
      </c>
      <c r="G63" s="294">
        <f>+'2.2'!G65</f>
        <v>2</v>
      </c>
      <c r="H63" s="313">
        <f>IF(intern2!AY224&gt;=intern2!AY60,1,0)</f>
        <v>0</v>
      </c>
      <c r="I63" s="295">
        <f>IF(G63="",1,IF(MAX(intern3!C64:AU64)&gt;=G63,1,0))</f>
        <v>0</v>
      </c>
      <c r="J63" s="294">
        <f>+'2.2'!H65</f>
        <v>2</v>
      </c>
      <c r="K63" s="295">
        <f>VALUE(IF(J63=1,IF('3.3'!H$12&gt;=1,1,0),IF(J63=2,IF('3.3'!H$12&gt;=2,1,0),IF(J63=3,IF('3.3'!H$12&gt;=3,1,0),1))))</f>
        <v>0</v>
      </c>
      <c r="L63" s="294">
        <f>+'2.2'!I65</f>
        <v>2</v>
      </c>
      <c r="M63" s="294">
        <f>+IF(L63=1,IF('3.4'!H$11&gt;=1,1,0),IF(L63=2,IF('3.4'!H$11&gt;=2,1,0),IF(L63=3,IF('3.4'!H$11&gt;=3,1,0),1)))</f>
        <v>0</v>
      </c>
      <c r="N63" s="294" t="str">
        <f>+'2.2'!K65</f>
        <v/>
      </c>
      <c r="O63" s="421">
        <f t="shared" si="6"/>
        <v>1</v>
      </c>
      <c r="P63" s="290" t="str">
        <f>IF(ISBLANK(intern1!P58),"",intern1!P58)</f>
        <v/>
      </c>
      <c r="Q63" s="290">
        <f t="shared" si="14"/>
        <v>1</v>
      </c>
      <c r="R63" s="290" t="str">
        <f>'2.2'!J65</f>
        <v/>
      </c>
      <c r="S63" s="297">
        <f>IF(R63="",1,0)</f>
        <v>1</v>
      </c>
      <c r="T63" s="294" t="str">
        <f>+'2.2'!L65</f>
        <v/>
      </c>
      <c r="U63" s="295">
        <f t="shared" si="2"/>
        <v>1</v>
      </c>
      <c r="V63" s="291" t="str">
        <f>+'2.2'!N65</f>
        <v>JACIE-Akkreditierung für autologe Blutstammzelltransplantationen erforderlich.</v>
      </c>
      <c r="W63" s="296">
        <f>IF(V63="",1,IF('3.7'!$D64="ja",1,0))</f>
        <v>0</v>
      </c>
      <c r="Y63" s="541"/>
      <c r="Z63" s="541"/>
      <c r="AA63" s="541"/>
      <c r="AB63" s="609" t="str">
        <f>+'2.2'!M65</f>
        <v>S:10</v>
      </c>
      <c r="AC63" s="654"/>
    </row>
    <row r="64" spans="1:29" s="272" customFormat="1" ht="25" hidden="1" outlineLevel="1" x14ac:dyDescent="0.25">
      <c r="A64" s="143" t="str">
        <f>+'2.2'!B66</f>
        <v/>
      </c>
      <c r="B64" s="571" t="str">
        <f>+'2.2'!C66</f>
        <v>HAE5</v>
      </c>
      <c r="C64" s="572" t="str">
        <f>+'2.2'!D66</f>
        <v>Allogene Blutstammzelltransplantation (IVHSM)</v>
      </c>
      <c r="D64" s="573" t="str">
        <f>'2.2'!E66</f>
        <v/>
      </c>
      <c r="E64" s="571"/>
      <c r="F64" s="574" t="str">
        <f>+'2.2'!F66</f>
        <v/>
      </c>
      <c r="G64" s="574"/>
      <c r="H64" s="575"/>
      <c r="I64" s="574"/>
      <c r="J64" s="574"/>
      <c r="K64" s="574"/>
      <c r="L64" s="574"/>
      <c r="M64" s="576"/>
      <c r="N64" s="574"/>
      <c r="O64" s="577"/>
      <c r="P64" s="571" t="str">
        <f>IF(ISBLANK(intern1!P59),"",intern1!P59)</f>
        <v/>
      </c>
      <c r="Q64" s="571"/>
      <c r="R64" s="576"/>
      <c r="S64" s="578"/>
      <c r="T64" s="574"/>
      <c r="U64" s="574"/>
      <c r="V64" s="559" t="str">
        <f>+'2.2'!N66</f>
        <v>Es gelten die aktuellen IVHSM Anforderungen</v>
      </c>
      <c r="W64" s="299"/>
      <c r="Y64" s="603"/>
      <c r="Z64" s="603"/>
      <c r="AA64" s="603"/>
      <c r="AB64" s="611" t="str">
        <f>+'2.2'!M66</f>
        <v/>
      </c>
      <c r="AC64" s="603"/>
    </row>
    <row r="65" spans="1:32" s="272" customFormat="1" ht="68.25" customHeight="1" collapsed="1" x14ac:dyDescent="0.25">
      <c r="A65" s="369" t="str">
        <f>+'2.2'!B67</f>
        <v>Gefässe</v>
      </c>
      <c r="B65" s="281" t="str">
        <f>+'2.2'!C67</f>
        <v>GEFB</v>
      </c>
      <c r="C65" s="412" t="str">
        <f>+'2.2'!D67</f>
        <v>Basis-Gefässmedizin</v>
      </c>
      <c r="D65" s="283" t="str">
        <f>'2.2'!E67</f>
        <v>BP</v>
      </c>
      <c r="E65" s="281">
        <f>IF('3.8'!$B$22="ja",2,IF('3.8'!$C$22="ja",1,0))</f>
        <v>0</v>
      </c>
      <c r="F65" s="284" t="str">
        <f>+'2.2'!F67</f>
        <v xml:space="preserve">(Angiologie)
(Radiologie)
(Gefässchirurgie)                                                                                                                                                 </v>
      </c>
      <c r="G65" s="285">
        <f>+'2.2'!G67</f>
        <v>2</v>
      </c>
      <c r="H65" s="311">
        <f>IF(intern2!AY226&gt;=intern2!AY62,1,0)</f>
        <v>0</v>
      </c>
      <c r="I65" s="286">
        <f>IF(G65="",1,IF(MAX(intern3!C66:AU66)&gt;=G65,1,0))</f>
        <v>0</v>
      </c>
      <c r="J65" s="285">
        <f>+'2.2'!H67</f>
        <v>2</v>
      </c>
      <c r="K65" s="286">
        <f>VALUE(IF(J65=1,IF('3.3'!H$12&gt;=1,1,0),IF(J65=2,IF('3.3'!H$12&gt;=2,1,0),IF(J65=3,IF('3.3'!H$12&gt;=3,1,0),1))))</f>
        <v>0</v>
      </c>
      <c r="L65" s="285">
        <f>+'2.2'!I67</f>
        <v>1</v>
      </c>
      <c r="M65" s="285">
        <f>+IF(L65=1,IF('3.4'!H$11&gt;=1,1,0),IF(L65=2,IF('3.4'!H$11&gt;=2,1,0),IF(L65=3,IF('3.4'!H$11&gt;=3,1,0),1)))</f>
        <v>0</v>
      </c>
      <c r="N65" s="285" t="str">
        <f>+'2.2'!K67</f>
        <v/>
      </c>
      <c r="O65" s="420">
        <f t="shared" si="6"/>
        <v>1</v>
      </c>
      <c r="P65" s="281" t="str">
        <f>IF(ISBLANK(intern1!P60),"",intern1!P60)</f>
        <v/>
      </c>
      <c r="Q65" s="281">
        <f t="shared" si="14"/>
        <v>1</v>
      </c>
      <c r="R65" s="281" t="str">
        <f>'2.2'!J67</f>
        <v/>
      </c>
      <c r="S65" s="297">
        <f t="shared" ref="S65" si="16">IF(R65="",1,0)</f>
        <v>1</v>
      </c>
      <c r="T65" s="285" t="str">
        <f>+'2.2'!L67</f>
        <v/>
      </c>
      <c r="U65" s="286">
        <f t="shared" si="2"/>
        <v>1</v>
      </c>
      <c r="V65" s="282" t="str">
        <f>+'2.2'!N67</f>
        <v/>
      </c>
      <c r="W65" s="288">
        <f>IF(V65="",1,IF('3.7'!$D66="ja",1,0))</f>
        <v>1</v>
      </c>
      <c r="Y65" s="541"/>
      <c r="Z65" s="541"/>
      <c r="AA65" s="620"/>
      <c r="AB65" s="610" t="str">
        <f>+'2.2'!M67</f>
        <v/>
      </c>
      <c r="AC65" s="654"/>
      <c r="AF65" s="266"/>
    </row>
    <row r="66" spans="1:32" s="272" customFormat="1" ht="75" x14ac:dyDescent="0.25">
      <c r="A66" s="143" t="str">
        <f>+'2.2'!B68</f>
        <v/>
      </c>
      <c r="B66" s="290" t="str">
        <f>+'2.2'!C68</f>
        <v>GEF2</v>
      </c>
      <c r="C66" s="413" t="str">
        <f>+'2.2'!D68</f>
        <v>Interventionelle und endovaskuläre Gefässmedizin</v>
      </c>
      <c r="D66" s="292" t="str">
        <f>'2.2'!E68</f>
        <v>BP</v>
      </c>
      <c r="E66" s="290">
        <f>IF('3.8'!$B$22="ja",2,IF('3.8'!$C$22="ja",1,0))</f>
        <v>0</v>
      </c>
      <c r="F66" s="293" t="str">
        <f>+'2.2'!F68</f>
        <v xml:space="preserve">Angiologie
Interventionnelle Radiologie EBIR
Kardiologie
Gefässchirurgie   
Medizinische Onkologie                                                                                                                                                                              </v>
      </c>
      <c r="G66" s="294">
        <f>+'2.2'!G68</f>
        <v>2</v>
      </c>
      <c r="H66" s="313">
        <f>IF(intern2!AY227&gt;=intern2!AY63,1,0)</f>
        <v>0</v>
      </c>
      <c r="I66" s="295">
        <f>IF(G66="",1,IF(MAX(intern3!C67:AU67)&gt;=G66,1,0))</f>
        <v>0</v>
      </c>
      <c r="J66" s="294">
        <f>+'2.2'!H68</f>
        <v>2</v>
      </c>
      <c r="K66" s="295">
        <f>VALUE(IF(J66=1,IF('3.3'!H$12&gt;=1,1,0),IF(J66=2,IF('3.3'!H$12&gt;=2,1,0),IF(J66=3,IF('3.3'!H$12&gt;=3,1,0),1))))</f>
        <v>0</v>
      </c>
      <c r="L66" s="294">
        <f>+'2.2'!I68</f>
        <v>1</v>
      </c>
      <c r="M66" s="294">
        <f>+IF(L66=1,IF('3.4'!H$11&gt;=1,1,0),IF(L66=2,IF('3.4'!H$11&gt;=2,1,0),IF(L66=3,IF('3.4'!H$11&gt;=3,1,0),1)))</f>
        <v>0</v>
      </c>
      <c r="N66" s="294" t="str">
        <f>+'2.2'!K68</f>
        <v/>
      </c>
      <c r="O66" s="421">
        <f>IF(N66="",1,IF(OR('3.5'!D76="ja",'3.5'!E76="ja"),1,0))</f>
        <v>1</v>
      </c>
      <c r="P66" s="290" t="str">
        <f>IF(ISBLANK(intern1!P61),"",intern1!P61)</f>
        <v>GEFB</v>
      </c>
      <c r="Q66" s="290">
        <f>IF(P66="",1,IF(Y$65="ja",1,0))</f>
        <v>0</v>
      </c>
      <c r="R66" s="290" t="str">
        <f>'2.2'!J68</f>
        <v xml:space="preserve">GEF2.1
</v>
      </c>
      <c r="S66" s="297">
        <f>IF(R66="",1,IF(AND(Y67="ja"),1,0))</f>
        <v>0</v>
      </c>
      <c r="T66" s="294" t="str">
        <f>+'2.2'!L68</f>
        <v/>
      </c>
      <c r="U66" s="295">
        <f t="shared" si="2"/>
        <v>1</v>
      </c>
      <c r="V66" s="291" t="str">
        <f>+'2.2'!N68</f>
        <v>Qualitätsprogramm «Gefässchirurgie» verpflichtend; interdisziplinäre Indikationskonferenz für intraabdominale Gefässe; Swiss Vasc Register und Kenndaten zur Qualitätssicherung.</v>
      </c>
      <c r="W66" s="296">
        <f>IF(V66="",1,IF('3.7'!$D67="ja",1,0))</f>
        <v>0</v>
      </c>
      <c r="Y66" s="541"/>
      <c r="Z66" s="541"/>
      <c r="AA66" s="541"/>
      <c r="AB66" s="609" t="str">
        <f>+'2.2'!M68</f>
        <v>S:30</v>
      </c>
      <c r="AC66" s="654"/>
    </row>
    <row r="67" spans="1:32" s="272" customFormat="1" ht="75" x14ac:dyDescent="0.25">
      <c r="A67" s="143" t="str">
        <f>+'2.2'!B69</f>
        <v/>
      </c>
      <c r="B67" s="290" t="str">
        <f>+'2.2'!C69</f>
        <v>GEF2.1</v>
      </c>
      <c r="C67" s="413" t="str">
        <f>+'2.2'!D69</f>
        <v>Gefässchirurgie</v>
      </c>
      <c r="D67" s="292" t="str">
        <f>'2.2'!E69</f>
        <v>BP</v>
      </c>
      <c r="E67" s="290">
        <f>IF('3.8'!$B$22="ja",2,IF('3.8'!$C$22="ja",1,0))</f>
        <v>0</v>
      </c>
      <c r="F67" s="293" t="str">
        <f>+'2.2'!F69</f>
        <v>(Gefässchirurgie)</v>
      </c>
      <c r="G67" s="294">
        <f>+'2.2'!G69</f>
        <v>2</v>
      </c>
      <c r="H67" s="313">
        <f>IF(intern2!AY228&gt;=intern2!AY64,1,0)</f>
        <v>0</v>
      </c>
      <c r="I67" s="295">
        <f>IF(G67="",1,IF(MAX(intern3!C68:AU68)&gt;=G67,1,0))</f>
        <v>0</v>
      </c>
      <c r="J67" s="294">
        <f>+'2.2'!H69</f>
        <v>3</v>
      </c>
      <c r="K67" s="295">
        <f>VALUE(IF(J67=1,IF('3.3'!H$12&gt;=1,1,0),IF(J67=2,IF('3.3'!H$12&gt;=2,1,0),IF(J67=3,IF('3.3'!H$12&gt;=3,1,0),1))))</f>
        <v>0</v>
      </c>
      <c r="L67" s="294">
        <f>+'2.2'!I69</f>
        <v>2</v>
      </c>
      <c r="M67" s="294">
        <f>+IF(L67=1,IF('3.4'!H$11&gt;=1,1,0),IF(L67=2,IF('3.4'!H$11&gt;=2,1,0),IF(L67=3,IF('3.4'!H$11&gt;=3,1,0),1)))</f>
        <v>0</v>
      </c>
      <c r="N67" s="294" t="str">
        <f>+'2.2'!K69</f>
        <v/>
      </c>
      <c r="O67" s="421">
        <f>IF(N67="",1,IF(OR('3.5'!D79="ja",'3.5'!E79="ja"),1,0))</f>
        <v>1</v>
      </c>
      <c r="P67" s="290" t="str">
        <f>IF(ISBLANK(intern1!P62),"",intern1!P62)</f>
        <v>GEF2</v>
      </c>
      <c r="Q67" s="290">
        <f>IF(P67="",1,IF(Y$66="ja",1,0))</f>
        <v>0</v>
      </c>
      <c r="R67" s="290" t="str">
        <f>'2.2'!J69</f>
        <v xml:space="preserve">GEF2
</v>
      </c>
      <c r="S67" s="297">
        <f>IF(R67="",1,IF(AND(Y66="ja"),1,0))</f>
        <v>0</v>
      </c>
      <c r="T67" s="294" t="str">
        <f>+'2.2'!L69</f>
        <v/>
      </c>
      <c r="U67" s="295">
        <f t="shared" si="2"/>
        <v>1</v>
      </c>
      <c r="V67" s="291" t="str">
        <f>+'2.2'!N69</f>
        <v>Qualitätsprogramm «Gefässchirurgie» verpflichtend; interdisziplinäre Indikationskonferenz für intraabdominale Gefässe; Swiss Vasc Register und Kenndaten zur Qualitätssicherung.</v>
      </c>
      <c r="W67" s="296">
        <f>IF(V67="",1,IF('3.7'!$D68="ja",1,0))</f>
        <v>0</v>
      </c>
      <c r="Y67" s="541"/>
      <c r="Z67" s="541"/>
      <c r="AA67" s="541"/>
      <c r="AB67" s="609" t="str">
        <f>+'2.2'!M69</f>
        <v>S:20</v>
      </c>
      <c r="AC67" s="654"/>
    </row>
    <row r="68" spans="1:32" s="272" customFormat="1" ht="75" x14ac:dyDescent="0.25">
      <c r="A68" s="143" t="str">
        <f>+'2.2'!B70</f>
        <v/>
      </c>
      <c r="B68" s="290" t="str">
        <f>+'2.2'!C70</f>
        <v>CARO</v>
      </c>
      <c r="C68" s="413" t="str">
        <f>+'2.2'!D70</f>
        <v>Eingriffe an der Carotis</v>
      </c>
      <c r="D68" s="292" t="str">
        <f>'2.2'!E70</f>
        <v>BP</v>
      </c>
      <c r="E68" s="290">
        <f>IF('3.8'!$B$22="ja",2,IF('3.8'!$C$22="ja",1,0))</f>
        <v>0</v>
      </c>
      <c r="F68" s="293" t="str">
        <f>+'2.2'!F70</f>
        <v>(Gefässchirurgie)
(Radiologie mit Schwerpunkt invasive Neuroradiologie)
(Interventionelle Radiologie EBIR)
(Neurochirurgie)
(Interventionelle Angiologie)</v>
      </c>
      <c r="G68" s="294">
        <f>+'2.2'!G70</f>
        <v>3</v>
      </c>
      <c r="H68" s="313">
        <f>IF(intern2!AY229&gt;=intern2!AY65,1,0)</f>
        <v>0</v>
      </c>
      <c r="I68" s="295">
        <f>IF(G68="",1,IF(MAX(intern3!C69:AU69)&gt;=G68,1,0))</f>
        <v>0</v>
      </c>
      <c r="J68" s="294">
        <f>+'2.2'!H70</f>
        <v>3</v>
      </c>
      <c r="K68" s="295">
        <f>VALUE(IF(J68=1,IF('3.3'!H$12&gt;=1,1,0),IF(J68=2,IF('3.3'!H$12&gt;=2,1,0),IF(J68=3,IF('3.3'!H$12&gt;=3,1,0),1))))</f>
        <v>0</v>
      </c>
      <c r="L68" s="294">
        <f>+'2.2'!I70</f>
        <v>2</v>
      </c>
      <c r="M68" s="294">
        <f>+IF(L68=1,IF('3.4'!H$11&gt;=1,1,0),IF(L68=2,IF('3.4'!H$11&gt;=2,1,0),IF(L68=3,IF('3.4'!H$11&gt;=3,1,0),1)))</f>
        <v>0</v>
      </c>
      <c r="N68" s="294" t="str">
        <f>+'2.2'!K70</f>
        <v/>
      </c>
      <c r="O68" s="421">
        <f>IF(N68="",1,IF(AND(OR('3.5'!D79="ja",'3.5'!E79="ja"),OR('3.5'!D88="ja",'3.5'!E88="ja")),1,0))</f>
        <v>1</v>
      </c>
      <c r="P68" s="290" t="str">
        <f>IF(ISBLANK(intern1!P63),"",intern1!P63)</f>
        <v/>
      </c>
      <c r="Q68" s="290">
        <f t="shared" ref="Q68:Q73" si="17">IF(P68="",1,0)</f>
        <v>1</v>
      </c>
      <c r="R68" s="290" t="str">
        <f>'2.2'!J70</f>
        <v>NEU3</v>
      </c>
      <c r="S68" s="297">
        <f>IF(R68="",1,IF(AND(Y37="ja"),1,0))</f>
        <v>0</v>
      </c>
      <c r="T68" s="294" t="str">
        <f>+'2.2'!L70</f>
        <v/>
      </c>
      <c r="U68" s="295">
        <f t="shared" si="2"/>
        <v>1</v>
      </c>
      <c r="V68" s="291" t="str">
        <f>+'2.2'!N70</f>
        <v>Qualitätsprogramm «Gefässchirurgie» verpflichtend; interdisziplinäre Indikationskonferenz bei Carotis-/extrakraniellen Gefässeingriffen; Swiss Vasc Register und Kenndaten.</v>
      </c>
      <c r="W68" s="296">
        <f>IF(V68="",1,IF('3.7'!$D69="ja",1,0))</f>
        <v>0</v>
      </c>
      <c r="Y68" s="541"/>
      <c r="Z68" s="541"/>
      <c r="AA68" s="542"/>
      <c r="AB68" s="609" t="str">
        <f>+'2.2'!M70</f>
        <v>S:30</v>
      </c>
      <c r="AC68" s="654"/>
    </row>
    <row r="69" spans="1:32" s="272" customFormat="1" ht="75" x14ac:dyDescent="0.25">
      <c r="A69" s="143" t="str">
        <f>+'2.2'!B71</f>
        <v/>
      </c>
      <c r="B69" s="290" t="str">
        <f>+'2.2'!C71</f>
        <v>AOR1</v>
      </c>
      <c r="C69" s="413" t="str">
        <f>+'2.2'!D71</f>
        <v>Interventionelle und endovaskuläre Behandlung der Aorta</v>
      </c>
      <c r="D69" s="292" t="str">
        <f>'2.2'!E71</f>
        <v>BP</v>
      </c>
      <c r="E69" s="290">
        <f>IF('3.8'!$B$22="ja",2,IF('3.8'!$C$22="ja",1,0))</f>
        <v>0</v>
      </c>
      <c r="F69" s="293" t="str">
        <f>+'2.2'!F71</f>
        <v>(Gefässchirurgie)
(Interventionelle Radiologie EBIR)</v>
      </c>
      <c r="G69" s="294">
        <f>+'2.2'!G71</f>
        <v>3</v>
      </c>
      <c r="H69" s="313">
        <f>IF(intern2!AY230&gt;=intern2!AY66,1,0)</f>
        <v>0</v>
      </c>
      <c r="I69" s="295">
        <f>IF(G69="",1,IF(MAX(intern3!C70:AU70)&gt;=G69,1,0))</f>
        <v>0</v>
      </c>
      <c r="J69" s="294">
        <f>+'2.2'!H71</f>
        <v>3</v>
      </c>
      <c r="K69" s="295">
        <f>VALUE(IF(J69=1,IF('3.3'!H$12&gt;=1,1,0),IF(J69=2,IF('3.3'!H$12&gt;=2,1,0),IF(J69=3,IF('3.3'!H$12&gt;=3,1,0),1))))</f>
        <v>0</v>
      </c>
      <c r="L69" s="294">
        <f>+'2.2'!I71</f>
        <v>2</v>
      </c>
      <c r="M69" s="294">
        <f>+IF(L69=1,IF('3.4'!H$11&gt;=1,1,0),IF(L69=2,IF('3.4'!H$11&gt;=2,1,0),IF(L69=3,IF('3.4'!H$11&gt;=3,1,0),1)))</f>
        <v>0</v>
      </c>
      <c r="N69" s="294" t="str">
        <f>+'2.2'!K71</f>
        <v xml:space="preserve">AOR2
</v>
      </c>
      <c r="O69" s="421">
        <f>IF(N69="",1,IF(OR('3.5'!D133="ja",'3.5'!E133="ja"),1,0))</f>
        <v>0</v>
      </c>
      <c r="P69" s="290" t="str">
        <f>IF(ISBLANK(intern1!P64),"",intern1!P64)</f>
        <v/>
      </c>
      <c r="Q69" s="290">
        <f t="shared" si="17"/>
        <v>1</v>
      </c>
      <c r="R69" s="290" t="str">
        <f>'2.2'!J71</f>
        <v xml:space="preserve">AOR1.1
</v>
      </c>
      <c r="S69" s="297">
        <f>IF(R69="",1,IF(AND(Y70="ja"),1,0))</f>
        <v>0</v>
      </c>
      <c r="T69" s="294" t="str">
        <f>+'2.2'!L71</f>
        <v/>
      </c>
      <c r="U69" s="295">
        <f t="shared" si="2"/>
        <v>1</v>
      </c>
      <c r="V69" s="291" t="str">
        <f>+'2.2'!N71</f>
        <v>Qualitätsprogramm «Gefässchirurgie» verpflichtend; interdisziplinäre Indikationskonferenz mit Klinik mit Leistungsauftrag AOR2; Swiss Vasc Register und Kenndaten zur Qualitätssicherung.</v>
      </c>
      <c r="W69" s="296">
        <f>IF(V69="",1,IF('3.7'!$D70="ja",1,0))</f>
        <v>0</v>
      </c>
      <c r="Y69" s="541"/>
      <c r="Z69" s="541"/>
      <c r="AA69" s="541"/>
      <c r="AB69" s="609" t="str">
        <f>+'2.2'!M71</f>
        <v>S:30</v>
      </c>
      <c r="AC69" s="654"/>
    </row>
    <row r="70" spans="1:32" s="272" customFormat="1" ht="75" x14ac:dyDescent="0.25">
      <c r="A70" s="143"/>
      <c r="B70" s="290" t="str">
        <f>+'2.2'!C72</f>
        <v>AOR1.1</v>
      </c>
      <c r="C70" s="413" t="str">
        <f>+'2.2'!D72</f>
        <v>Chirurgische Behandlung der Aorta</v>
      </c>
      <c r="D70" s="292" t="str">
        <f>'2.2'!E72</f>
        <v>BP</v>
      </c>
      <c r="E70" s="290">
        <f>IF('3.8'!$B$22="ja",2,IF('3.8'!$C$22="ja",1,0))</f>
        <v>0</v>
      </c>
      <c r="F70" s="293" t="str">
        <f>+'2.2'!F72</f>
        <v>(Gefässchirurgie)</v>
      </c>
      <c r="G70" s="294">
        <f>+'2.2'!G72</f>
        <v>3</v>
      </c>
      <c r="H70" s="313">
        <f>IF(intern2!AY231&gt;=intern2!AY67,1,0)</f>
        <v>0</v>
      </c>
      <c r="I70" s="295">
        <f>IF(G70="",1,IF(MAX(intern3!C71:AU71)&gt;=G70,1,0))</f>
        <v>0</v>
      </c>
      <c r="J70" s="294">
        <f>+'2.2'!H72</f>
        <v>3</v>
      </c>
      <c r="K70" s="295">
        <f>VALUE(IF(J70=1,IF('3.3'!H$12&gt;=1,1,0),IF(J70=2,IF('3.3'!H$12&gt;=2,1,0),IF(J70=3,IF('3.3'!H$12&gt;=3,1,0),1))))</f>
        <v>0</v>
      </c>
      <c r="L70" s="294">
        <f>+'2.2'!I72</f>
        <v>2</v>
      </c>
      <c r="M70" s="294">
        <f>+IF(L70=1,IF('3.4'!H$11&gt;=1,1,0),IF(L70=2,IF('3.4'!H$11&gt;=2,1,0),IF(L70=3,IF('3.4'!H$11&gt;=3,1,0),1)))</f>
        <v>0</v>
      </c>
      <c r="N70" s="294" t="str">
        <f>+'2.2'!K72</f>
        <v/>
      </c>
      <c r="O70" s="421">
        <f>IF(N70="",1,IF(OR('3.5'!D80="ja",'3.5'!E80="ja"),1,0))</f>
        <v>1</v>
      </c>
      <c r="P70" s="290" t="str">
        <f>IF(ISBLANK(intern1!P65),"",intern1!P65)</f>
        <v>AOR1</v>
      </c>
      <c r="Q70" s="290">
        <f>IF(P70="",1,IF(Y$69="ja",1,0))</f>
        <v>0</v>
      </c>
      <c r="R70" s="290" t="str">
        <f>'2.2'!J72</f>
        <v xml:space="preserve">AOR1
</v>
      </c>
      <c r="S70" s="297">
        <f>IF(R70="",1,IF(AND(Y69="ja"),1,0))</f>
        <v>0</v>
      </c>
      <c r="T70" s="294" t="str">
        <f>+'2.2'!L72</f>
        <v/>
      </c>
      <c r="U70" s="295">
        <f t="shared" ref="U70" si="18">IF(T70="",1,0)</f>
        <v>1</v>
      </c>
      <c r="V70" s="291" t="str">
        <f>+'2.2'!N72</f>
        <v>Qualitätsprogramm «Gefässchirurgie» verpflichtend; interdisziplinäre Indikationskonferenz mit Klinik mit Leistungsauftrag AOR2; Swiss Vasc Register und Kenndaten zur Qualitätssicherung.</v>
      </c>
      <c r="W70" s="296">
        <f>IF(V70="",1,IF('3.7'!$D71="ja",1,0))</f>
        <v>0</v>
      </c>
      <c r="Y70" s="541"/>
      <c r="Z70" s="541"/>
      <c r="AA70" s="541"/>
      <c r="AB70" s="609" t="str">
        <f>+'2.2'!M72</f>
        <v>S:10</v>
      </c>
      <c r="AC70" s="654"/>
    </row>
    <row r="71" spans="1:32" s="272" customFormat="1" ht="50" x14ac:dyDescent="0.25">
      <c r="A71" s="143" t="str">
        <f>+'2.2'!B73</f>
        <v/>
      </c>
      <c r="B71" s="290" t="str">
        <f>+'2.2'!C73</f>
        <v>RAD1</v>
      </c>
      <c r="C71" s="413" t="str">
        <f>+'2.2'!D73</f>
        <v>Interventionelle Radiologie</v>
      </c>
      <c r="D71" s="292" t="str">
        <f>'2.2'!E73</f>
        <v>BP</v>
      </c>
      <c r="E71" s="290">
        <f>IF('3.8'!$B$22="ja",2,IF('3.8'!$C$22="ja",1,0))</f>
        <v>0</v>
      </c>
      <c r="F71" s="293" t="str">
        <f>+'2.2'!F73</f>
        <v>Radiologie</v>
      </c>
      <c r="G71" s="294">
        <f>+'2.2'!G73</f>
        <v>2</v>
      </c>
      <c r="H71" s="313">
        <f>IF(intern2!AY232&gt;=intern2!AY68,1,0)</f>
        <v>0</v>
      </c>
      <c r="I71" s="295">
        <f>IF(G71="",1,IF(MAX(intern3!C72:AU72)&gt;=G71,1,0))</f>
        <v>0</v>
      </c>
      <c r="J71" s="294">
        <f>+'2.2'!H73</f>
        <v>2</v>
      </c>
      <c r="K71" s="295">
        <f>VALUE(IF(J71=1,IF('3.3'!H$12&gt;=1,1,0),IF(J71=2,IF('3.3'!H$12&gt;=2,1,0),IF(J71=3,IF('3.3'!H$12&gt;=3,1,0),1))))</f>
        <v>0</v>
      </c>
      <c r="L71" s="294">
        <f>+'2.2'!I73</f>
        <v>1</v>
      </c>
      <c r="M71" s="294">
        <f>+IF(L71=1,IF('3.4'!H$11&gt;=1,1,0),IF(L71=2,IF('3.4'!H$11&gt;=2,1,0),IF(L71=3,IF('3.4'!H$11&gt;=3,1,0),1)))</f>
        <v>0</v>
      </c>
      <c r="N71" s="294" t="str">
        <f>+'2.2'!K73</f>
        <v/>
      </c>
      <c r="O71" s="421">
        <f t="shared" si="6"/>
        <v>1</v>
      </c>
      <c r="P71" s="290" t="str">
        <f>IF(ISBLANK(intern1!P66),"",intern1!P66)</f>
        <v/>
      </c>
      <c r="Q71" s="290">
        <f t="shared" si="17"/>
        <v>1</v>
      </c>
      <c r="R71" s="290" t="str">
        <f>'2.2'!J73</f>
        <v/>
      </c>
      <c r="S71" s="297">
        <f t="shared" ref="S71:S72" si="19">IF(R71="",1,0)</f>
        <v>1</v>
      </c>
      <c r="T71" s="294" t="str">
        <f>+'2.2'!L73</f>
        <v/>
      </c>
      <c r="U71" s="295">
        <f t="shared" si="2"/>
        <v>1</v>
      </c>
      <c r="V71" s="291" t="str">
        <f>+'2.2'!N73</f>
        <v>Interdiszipliäre Indikationskonferenz mit chirurgischen und interventionellen FAe. Spezifisches Zusammenarbeitskonzept notwendig.</v>
      </c>
      <c r="W71" s="296">
        <f>IF(V71="",1,IF('3.7'!$D71="ja",1,0))</f>
        <v>0</v>
      </c>
      <c r="Y71" s="541"/>
      <c r="Z71" s="541"/>
      <c r="AA71" s="620"/>
      <c r="AB71" s="610" t="str">
        <f>+'2.2'!M73</f>
        <v/>
      </c>
      <c r="AC71" s="654"/>
    </row>
    <row r="72" spans="1:32" s="272" customFormat="1" ht="50" x14ac:dyDescent="0.25">
      <c r="A72" s="143" t="str">
        <f>+'2.2'!B74</f>
        <v/>
      </c>
      <c r="B72" s="274" t="str">
        <f>+'2.2'!C74</f>
        <v>RAD2</v>
      </c>
      <c r="C72" s="411" t="str">
        <f>+'2.2'!D74</f>
        <v>Komplexe Interventionelle Radiologie</v>
      </c>
      <c r="D72" s="273" t="str">
        <f>'2.2'!E74</f>
        <v>BP</v>
      </c>
      <c r="E72" s="274">
        <f>IF('3.8'!$B$22="ja",2,IF('3.8'!$C$22="ja",1,0))</f>
        <v>0</v>
      </c>
      <c r="F72" s="277" t="str">
        <f>+'2.2'!F74</f>
        <v>(Interventionelle Radiologie EBIR) (Interventionelle Angiologie)</v>
      </c>
      <c r="G72" s="278">
        <f>+'2.2'!G74</f>
        <v>2</v>
      </c>
      <c r="H72" s="301">
        <f>IF(intern2!AY233&gt;=intern2!AY69,1,0)</f>
        <v>0</v>
      </c>
      <c r="I72" s="279">
        <f>IF(G72="",1,IF(MAX(intern3!C73:AU73)&gt;=G72,1,0))</f>
        <v>0</v>
      </c>
      <c r="J72" s="278">
        <f>+'2.2'!H74</f>
        <v>3</v>
      </c>
      <c r="K72" s="279">
        <f>VALUE(IF(J72=1,IF('3.3'!H$12&gt;=1,1,0),IF(J72=2,IF('3.3'!H$12&gt;=2,1,0),IF(J72=3,IF('3.3'!H$12&gt;=3,1,0),1))))</f>
        <v>0</v>
      </c>
      <c r="L72" s="278">
        <f>+'2.2'!I74</f>
        <v>2</v>
      </c>
      <c r="M72" s="278">
        <f>+IF(L72=1,IF('3.4'!H$11&gt;=1,1,0),IF(L72=2,IF('3.4'!H$11&gt;=2,1,0),IF(L72=3,IF('3.4'!H$11&gt;=3,1,0),1)))</f>
        <v>0</v>
      </c>
      <c r="N72" s="278" t="str">
        <f>+'2.2'!K74</f>
        <v/>
      </c>
      <c r="O72" s="419">
        <f t="shared" si="6"/>
        <v>1</v>
      </c>
      <c r="P72" s="274" t="str">
        <f>IF(ISBLANK(intern1!P67),"",intern1!P67)</f>
        <v/>
      </c>
      <c r="Q72" s="274">
        <f t="shared" si="17"/>
        <v>1</v>
      </c>
      <c r="R72" s="274" t="str">
        <f>'2.2'!J74</f>
        <v/>
      </c>
      <c r="S72" s="297">
        <f t="shared" si="19"/>
        <v>1</v>
      </c>
      <c r="T72" s="278" t="str">
        <f>+'2.2'!L74</f>
        <v/>
      </c>
      <c r="U72" s="279">
        <f t="shared" si="2"/>
        <v>1</v>
      </c>
      <c r="V72" s="275" t="str">
        <f>+'2.2'!N74</f>
        <v>Interdiszipliäre Indikationskonferenz mit chirurgischen und interventionellen FAe. Spezifisches Zusammenarbeitskonzept notwendig.</v>
      </c>
      <c r="W72" s="280">
        <f>IF(V72="",1,IF('3.7'!$D72="ja",1,0))</f>
        <v>0</v>
      </c>
      <c r="Y72" s="556"/>
      <c r="Z72" s="556"/>
      <c r="AA72" s="607"/>
      <c r="AB72" s="611" t="str">
        <f>+'2.2'!M74</f>
        <v/>
      </c>
      <c r="AC72" s="656"/>
    </row>
    <row r="73" spans="1:32" s="272" customFormat="1" ht="75" x14ac:dyDescent="0.25">
      <c r="A73" s="369" t="str">
        <f>+'2.2'!B75</f>
        <v>Herz</v>
      </c>
      <c r="B73" s="281" t="str">
        <f>+'2.2'!C75</f>
        <v>HER1</v>
      </c>
      <c r="C73" s="412" t="str">
        <f>+'2.2'!D75</f>
        <v>Einfache Herzchirurgie</v>
      </c>
      <c r="D73" s="283" t="str">
        <f>'2.2'!E75</f>
        <v>BP</v>
      </c>
      <c r="E73" s="281">
        <f>IF('3.8'!$B$22="ja",2,IF('3.8'!$C$22="ja",1,0))</f>
        <v>0</v>
      </c>
      <c r="F73" s="284" t="str">
        <f>+'2.2'!F75</f>
        <v>Herz- und thorakale Gefässchirurgie</v>
      </c>
      <c r="G73" s="285">
        <f>+'2.2'!G75</f>
        <v>3</v>
      </c>
      <c r="H73" s="311">
        <f>IF(intern2!AY234&gt;=intern2!AY70,1,0)</f>
        <v>0</v>
      </c>
      <c r="I73" s="286">
        <f>IF(G73="",1,IF(MAX(intern3!C74:AU74)&gt;=G73,1,0))</f>
        <v>0</v>
      </c>
      <c r="J73" s="285">
        <f>+'2.2'!H75</f>
        <v>3</v>
      </c>
      <c r="K73" s="286">
        <f>VALUE(IF(J73=1,IF('3.3'!H$12&gt;=1,1,0),IF(J73=2,IF('3.3'!H$12&gt;=2,1,0),IF(J73=3,IF('3.3'!H$12&gt;=3,1,0),1))))</f>
        <v>0</v>
      </c>
      <c r="L73" s="285">
        <f>+'2.2'!I75</f>
        <v>3</v>
      </c>
      <c r="M73" s="285">
        <f>+IF(L73=1,IF('3.4'!H$11&gt;=1,1,0),IF(L73=2,IF('3.4'!H$11&gt;=2,1,0),IF(L73=3,IF('3.4'!H$11&gt;=3,1,0),1)))</f>
        <v>0</v>
      </c>
      <c r="N73" s="285" t="str">
        <f>+'2.2'!K75</f>
        <v/>
      </c>
      <c r="O73" s="420">
        <f t="shared" si="6"/>
        <v>1</v>
      </c>
      <c r="P73" s="281" t="str">
        <f>IF(ISBLANK(intern1!P68),"",intern1!P68)</f>
        <v/>
      </c>
      <c r="Q73" s="281">
        <f t="shared" si="17"/>
        <v>1</v>
      </c>
      <c r="R73" s="281" t="str">
        <f>'2.2'!J75</f>
        <v>HER1.1</v>
      </c>
      <c r="S73" s="289">
        <f>IF(R73="",1,IF(Y$74="ja",1,0))</f>
        <v>0</v>
      </c>
      <c r="T73" s="285" t="str">
        <f>+'2.2'!L75</f>
        <v/>
      </c>
      <c r="U73" s="286">
        <f t="shared" si="2"/>
        <v>1</v>
      </c>
      <c r="V73" s="282" t="str">
        <f>+'2.2'!N75</f>
        <v>Indikationscontrolling mit Bezug zum Patientenoutcome; Qualitätsprogramm «Herzchirurgie» in Weiterentwicklung, Operateurerfassung und Teilnahme verpflichtend.</v>
      </c>
      <c r="W73" s="288">
        <f>IF(V73="",1,IF('3.7'!$D73="ja",1,0))</f>
        <v>0</v>
      </c>
      <c r="Y73" s="541"/>
      <c r="Z73" s="541"/>
      <c r="AA73" s="624"/>
      <c r="AB73" s="614" t="str">
        <f>+'2.2'!M75</f>
        <v/>
      </c>
      <c r="AC73" s="654"/>
    </row>
    <row r="74" spans="1:32" s="272" customFormat="1" ht="75" x14ac:dyDescent="0.25">
      <c r="A74" s="143" t="str">
        <f>+'2.2'!B76</f>
        <v/>
      </c>
      <c r="B74" s="290" t="str">
        <f>+'2.2'!C76</f>
        <v>HER1.1</v>
      </c>
      <c r="C74" s="413" t="str">
        <f>+'2.2'!D76</f>
        <v>Herzchirurgie und Gefässeingriffe mit Herzlungen-
maschine (ohne Koronarchirurgie)</v>
      </c>
      <c r="D74" s="292" t="str">
        <f>'2.2'!E76</f>
        <v>BP</v>
      </c>
      <c r="E74" s="290">
        <f>IF('3.8'!$B$22="ja",2,IF('3.8'!$C$22="ja",1,0))</f>
        <v>0</v>
      </c>
      <c r="F74" s="293" t="str">
        <f>+'2.2'!F76</f>
        <v>Herz- und thorakale Gefässchirurgie</v>
      </c>
      <c r="G74" s="294">
        <f>+'2.2'!G76</f>
        <v>3</v>
      </c>
      <c r="H74" s="313">
        <f>IF(intern2!AY235&gt;=intern2!AY71,1,0)</f>
        <v>0</v>
      </c>
      <c r="I74" s="295">
        <f>IF(G74="",1,IF(MAX(intern3!C75:AU75)&gt;=G74,1,0))</f>
        <v>0</v>
      </c>
      <c r="J74" s="294">
        <f>+'2.2'!H76</f>
        <v>3</v>
      </c>
      <c r="K74" s="295">
        <f>VALUE(IF(J74=1,IF('3.3'!H$12&gt;=1,1,0),IF(J74=2,IF('3.3'!H$12&gt;=2,1,0),IF(J74=3,IF('3.3'!H$12&gt;=3,1,0),1))))</f>
        <v>0</v>
      </c>
      <c r="L74" s="294">
        <f>+'2.2'!I76</f>
        <v>3</v>
      </c>
      <c r="M74" s="294">
        <f>+IF(L74=1,IF('3.4'!H$11&gt;=1,1,0),IF(L74=2,IF('3.4'!H$11&gt;=2,1,0),IF(L74=3,IF('3.4'!H$11&gt;=3,1,0),1)))</f>
        <v>0</v>
      </c>
      <c r="N74" s="294" t="str">
        <f>+'2.2'!K76</f>
        <v/>
      </c>
      <c r="O74" s="421">
        <f t="shared" si="6"/>
        <v>1</v>
      </c>
      <c r="P74" s="290" t="str">
        <f>IF(ISBLANK(intern1!P69),"",intern1!P69)</f>
        <v>HER1</v>
      </c>
      <c r="Q74" s="290">
        <f>IF(P74="",1,IF(Y73="ja",1,0))</f>
        <v>0</v>
      </c>
      <c r="R74" s="290" t="str">
        <f>'2.2'!J76</f>
        <v xml:space="preserve">KAR3 + 
KAR3.1
</v>
      </c>
      <c r="S74" s="297">
        <f>IF(R74="",1,IF(AND(Y83="ja",Y84="ja"),1,0))</f>
        <v>0</v>
      </c>
      <c r="T74" s="294" t="str">
        <f>+'2.2'!L76</f>
        <v/>
      </c>
      <c r="U74" s="295">
        <f t="shared" si="2"/>
        <v>1</v>
      </c>
      <c r="V74" s="291" t="str">
        <f>+'2.2'!N76</f>
        <v>Indikationscontrolling mit Bezug zum Patientenoutcome; Qualitätsprogramm «Herzchirurgie» in Weiterentwicklung, Operateurerfassung und Teilnahme verpflichtend.</v>
      </c>
      <c r="W74" s="296">
        <f>IF(V74="",1,IF('3.7'!$D74="ja",1,0))</f>
        <v>0</v>
      </c>
      <c r="Y74" s="541"/>
      <c r="Z74" s="541"/>
      <c r="AA74" s="620"/>
      <c r="AB74" s="610" t="str">
        <f>+'2.2'!M76</f>
        <v/>
      </c>
      <c r="AC74" s="654"/>
    </row>
    <row r="75" spans="1:32" s="272" customFormat="1" ht="75" x14ac:dyDescent="0.25">
      <c r="A75" s="143" t="str">
        <f>+'2.2'!B77</f>
        <v/>
      </c>
      <c r="B75" s="290" t="str">
        <f>+'2.2'!C77</f>
        <v>HER1.1.1</v>
      </c>
      <c r="C75" s="413" t="str">
        <f>+'2.2'!D77</f>
        <v>Koronarchirurgie (CABG)</v>
      </c>
      <c r="D75" s="292" t="str">
        <f>'2.2'!E77</f>
        <v>BP</v>
      </c>
      <c r="E75" s="290">
        <f>IF('3.8'!$B$22="ja",2,IF('3.8'!$C$22="ja",1,0))</f>
        <v>0</v>
      </c>
      <c r="F75" s="293" t="str">
        <f>+'2.2'!F77</f>
        <v>Herz- und thorakale Gefässchirurgie</v>
      </c>
      <c r="G75" s="294">
        <f>+'2.2'!G77</f>
        <v>3</v>
      </c>
      <c r="H75" s="313">
        <f>IF(intern2!AY236&gt;=intern2!AY72,1,0)</f>
        <v>0</v>
      </c>
      <c r="I75" s="295">
        <f>IF(G75="",1,IF(MAX(intern3!C76:AU76)&gt;=G75,1,0))</f>
        <v>0</v>
      </c>
      <c r="J75" s="294">
        <f>+'2.2'!H77</f>
        <v>3</v>
      </c>
      <c r="K75" s="295">
        <f>VALUE(IF(J75=1,IF('3.3'!H$12&gt;=1,1,0),IF(J75=2,IF('3.3'!H$12&gt;=2,1,0),IF(J75=3,IF('3.3'!H$12&gt;=3,1,0),1))))</f>
        <v>0</v>
      </c>
      <c r="L75" s="294">
        <f>+'2.2'!I77</f>
        <v>3</v>
      </c>
      <c r="M75" s="294">
        <f>+IF(L75=1,IF('3.4'!H$11&gt;=1,1,0),IF(L75=2,IF('3.4'!H$11&gt;=2,1,0),IF(L75=3,IF('3.4'!H$11&gt;=3,1,0),1)))</f>
        <v>0</v>
      </c>
      <c r="N75" s="294" t="str">
        <f>+'2.2'!K77</f>
        <v/>
      </c>
      <c r="O75" s="421">
        <f t="shared" si="6"/>
        <v>1</v>
      </c>
      <c r="P75" s="290" t="str">
        <f>IF(ISBLANK(intern1!P70),"",intern1!P70)</f>
        <v>HER1
HER1.1</v>
      </c>
      <c r="Q75" s="290">
        <f>IF(P75="",1,IF(AND(Y73="ja",Y74="ja"),1,0))</f>
        <v>0</v>
      </c>
      <c r="R75" s="290" t="str">
        <f>'2.2'!J77</f>
        <v/>
      </c>
      <c r="S75" s="297">
        <f>IF(R75="",1,0)</f>
        <v>1</v>
      </c>
      <c r="T75" s="294" t="str">
        <f>+'2.2'!L77</f>
        <v/>
      </c>
      <c r="U75" s="295">
        <f t="shared" si="2"/>
        <v>1</v>
      </c>
      <c r="V75" s="291" t="str">
        <f>+'2.2'!N77</f>
        <v>Indikationscontrolling mit Bezug zum Patientenoutcome; Qualitätsprogramm «Herzchirurgie» in Weiterentwicklung, Operateurerfassung und Teilnahme verpflichtend.</v>
      </c>
      <c r="W75" s="296">
        <f>IF(V75="",1,IF('3.7'!$D75="ja",1,0))</f>
        <v>0</v>
      </c>
      <c r="Y75" s="541"/>
      <c r="Z75" s="541"/>
      <c r="AA75" s="541"/>
      <c r="AB75" s="609" t="str">
        <f>+'2.2'!M77</f>
        <v>S:100</v>
      </c>
      <c r="AC75" s="654"/>
    </row>
    <row r="76" spans="1:32" s="272" customFormat="1" ht="37.5" hidden="1" outlineLevel="1" x14ac:dyDescent="0.25">
      <c r="A76" s="143" t="str">
        <f>+'2.2'!B78</f>
        <v/>
      </c>
      <c r="B76" s="560" t="str">
        <f>+'2.2'!C78</f>
        <v>HER1.1.2</v>
      </c>
      <c r="C76" s="561" t="str">
        <f>+'2.2'!D78</f>
        <v>Komplexe kongenitale Herzchirurgie</v>
      </c>
      <c r="D76" s="562" t="str">
        <f>'2.2'!E78</f>
        <v>BP</v>
      </c>
      <c r="E76" s="560"/>
      <c r="F76" s="563" t="str">
        <f>+'2.2'!F78</f>
        <v>Herz- und thorakale Gefässchirurgie
Kardiologie</v>
      </c>
      <c r="G76" s="563">
        <f>+'2.2'!G78</f>
        <v>3</v>
      </c>
      <c r="H76" s="564"/>
      <c r="I76" s="563"/>
      <c r="J76" s="563"/>
      <c r="K76" s="563"/>
      <c r="L76" s="563"/>
      <c r="M76" s="565"/>
      <c r="N76" s="563"/>
      <c r="O76" s="566"/>
      <c r="P76" s="560"/>
      <c r="Q76" s="560"/>
      <c r="R76" s="565" t="str">
        <f>'2.2'!J78</f>
        <v/>
      </c>
      <c r="S76" s="567"/>
      <c r="T76" s="563"/>
      <c r="U76" s="563"/>
      <c r="V76" s="568" t="str">
        <f>+'2.2'!N78</f>
        <v>IVHSM-Leistungsauftrag gemäss Spitalliste 2026.3; in der IVHSM-Spitalliste als KHER2 geführt.</v>
      </c>
      <c r="W76" s="299"/>
      <c r="Y76" s="602"/>
      <c r="Z76" s="602"/>
      <c r="AA76" s="602"/>
      <c r="AB76" s="610" t="str">
        <f>+'2.2'!M78</f>
        <v>S:10</v>
      </c>
      <c r="AC76" s="602"/>
    </row>
    <row r="77" spans="1:32" s="272" customFormat="1" ht="75" collapsed="1" x14ac:dyDescent="0.25">
      <c r="A77" s="143"/>
      <c r="B77" s="290" t="str">
        <f>+'2.2'!C79</f>
        <v>HER1.1.3</v>
      </c>
      <c r="C77" s="413" t="str">
        <f>+'2.2'!D79</f>
        <v>Chirurgie und Interventionen an der thorakalen Aorta</v>
      </c>
      <c r="D77" s="292" t="str">
        <f>'2.2'!E79</f>
        <v>BP</v>
      </c>
      <c r="E77" s="290">
        <f>IF('3.8'!$B$22="ja",2,IF('3.8'!$C$22="ja",1,0))</f>
        <v>0</v>
      </c>
      <c r="F77" s="293" t="str">
        <f>+'2.2'!F79</f>
        <v>Herz- und thorakale Gefässchirurgie</v>
      </c>
      <c r="G77" s="294">
        <f>+'2.2'!G79</f>
        <v>3</v>
      </c>
      <c r="H77" s="313">
        <f>IF(intern2!AY238&gt;=intern2!AY74,1,0)</f>
        <v>0</v>
      </c>
      <c r="I77" s="295">
        <f>IF(G77="",1,IF(MAX(intern3!C78:AU78)&gt;=G77,1,0))</f>
        <v>0</v>
      </c>
      <c r="J77" s="294">
        <f>+'2.2'!H79</f>
        <v>3</v>
      </c>
      <c r="K77" s="295">
        <f>VALUE(IF(J77=1,IF('3.3'!H$12&gt;=1,1,0),IF(J77=2,IF('3.3'!H$12&gt;=2,1,0),IF(J77=3,IF('3.3'!H$12&gt;=3,1,0),1))))</f>
        <v>0</v>
      </c>
      <c r="L77" s="294">
        <f>+'2.2'!I79</f>
        <v>3</v>
      </c>
      <c r="M77" s="294">
        <f>+IF(L77=1,IF('3.4'!H$11&gt;=1,1,0),IF(L77=2,IF('3.4'!H$11&gt;=2,1,0),IF(L77=3,IF('3.4'!H$11&gt;=3,1,0),1)))</f>
        <v>0</v>
      </c>
      <c r="N77" s="294" t="str">
        <f>+'2.2'!K79</f>
        <v/>
      </c>
      <c r="O77" s="421">
        <f t="shared" ref="O77:O138" si="20">IF(N77="",1,0)</f>
        <v>1</v>
      </c>
      <c r="P77" s="290" t="str">
        <f>IF(ISBLANK(intern1!P72),"",intern1!P72)</f>
        <v>HER1
HER1.1</v>
      </c>
      <c r="Q77" s="290">
        <f>IF(P77="",1,IF(AND(Y73="ja",Y74="ja"),1,0))</f>
        <v>0</v>
      </c>
      <c r="R77" s="290" t="str">
        <f>'2.2'!J79</f>
        <v/>
      </c>
      <c r="S77" s="297">
        <f t="shared" ref="S77:S83" si="21">IF(R77="",1,0)</f>
        <v>1</v>
      </c>
      <c r="T77" s="294" t="str">
        <f>+'2.2'!L79</f>
        <v/>
      </c>
      <c r="U77" s="295">
        <f t="shared" ref="U77:U139" si="22">IF(T77="",1,0)</f>
        <v>1</v>
      </c>
      <c r="V77" s="291" t="str">
        <f>+'2.2'!N79</f>
        <v>Indikationscontrolling mit Bezug zum Patientenoutcome; Qualitätsprogramm «Herzchirurgie» in Weiterentwicklung, Operateurerfassung und Teilnahme verpflichtend.</v>
      </c>
      <c r="W77" s="296">
        <f>IF(V77="",1,IF('3.7'!$D77="ja",1,0))</f>
        <v>0</v>
      </c>
      <c r="Y77" s="541"/>
      <c r="Z77" s="541"/>
      <c r="AA77" s="620"/>
      <c r="AB77" s="610" t="str">
        <f>+'2.2'!M79</f>
        <v/>
      </c>
      <c r="AC77" s="654"/>
    </row>
    <row r="78" spans="1:32" s="272" customFormat="1" ht="75" x14ac:dyDescent="0.25">
      <c r="A78" s="143"/>
      <c r="B78" s="290" t="str">
        <f>+'2.2'!C80</f>
        <v>HER1.1.4</v>
      </c>
      <c r="C78" s="413" t="str">
        <f>+'2.2'!D80</f>
        <v>Offene Eingriffe an der Aortenklappe</v>
      </c>
      <c r="D78" s="292" t="str">
        <f>'2.2'!E80</f>
        <v>BP</v>
      </c>
      <c r="E78" s="290">
        <f>IF('3.8'!$B$22="ja",2,IF('3.8'!$C$22="ja",1,0))</f>
        <v>0</v>
      </c>
      <c r="F78" s="293" t="str">
        <f>+'2.2'!F80</f>
        <v>Herz- und thorakale Gefässchirurgie</v>
      </c>
      <c r="G78" s="294">
        <f>+'2.2'!G80</f>
        <v>3</v>
      </c>
      <c r="H78" s="313">
        <f>IF(intern2!AY239&gt;=intern2!AY75,1,0)</f>
        <v>0</v>
      </c>
      <c r="I78" s="295">
        <f>IF(G78="",1,IF(MAX(intern3!C79:AU79)&gt;=G78,1,0))</f>
        <v>0</v>
      </c>
      <c r="J78" s="294">
        <f>+'2.2'!H80</f>
        <v>3</v>
      </c>
      <c r="K78" s="295">
        <f>VALUE(IF(J78=1,IF('3.3'!H$12&gt;=1,1,0),IF(J78=2,IF('3.3'!H$12&gt;=2,1,0),IF(J78=3,IF('3.3'!H$12&gt;=3,1,0),1))))</f>
        <v>0</v>
      </c>
      <c r="L78" s="294">
        <f>+'2.2'!I80</f>
        <v>3</v>
      </c>
      <c r="M78" s="294">
        <f>+IF(L78=1,IF('3.4'!H$11&gt;=1,1,0),IF(L78=2,IF('3.4'!H$11&gt;=2,1,0),IF(L78=3,IF('3.4'!H$11&gt;=3,1,0),1)))</f>
        <v>0</v>
      </c>
      <c r="N78" s="294" t="str">
        <f>+'2.2'!K80</f>
        <v/>
      </c>
      <c r="O78" s="421">
        <f t="shared" si="20"/>
        <v>1</v>
      </c>
      <c r="P78" s="290" t="str">
        <f>IF(ISBLANK(intern1!P73),"",intern1!P73)</f>
        <v>HER1
HER1.1</v>
      </c>
      <c r="Q78" s="290">
        <f>IF(P78="",1,IF(AND(Y73="ja",Y74="ja"),1,0))</f>
        <v>0</v>
      </c>
      <c r="R78" s="290" t="str">
        <f>'2.2'!J80</f>
        <v/>
      </c>
      <c r="S78" s="297">
        <f t="shared" si="21"/>
        <v>1</v>
      </c>
      <c r="T78" s="294" t="str">
        <f>+'2.2'!L80</f>
        <v/>
      </c>
      <c r="U78" s="295">
        <f t="shared" si="22"/>
        <v>1</v>
      </c>
      <c r="V78" s="291" t="str">
        <f>+'2.2'!N80</f>
        <v>Indikationscontrolling mit Bezug zum Patientenoutcome; Qualitätsprogramm «Herzchirurgie» in Weiterentwicklung, Operateurerfassung und Teilnahme verpflichtend.</v>
      </c>
      <c r="W78" s="296">
        <f>IF(V78="",1,IF('3.7'!$D78="ja",1,0))</f>
        <v>0</v>
      </c>
      <c r="Y78" s="541"/>
      <c r="Z78" s="541"/>
      <c r="AA78" s="620"/>
      <c r="AB78" s="610" t="str">
        <f>+'2.2'!M80</f>
        <v/>
      </c>
      <c r="AC78" s="654"/>
    </row>
    <row r="79" spans="1:32" s="272" customFormat="1" ht="75" x14ac:dyDescent="0.25">
      <c r="A79" s="143"/>
      <c r="B79" s="290" t="str">
        <f>+'2.2'!C81</f>
        <v>HER1.1.5</v>
      </c>
      <c r="C79" s="413" t="str">
        <f>+'2.2'!D81</f>
        <v>Offene Eingriffe an der Mitralklappe</v>
      </c>
      <c r="D79" s="292" t="str">
        <f>'2.2'!E81</f>
        <v>BP</v>
      </c>
      <c r="E79" s="290">
        <f>IF('3.8'!$B$22="ja",2,IF('3.8'!$C$22="ja",1,0))</f>
        <v>0</v>
      </c>
      <c r="F79" s="293" t="str">
        <f>+'2.2'!F81</f>
        <v>Herz- und thorakale Gefässchirurgie</v>
      </c>
      <c r="G79" s="294">
        <f>+'2.2'!G81</f>
        <v>3</v>
      </c>
      <c r="H79" s="313">
        <f>IF(intern2!AY240&gt;=intern2!AY76,1,0)</f>
        <v>0</v>
      </c>
      <c r="I79" s="295">
        <f>IF(G79="",1,IF(MAX(intern3!C80:AU80)&gt;=G79,1,0))</f>
        <v>0</v>
      </c>
      <c r="J79" s="294">
        <f>+'2.2'!H81</f>
        <v>3</v>
      </c>
      <c r="K79" s="295">
        <f>VALUE(IF(J79=1,IF('3.3'!H$12&gt;=1,1,0),IF(J79=2,IF('3.3'!H$12&gt;=2,1,0),IF(J79=3,IF('3.3'!H$12&gt;=3,1,0),1))))</f>
        <v>0</v>
      </c>
      <c r="L79" s="294">
        <f>+'2.2'!I81</f>
        <v>3</v>
      </c>
      <c r="M79" s="294">
        <f>+IF(L79=1,IF('3.4'!H$11&gt;=1,1,0),IF(L79=2,IF('3.4'!H$11&gt;=2,1,0),IF(L79=3,IF('3.4'!H$11&gt;=3,1,0),1)))</f>
        <v>0</v>
      </c>
      <c r="N79" s="294" t="str">
        <f>+'2.2'!K81</f>
        <v/>
      </c>
      <c r="O79" s="421">
        <f t="shared" si="20"/>
        <v>1</v>
      </c>
      <c r="P79" s="290" t="str">
        <f>IF(ISBLANK(intern1!P74),"",intern1!P74)</f>
        <v>HER1
HER1.1</v>
      </c>
      <c r="Q79" s="290">
        <f>IF(P79="",1,IF(AND(Y73="ja",Y74="ja"),1,0))</f>
        <v>0</v>
      </c>
      <c r="R79" s="290" t="str">
        <f>'2.2'!J81</f>
        <v/>
      </c>
      <c r="S79" s="297">
        <f t="shared" si="21"/>
        <v>1</v>
      </c>
      <c r="T79" s="294" t="str">
        <f>+'2.2'!L81</f>
        <v/>
      </c>
      <c r="U79" s="295">
        <f t="shared" si="22"/>
        <v>1</v>
      </c>
      <c r="V79" s="291" t="str">
        <f>+'2.2'!N81</f>
        <v>Indikationscontrolling mit Bezug zum Patientenoutcome; Qualitätsprogramm «Herzchirurgie» in Weiterentwicklung, Operateurerfassung und Teilnahme verpflichtend.</v>
      </c>
      <c r="W79" s="296">
        <f>IF(V79="",1,IF('3.7'!$D79="ja",1,0))</f>
        <v>0</v>
      </c>
      <c r="Y79" s="541"/>
      <c r="Z79" s="541"/>
      <c r="AA79" s="620"/>
      <c r="AB79" s="610" t="str">
        <f>+'2.2'!M81</f>
        <v/>
      </c>
      <c r="AC79" s="654"/>
    </row>
    <row r="80" spans="1:32" s="272" customFormat="1" ht="25" hidden="1" outlineLevel="1" x14ac:dyDescent="0.25">
      <c r="A80" s="143"/>
      <c r="B80" s="560" t="str">
        <f>+'2.2'!C82</f>
        <v>HER1.1.6</v>
      </c>
      <c r="C80" s="561" t="str">
        <f>+'2.2'!D82</f>
        <v>Herzunterstützungssysteme bei Erwachsenen (IVHSM)</v>
      </c>
      <c r="D80" s="562" t="str">
        <f>'2.2'!E82</f>
        <v/>
      </c>
      <c r="E80" s="560"/>
      <c r="F80" s="563" t="str">
        <f>+'2.2'!F82</f>
        <v/>
      </c>
      <c r="G80" s="563" t="str">
        <f>+'2.2'!G82</f>
        <v/>
      </c>
      <c r="H80" s="564"/>
      <c r="I80" s="563"/>
      <c r="J80" s="563"/>
      <c r="K80" s="563"/>
      <c r="L80" s="563"/>
      <c r="M80" s="565"/>
      <c r="N80" s="563"/>
      <c r="O80" s="566"/>
      <c r="P80" s="560"/>
      <c r="Q80" s="560"/>
      <c r="R80" s="565" t="str">
        <f>'2.2'!J82</f>
        <v/>
      </c>
      <c r="S80" s="567"/>
      <c r="T80" s="563"/>
      <c r="U80" s="563"/>
      <c r="V80" s="568" t="str">
        <f>+'2.2'!N82</f>
        <v>Es gelten die aktuellen IVHSM Anforderungen</v>
      </c>
      <c r="W80" s="299"/>
      <c r="Y80" s="602"/>
      <c r="Z80" s="602"/>
      <c r="AA80" s="602"/>
      <c r="AB80" s="610" t="str">
        <f>+'2.2'!M82</f>
        <v/>
      </c>
      <c r="AC80" s="602"/>
    </row>
    <row r="81" spans="1:29" s="272" customFormat="1" ht="75" collapsed="1" x14ac:dyDescent="0.25">
      <c r="A81" s="143" t="str">
        <f>+'2.2'!B83</f>
        <v/>
      </c>
      <c r="B81" s="290" t="str">
        <f>+'2.2'!C83</f>
        <v>KAR1</v>
      </c>
      <c r="C81" s="413" t="str">
        <f>+'2.2'!D83</f>
        <v>Kardiologie und Devices</v>
      </c>
      <c r="D81" s="292" t="str">
        <f>'2.2'!E83</f>
        <v>BP</v>
      </c>
      <c r="E81" s="290">
        <f>IF('3.8'!$B$22="ja",2,IF('3.8'!$C$22="ja",1,0))</f>
        <v>0</v>
      </c>
      <c r="F81" s="293" t="str">
        <f>+'2.2'!F83</f>
        <v>Kardiologie
Herz- und thorakale Gefässchirurgie</v>
      </c>
      <c r="G81" s="294">
        <f>+'2.2'!G83</f>
        <v>2</v>
      </c>
      <c r="H81" s="313">
        <f>IF(intern2!AY242&gt;=intern2!AY78,1,0)</f>
        <v>0</v>
      </c>
      <c r="I81" s="295">
        <f>IF(G81="",1,IF(MAX(intern3!C82:AU82)&gt;=G81,1,0))</f>
        <v>0</v>
      </c>
      <c r="J81" s="294">
        <f>+'2.2'!H83</f>
        <v>2</v>
      </c>
      <c r="K81" s="295">
        <f>VALUE(IF(J81=1,IF('3.3'!H$12&gt;=1,1,0),IF(J81=2,IF('3.3'!H$12&gt;=2,1,0),IF(J81=3,IF('3.3'!H$12&gt;=3,1,0),1))))</f>
        <v>0</v>
      </c>
      <c r="L81" s="294">
        <f>+'2.2'!I83</f>
        <v>2</v>
      </c>
      <c r="M81" s="294">
        <f>+IF(L81=1,IF('3.4'!H$11&gt;=1,1,0),IF(L81=2,IF('3.4'!H$11&gt;=2,1,0),IF(L81=3,IF('3.4'!H$11&gt;=3,1,0),1)))</f>
        <v>0</v>
      </c>
      <c r="N81" s="294" t="str">
        <f>+'2.2'!K83</f>
        <v>KAR3 + KAR3.1</v>
      </c>
      <c r="O81" s="421">
        <f>IF(N81="",1,IF(AND(OR('3.5'!D90="ja",'3.5'!E90="ja"),OR('3.5'!D92="ja",'3.5'!E92="ja")),1,0))</f>
        <v>0</v>
      </c>
      <c r="P81" s="290" t="str">
        <f>IF(ISBLANK(intern1!P76),"",intern1!P76)</f>
        <v/>
      </c>
      <c r="Q81" s="290">
        <f t="shared" ref="Q81:Q117" si="23">IF(P81="",1,0)</f>
        <v>1</v>
      </c>
      <c r="R81" s="290" t="str">
        <f>'2.2'!J83</f>
        <v/>
      </c>
      <c r="S81" s="297">
        <f>IF(R81="",1,0)</f>
        <v>1</v>
      </c>
      <c r="T81" s="294" t="str">
        <f>+'2.2'!L83</f>
        <v/>
      </c>
      <c r="U81" s="295">
        <f t="shared" si="22"/>
        <v>1</v>
      </c>
      <c r="V81" s="291" t="str">
        <f>+'2.2'!N83</f>
        <v>Richtlinien der Schweizerischen Gesellschaft für Kardiologie zur Defibrillatortherapie erfüllen; Implantate/Devices vollständig in Registern erfassen; Indikationscontrolling.</v>
      </c>
      <c r="W81" s="296">
        <f>IF(V81="",1,IF('3.7'!$D81="ja",1,0))</f>
        <v>0</v>
      </c>
      <c r="Y81" s="541"/>
      <c r="Z81" s="541"/>
      <c r="AA81" s="541"/>
      <c r="AB81" s="609" t="str">
        <f>+'2.2'!M83</f>
        <v>S: 50</v>
      </c>
      <c r="AC81" s="654"/>
    </row>
    <row r="82" spans="1:29" s="272" customFormat="1" ht="75" x14ac:dyDescent="0.25">
      <c r="A82" s="143" t="str">
        <f>+'2.2'!B84</f>
        <v/>
      </c>
      <c r="B82" s="290" t="str">
        <f>+'2.2'!C84</f>
        <v>KAR2</v>
      </c>
      <c r="C82" s="413" t="str">
        <f>+'2.2'!D84</f>
        <v>Elektrophysiologie und CRT</v>
      </c>
      <c r="D82" s="292" t="str">
        <f>'2.2'!E84</f>
        <v>BP</v>
      </c>
      <c r="E82" s="290">
        <f>IF('3.8'!$B$22="ja",2,IF('3.8'!$C$22="ja",1,0))</f>
        <v>0</v>
      </c>
      <c r="F82" s="293" t="str">
        <f>+'2.2'!F84</f>
        <v>Kardiologie</v>
      </c>
      <c r="G82" s="294">
        <f>+'2.2'!G84</f>
        <v>2</v>
      </c>
      <c r="H82" s="313">
        <f>IF(intern2!AY243&gt;=intern2!AY79,1,0)</f>
        <v>0</v>
      </c>
      <c r="I82" s="295">
        <f>IF(G82="",1,IF(MAX(intern3!C83:AU83)&gt;=G82,1,0))</f>
        <v>0</v>
      </c>
      <c r="J82" s="294">
        <f>+'2.2'!H84</f>
        <v>2</v>
      </c>
      <c r="K82" s="295">
        <f>VALUE(IF(J82=1,IF('3.3'!H$12&gt;=1,1,0),IF(J82=2,IF('3.3'!H$12&gt;=2,1,0),IF(J82=3,IF('3.3'!H$12&gt;=3,1,0),1))))</f>
        <v>0</v>
      </c>
      <c r="L82" s="294">
        <f>+'2.2'!I84</f>
        <v>2</v>
      </c>
      <c r="M82" s="294">
        <f>+IF(L82=1,IF('3.4'!H$11&gt;=1,1,0),IF(L82=2,IF('3.4'!H$11&gt;=2,1,0),IF(L82=3,IF('3.4'!H$11&gt;=3,1,0),1)))</f>
        <v>0</v>
      </c>
      <c r="N82" s="294" t="str">
        <f>+'2.2'!K84</f>
        <v xml:space="preserve">HER1.1
</v>
      </c>
      <c r="O82" s="421">
        <f>IF(N82="",1,IF(OR('3.5'!D79="ja",'3.5'!E79="ja"),1,0))</f>
        <v>0</v>
      </c>
      <c r="P82" s="290" t="str">
        <f>IF(ISBLANK(intern1!P77),"",intern1!P77)</f>
        <v/>
      </c>
      <c r="Q82" s="290">
        <f t="shared" si="23"/>
        <v>1</v>
      </c>
      <c r="R82" s="290" t="str">
        <f>'2.2'!J84</f>
        <v/>
      </c>
      <c r="S82" s="297">
        <f>IF(R82="",1,IF(Y$74="ja",1,0))</f>
        <v>1</v>
      </c>
      <c r="T82" s="294" t="str">
        <f>+'2.2'!L84</f>
        <v/>
      </c>
      <c r="U82" s="295">
        <f t="shared" si="22"/>
        <v>1</v>
      </c>
      <c r="V82" s="291" t="str">
        <f>+'2.2'!N84</f>
        <v>Richtlinien der Schweizerischen Gesellschaft für Kardiologie zur Defibrillatortherapie erfüllen; Implantate/Devices vollständig in Registern erfassen; Indikationscontrolling.</v>
      </c>
      <c r="W82" s="296">
        <f>IF(V82="",1,IF('3.7'!$D82="ja",1,0))</f>
        <v>0</v>
      </c>
      <c r="Y82" s="541"/>
      <c r="Z82" s="541"/>
      <c r="AA82" s="541"/>
      <c r="AB82" s="609" t="str">
        <f>+'2.2'!M84</f>
        <v>S: 100</v>
      </c>
      <c r="AC82" s="654"/>
    </row>
    <row r="83" spans="1:29" s="272" customFormat="1" ht="25" x14ac:dyDescent="0.25">
      <c r="A83" s="143" t="str">
        <f>+'2.2'!B85</f>
        <v/>
      </c>
      <c r="B83" s="290" t="str">
        <f>+'2.2'!C85</f>
        <v>KAR3</v>
      </c>
      <c r="C83" s="413" t="str">
        <f>+'2.2'!D85</f>
        <v>Interventionelle Kardiologie (Koronareingriffe)</v>
      </c>
      <c r="D83" s="292" t="str">
        <f>'2.2'!E85</f>
        <v>BP</v>
      </c>
      <c r="E83" s="290">
        <f>IF('3.8'!$B$22="ja",2,IF('3.8'!$C$22="ja",1,0))</f>
        <v>0</v>
      </c>
      <c r="F83" s="293" t="str">
        <f>+'2.2'!F85</f>
        <v>Kardiologie</v>
      </c>
      <c r="G83" s="294">
        <f>+'2.2'!G85</f>
        <v>3</v>
      </c>
      <c r="H83" s="313">
        <f>IF(intern2!AY244&gt;=intern2!AY80,1,0)</f>
        <v>0</v>
      </c>
      <c r="I83" s="295">
        <f>IF(G83="",1,IF(MAX(intern3!C84:AU84)&gt;=G83,1,0))</f>
        <v>0</v>
      </c>
      <c r="J83" s="294">
        <f>+'2.2'!H85</f>
        <v>3</v>
      </c>
      <c r="K83" s="295">
        <f>VALUE(IF(J83=1,IF('3.3'!H$12&gt;=1,1,0),IF(J83=2,IF('3.3'!H$12&gt;=2,1,0),IF(J83=3,IF('3.3'!H$12&gt;=3,1,0),1))))</f>
        <v>0</v>
      </c>
      <c r="L83" s="294">
        <f>+'2.2'!I85</f>
        <v>3</v>
      </c>
      <c r="M83" s="294">
        <f>+IF(L83=1,IF('3.4'!H$11&gt;=1,1,0),IF(L83=2,IF('3.4'!H$11&gt;=2,1,0),IF(L83=3,IF('3.4'!H$11&gt;=3,1,0),1)))</f>
        <v>0</v>
      </c>
      <c r="N83" s="294" t="str">
        <f>+'2.2'!K85</f>
        <v>HER1.1</v>
      </c>
      <c r="O83" s="421">
        <f>IF(N83="",1,IF(OR('3.5'!D79="ja",'3.5'!E79="ja"),1,0))</f>
        <v>0</v>
      </c>
      <c r="P83" s="290" t="str">
        <f>IF(ISBLANK(intern1!P78),"",intern1!P78)</f>
        <v/>
      </c>
      <c r="Q83" s="290">
        <f t="shared" si="23"/>
        <v>1</v>
      </c>
      <c r="R83" s="290" t="str">
        <f>'2.2'!J85</f>
        <v/>
      </c>
      <c r="S83" s="297">
        <f t="shared" si="21"/>
        <v>1</v>
      </c>
      <c r="T83" s="294" t="str">
        <f>+'2.2'!L85</f>
        <v/>
      </c>
      <c r="U83" s="295">
        <f t="shared" si="22"/>
        <v>1</v>
      </c>
      <c r="V83" s="291" t="str">
        <f>+'2.2'!N85</f>
        <v/>
      </c>
      <c r="W83" s="296">
        <f>IF(V83="",1,IF('3.7'!$D83="ja",1,0))</f>
        <v>1</v>
      </c>
      <c r="Y83" s="541"/>
      <c r="Z83" s="541"/>
      <c r="AA83" s="541"/>
      <c r="AB83" s="609" t="str">
        <f>+'2.2'!M85</f>
        <v>S: 500</v>
      </c>
      <c r="AC83" s="654"/>
    </row>
    <row r="84" spans="1:29" s="272" customFormat="1" ht="25" x14ac:dyDescent="0.25">
      <c r="A84" s="143" t="str">
        <f>+'2.2'!B86</f>
        <v/>
      </c>
      <c r="B84" s="290" t="str">
        <f>+'2.2'!C86</f>
        <v>KAR3.1</v>
      </c>
      <c r="C84" s="413" t="str">
        <f>+'2.2'!D86</f>
        <v>Interventionelle Kardiologie (strukturelle Eingriffe)</v>
      </c>
      <c r="D84" s="292" t="str">
        <f>'2.2'!E86</f>
        <v>BP</v>
      </c>
      <c r="E84" s="290">
        <f>IF('3.8'!$B$22="ja",2,IF('3.8'!$C$22="ja",1,0))</f>
        <v>0</v>
      </c>
      <c r="F84" s="293" t="str">
        <f>+'2.2'!F86</f>
        <v>Kardiologie
Herz- und thorakale Gefässchirurgie</v>
      </c>
      <c r="G84" s="294">
        <f>+'2.2'!G86</f>
        <v>3</v>
      </c>
      <c r="H84" s="313">
        <f>IF(intern2!AY245&gt;=intern2!AY81,1,0)</f>
        <v>0</v>
      </c>
      <c r="I84" s="295">
        <f>IF(G84="",1,IF(MAX(intern3!C85:AU85)&gt;=G84,1,0))</f>
        <v>0</v>
      </c>
      <c r="J84" s="294">
        <f>+'2.2'!H86</f>
        <v>3</v>
      </c>
      <c r="K84" s="295">
        <f>VALUE(IF(J84=1,IF('3.3'!H$12&gt;=1,1,0),IF(J84=2,IF('3.3'!H$12&gt;=2,1,0),IF(J84=3,IF('3.3'!H$12&gt;=3,1,0),1))))</f>
        <v>0</v>
      </c>
      <c r="L84" s="294">
        <f>+'2.2'!I86</f>
        <v>3</v>
      </c>
      <c r="M84" s="294">
        <f>+IF(L84=1,IF('3.4'!H$11&gt;=1,1,0),IF(L84=2,IF('3.4'!H$11&gt;=2,1,0),IF(L84=3,IF('3.4'!H$11&gt;=3,1,0),1)))</f>
        <v>0</v>
      </c>
      <c r="N84" s="294" t="str">
        <f>+'2.2'!K86</f>
        <v>HER1.1</v>
      </c>
      <c r="O84" s="421">
        <f>IF(N84="",1,IF(OR('3.5'!D79="ja",'3.5'!E79="ja"),1,0))</f>
        <v>0</v>
      </c>
      <c r="P84" s="290" t="str">
        <f>IF(ISBLANK(intern1!P79),"",intern1!P79)</f>
        <v>KAR3</v>
      </c>
      <c r="Q84" s="290">
        <f>IF(P84="",1,IF(Y83="ja",1,0))</f>
        <v>0</v>
      </c>
      <c r="R84" s="290" t="str">
        <f>'2.2'!J86</f>
        <v/>
      </c>
      <c r="S84" s="297">
        <f>IF(R84="",1,0)</f>
        <v>1</v>
      </c>
      <c r="T84" s="294" t="str">
        <f>+'2.2'!L86</f>
        <v/>
      </c>
      <c r="U84" s="295">
        <f t="shared" si="22"/>
        <v>1</v>
      </c>
      <c r="V84" s="291" t="str">
        <f>+'2.2'!N86</f>
        <v/>
      </c>
      <c r="W84" s="280">
        <f>IF(V84="",1,IF('3.7'!$D84="ja",1,0))</f>
        <v>1</v>
      </c>
      <c r="Y84" s="541"/>
      <c r="Z84" s="541"/>
      <c r="AA84" s="541"/>
      <c r="AB84" s="609" t="str">
        <f>+'2.2'!M86</f>
        <v>S:10</v>
      </c>
      <c r="AC84" s="654"/>
    </row>
    <row r="85" spans="1:29" s="272" customFormat="1" ht="25" x14ac:dyDescent="0.25">
      <c r="A85" s="143" t="str">
        <f>+'2.2'!B87</f>
        <v/>
      </c>
      <c r="B85" s="274" t="str">
        <f>+'2.2'!C87</f>
        <v>KAR3.1.1</v>
      </c>
      <c r="C85" s="411" t="str">
        <f>+'2.2'!D87</f>
        <v>Komplexe interventionnelle Kardiologie (strukturelle Eingriffe)</v>
      </c>
      <c r="D85" s="273" t="str">
        <f>'2.2'!E87</f>
        <v>BP</v>
      </c>
      <c r="E85" s="274">
        <f>IF('3.8'!$B$22="ja",2,IF('3.8'!$C$22="ja",1,0))</f>
        <v>0</v>
      </c>
      <c r="F85" s="277" t="str">
        <f>+'2.2'!F87</f>
        <v>Kardiologie
Herz- und thorakale Gefässchirurgie</v>
      </c>
      <c r="G85" s="278">
        <f>+'2.2'!G87</f>
        <v>3</v>
      </c>
      <c r="H85" s="301">
        <f>IF(intern2!AY246&gt;=intern2!AY82,1,0)</f>
        <v>0</v>
      </c>
      <c r="I85" s="279">
        <f>IF(G85="",1,IF(MAX(intern3!C86:AU86)&gt;=G85,1,0))</f>
        <v>0</v>
      </c>
      <c r="J85" s="278">
        <f>+'2.2'!H87</f>
        <v>3</v>
      </c>
      <c r="K85" s="279">
        <f>VALUE(IF(J85=1,IF('3.3'!H$12&gt;=1,1,0),IF(J85=2,IF('3.3'!H$12&gt;=2,1,0),IF(J85=3,IF('3.3'!H$12&gt;=3,1,0),1))))</f>
        <v>0</v>
      </c>
      <c r="L85" s="278">
        <f>+'2.2'!I87</f>
        <v>3</v>
      </c>
      <c r="M85" s="278">
        <f>+IF(L85=1,IF('3.4'!H$11&gt;=1,1,0),IF(L85=2,IF('3.4'!H$11&gt;=2,1,0),IF(L85=3,IF('3.4'!H$11&gt;=3,1,0),1)))</f>
        <v>0</v>
      </c>
      <c r="N85" s="278" t="str">
        <f>+'2.2'!K87</f>
        <v/>
      </c>
      <c r="O85" s="419">
        <f t="shared" si="20"/>
        <v>1</v>
      </c>
      <c r="P85" s="274" t="str">
        <f>IF(ISBLANK(intern1!P80),"",intern1!P80)</f>
        <v>KAR3
KAR3.1</v>
      </c>
      <c r="Q85" s="274">
        <f>IF(P85="",1,IF(AND(Y83="ja",Y84="ja"),1,0))</f>
        <v>0</v>
      </c>
      <c r="R85" s="274" t="str">
        <f>'2.2'!J87</f>
        <v>HER1.1</v>
      </c>
      <c r="S85" s="298">
        <f>IF(R85="",1,IF(Y$74="ja",1,0))</f>
        <v>0</v>
      </c>
      <c r="T85" s="278" t="str">
        <f>+'2.2'!L87</f>
        <v/>
      </c>
      <c r="U85" s="279">
        <f t="shared" si="22"/>
        <v>1</v>
      </c>
      <c r="V85" s="275" t="str">
        <f>+'2.2'!N87</f>
        <v/>
      </c>
      <c r="W85" s="296">
        <f>IF(V85="",1,IF('3.7'!$D85="ja",1,0))</f>
        <v>1</v>
      </c>
      <c r="Y85" s="556"/>
      <c r="Z85" s="556"/>
      <c r="AA85" s="556"/>
      <c r="AB85" s="609" t="str">
        <f>+'2.2'!M87</f>
        <v>S:75</v>
      </c>
      <c r="AC85" s="656"/>
    </row>
    <row r="86" spans="1:29" s="272" customFormat="1" ht="50" x14ac:dyDescent="0.25">
      <c r="A86" s="369" t="str">
        <f>+'2.2'!B88</f>
        <v>Nephrologie</v>
      </c>
      <c r="B86" s="303" t="str">
        <f>+'2.2'!C88</f>
        <v>NEP1</v>
      </c>
      <c r="C86" s="415" t="str">
        <f>+'2.2'!D88</f>
        <v>Nephrologie (akute Nierenversagen wie auch chronisch terminales Nierenversagen)</v>
      </c>
      <c r="D86" s="276" t="str">
        <f>'2.2'!E88</f>
        <v>BP</v>
      </c>
      <c r="E86" s="303">
        <f>IF('3.8'!$B$22="ja",2,IF('3.8'!$C$22="ja",1,0))</f>
        <v>0</v>
      </c>
      <c r="F86" s="305" t="str">
        <f>+'2.2'!F88</f>
        <v>(Nephrologie)
Intensivmedizin</v>
      </c>
      <c r="G86" s="287">
        <f>+'2.2'!G88</f>
        <v>2</v>
      </c>
      <c r="H86" s="306">
        <f>IF(intern2!AY247&gt;=intern2!AY83,1,0)</f>
        <v>0</v>
      </c>
      <c r="I86" s="307">
        <f>IF(G86="",1,IF(MAX(intern3!C87:AU87)&gt;=G86,1,0))</f>
        <v>0</v>
      </c>
      <c r="J86" s="287">
        <f>+'2.2'!H88</f>
        <v>2</v>
      </c>
      <c r="K86" s="307">
        <f>VALUE(IF(J86=1,IF('3.3'!H$12&gt;=1,1,0),IF(J86=2,IF('3.3'!H$12&gt;=2,1,0),IF(J86=3,IF('3.3'!H$12&gt;=3,1,0),1))))</f>
        <v>0</v>
      </c>
      <c r="L86" s="287">
        <f>+'2.2'!I88</f>
        <v>2</v>
      </c>
      <c r="M86" s="287">
        <f>+IF(L86=1,IF('3.4'!H$11&gt;=1,1,0),IF(L86=2,IF('3.4'!H$11&gt;=2,1,0),IF(L86=3,IF('3.4'!H$11&gt;=3,1,0),1)))</f>
        <v>0</v>
      </c>
      <c r="N86" s="287" t="str">
        <f>+'2.2'!K88</f>
        <v>VIS1 + GEF2 + GEF2.1 + RAD1</v>
      </c>
      <c r="O86" s="423">
        <f>IF(N86="",1,IF(AND(OR('3.5'!D72="ja",'3.5'!E72="ja"),OR('3.5'!D76="ja",'3.5'!E76="ja"),OR('3.5'!D86="ja",'3.5'!E86="ja"),OR('3.5'!D128="ja",'3.5'!E128="ja")),1,0))</f>
        <v>0</v>
      </c>
      <c r="P86" s="303" t="str">
        <f>IF(ISBLANK(intern1!P81),"",intern1!P81)</f>
        <v/>
      </c>
      <c r="Q86" s="303">
        <f>IF(P86="",1,0)</f>
        <v>1</v>
      </c>
      <c r="R86" s="303" t="str">
        <f>'2.2'!J88</f>
        <v/>
      </c>
      <c r="S86" s="308">
        <f t="shared" ref="S86:S92" si="24">IF(R86="",1,0)</f>
        <v>1</v>
      </c>
      <c r="T86" s="287" t="str">
        <f>+'2.2'!L88</f>
        <v/>
      </c>
      <c r="U86" s="307">
        <f t="shared" si="22"/>
        <v>1</v>
      </c>
      <c r="V86" s="304" t="str">
        <f>+'2.2'!N88</f>
        <v>Ambulante Hämodialyse selbst oder in Kooperation anbieten; Peritonealdialyse anbieten und fördern.</v>
      </c>
      <c r="W86" s="288">
        <f>IF(V86="",1,IF('3.7'!$D86="ja",1,0))</f>
        <v>0</v>
      </c>
      <c r="Y86" s="558"/>
      <c r="Z86" s="558"/>
      <c r="AA86" s="604"/>
      <c r="AB86" s="605" t="str">
        <f>+'2.2'!M88</f>
        <v/>
      </c>
      <c r="AC86" s="659"/>
    </row>
    <row r="87" spans="1:29" s="272" customFormat="1" ht="25" x14ac:dyDescent="0.25">
      <c r="A87" s="369" t="str">
        <f>+'2.2'!B89</f>
        <v>Urologie</v>
      </c>
      <c r="B87" s="281" t="str">
        <f>+'2.2'!C89</f>
        <v>URO1</v>
      </c>
      <c r="C87" s="412" t="str">
        <f>+'2.2'!D89</f>
        <v>Urologie ohne Schwerpunktstitel 'operative Urologie'</v>
      </c>
      <c r="D87" s="283" t="str">
        <f>'2.2'!E89</f>
        <v>BPE/BP</v>
      </c>
      <c r="E87" s="281">
        <f>IF('3.8'!$B$22="ja",2,IF('3.8'!$C$22="ja",1,0))</f>
        <v>0</v>
      </c>
      <c r="F87" s="284" t="str">
        <f>+'2.2'!F89</f>
        <v>(Urologie)</v>
      </c>
      <c r="G87" s="285">
        <f>+'2.2'!G89</f>
        <v>2</v>
      </c>
      <c r="H87" s="311">
        <f>IF(intern2!AY248&gt;=intern2!AY84,1,0)</f>
        <v>0</v>
      </c>
      <c r="I87" s="286">
        <f>IF(G87="",1,IF(MAX(intern3!C88:AU88)&gt;=G87,1,0))</f>
        <v>0</v>
      </c>
      <c r="J87" s="285" t="str">
        <f>+'2.2'!H89</f>
        <v/>
      </c>
      <c r="K87" s="286">
        <f>VALUE(IF(J87=1,IF('3.3'!H$12&gt;=1,1,0),IF(J87=2,IF('3.3'!H$12&gt;=2,1,0),IF(J87=3,IF('3.3'!H$12&gt;=3,1,0),1))))</f>
        <v>1</v>
      </c>
      <c r="L87" s="285">
        <f>+'2.2'!I89</f>
        <v>1</v>
      </c>
      <c r="M87" s="285">
        <f>+IF(L87=1,IF('3.4'!H$11&gt;=1,1,0),IF(L87=2,IF('3.4'!H$11&gt;=2,1,0),IF(L87=3,IF('3.4'!H$11&gt;=3,1,0),1)))</f>
        <v>0</v>
      </c>
      <c r="N87" s="285" t="str">
        <f>+'2.2'!K89</f>
        <v/>
      </c>
      <c r="O87" s="420">
        <f t="shared" si="20"/>
        <v>1</v>
      </c>
      <c r="P87" s="281" t="str">
        <f>IF(ISBLANK(intern1!P82),"",intern1!P82)</f>
        <v/>
      </c>
      <c r="Q87" s="281">
        <f>IF(P87="",1,0)</f>
        <v>1</v>
      </c>
      <c r="R87" s="281" t="str">
        <f>'2.2'!J89</f>
        <v/>
      </c>
      <c r="S87" s="289">
        <f t="shared" si="24"/>
        <v>1</v>
      </c>
      <c r="T87" s="285" t="str">
        <f>+'2.2'!L89</f>
        <v>ja</v>
      </c>
      <c r="U87" s="286">
        <f>IF(T87="",1,IF((OR('3.6'!$C17="Kooperationspartner",'3.6'!$C17="Alle erforderlichen Fachärzte im Haus")),1,0))</f>
        <v>0</v>
      </c>
      <c r="V87" s="282" t="str">
        <f>+'2.2'!N89</f>
        <v/>
      </c>
      <c r="W87" s="296">
        <f>IF(V87="",1,IF('3.7'!$D87="ja",1,0))</f>
        <v>1</v>
      </c>
      <c r="Y87" s="541"/>
      <c r="Z87" s="541"/>
      <c r="AA87" s="624"/>
      <c r="AB87" s="614" t="str">
        <f>+'2.2'!M89</f>
        <v/>
      </c>
      <c r="AC87" s="654"/>
    </row>
    <row r="88" spans="1:29" s="272" customFormat="1" ht="25" x14ac:dyDescent="0.25">
      <c r="A88" s="143" t="str">
        <f>+'2.2'!B90</f>
        <v/>
      </c>
      <c r="B88" s="290" t="str">
        <f>+'2.2'!C90</f>
        <v>URO1.1</v>
      </c>
      <c r="C88" s="413" t="str">
        <f>+'2.2'!D90</f>
        <v>Urologie mit Schwerpunktstitel 'operative Urologie'</v>
      </c>
      <c r="D88" s="292" t="str">
        <f>'2.2'!E90</f>
        <v>BPE/BP</v>
      </c>
      <c r="E88" s="290">
        <f>IF('3.8'!$B$22="ja",2,IF('3.8'!$C$22="ja",1,0))</f>
        <v>0</v>
      </c>
      <c r="F88" s="293" t="str">
        <f>+'2.2'!F90</f>
        <v>(Urologie mit Schwerpunkt operative Urologie)</v>
      </c>
      <c r="G88" s="294">
        <f>+'2.2'!G90</f>
        <v>2</v>
      </c>
      <c r="H88" s="313">
        <f>IF(intern2!AY249&gt;=intern2!AY85,1,0)</f>
        <v>0</v>
      </c>
      <c r="I88" s="295">
        <f>IF(G88="",1,IF(MAX(intern3!C89:AU89)&gt;=G88,1,0))</f>
        <v>0</v>
      </c>
      <c r="J88" s="294" t="str">
        <f>+'2.2'!H90</f>
        <v/>
      </c>
      <c r="K88" s="295">
        <f>VALUE(IF(J88=1,IF('3.3'!H$12&gt;=1,1,0),IF(J88=2,IF('3.3'!H$12&gt;=2,1,0),IF(J88=3,IF('3.3'!H$12&gt;=3,1,0),1))))</f>
        <v>1</v>
      </c>
      <c r="L88" s="294">
        <f>+'2.2'!I90</f>
        <v>1</v>
      </c>
      <c r="M88" s="294">
        <f>+IF(L88=1,IF('3.4'!H$11&gt;=1,1,0),IF(L88=2,IF('3.4'!H$11&gt;=2,1,0),IF(L88=3,IF('3.4'!H$11&gt;=3,1,0),1)))</f>
        <v>0</v>
      </c>
      <c r="N88" s="294" t="str">
        <f>+'2.2'!K90</f>
        <v/>
      </c>
      <c r="O88" s="421">
        <f t="shared" si="20"/>
        <v>1</v>
      </c>
      <c r="P88" s="290" t="str">
        <f>IF(ISBLANK(intern1!P83),"",intern1!P83)</f>
        <v>URO1</v>
      </c>
      <c r="Q88" s="290">
        <f>IF(P88="",1,IF(Y87="ja",1,0))</f>
        <v>0</v>
      </c>
      <c r="R88" s="290" t="str">
        <f>'2.2'!J90</f>
        <v/>
      </c>
      <c r="S88" s="297">
        <f t="shared" si="24"/>
        <v>1</v>
      </c>
      <c r="T88" s="294" t="str">
        <f>+'2.2'!L90</f>
        <v/>
      </c>
      <c r="U88" s="295">
        <f t="shared" si="22"/>
        <v>1</v>
      </c>
      <c r="V88" s="291" t="str">
        <f>+'2.2'!N90</f>
        <v>Operateurinnen/Operateure erfassen.</v>
      </c>
      <c r="W88" s="296">
        <f>IF(V88="",1,IF('3.7'!$D88="ja",1,0))</f>
        <v>0</v>
      </c>
      <c r="Y88" s="541"/>
      <c r="Z88" s="541"/>
      <c r="AA88" s="620"/>
      <c r="AB88" s="610" t="str">
        <f>+'2.2'!M90</f>
        <v/>
      </c>
      <c r="AC88" s="654"/>
    </row>
    <row r="89" spans="1:29" s="272" customFormat="1" ht="100" x14ac:dyDescent="0.25">
      <c r="A89" s="143" t="str">
        <f>+'2.2'!B91</f>
        <v/>
      </c>
      <c r="B89" s="290" t="str">
        <f>+'2.2'!C91</f>
        <v>URO1.1.1</v>
      </c>
      <c r="C89" s="413" t="str">
        <f>+'2.2'!D91</f>
        <v>Radikale Prostatektomie</v>
      </c>
      <c r="D89" s="292" t="str">
        <f>'2.2'!E91</f>
        <v>BPE/BP</v>
      </c>
      <c r="E89" s="290">
        <f>IF('3.8'!$B$22="ja",2,IF('3.8'!$C$22="ja",1,0))</f>
        <v>0</v>
      </c>
      <c r="F89" s="293" t="str">
        <f>+'2.2'!F91</f>
        <v>(Urologie mit Schwerpunkt operative Urologie)</v>
      </c>
      <c r="G89" s="294">
        <f>+'2.2'!G91</f>
        <v>2</v>
      </c>
      <c r="H89" s="313">
        <f>IF(intern2!AY250&gt;=intern2!AY86,1,0)</f>
        <v>0</v>
      </c>
      <c r="I89" s="295">
        <f>IF(G89="",1,IF(MAX(intern3!C90:AU90)&gt;=G89,1,0))</f>
        <v>0</v>
      </c>
      <c r="J89" s="294" t="str">
        <f>+'2.2'!H91</f>
        <v/>
      </c>
      <c r="K89" s="295">
        <f>VALUE(IF(J89=1,IF('3.3'!H$12&gt;=1,1,0),IF(J89=2,IF('3.3'!H$12&gt;=2,1,0),IF(J89=3,IF('3.3'!H$12&gt;=3,1,0),1))))</f>
        <v>1</v>
      </c>
      <c r="L89" s="294">
        <f>+'2.2'!I91</f>
        <v>1</v>
      </c>
      <c r="M89" s="294">
        <f>+IF(L89=1,IF('3.4'!H$11&gt;=1,1,0),IF(L89=2,IF('3.4'!H$11&gt;=2,1,0),IF(L89=3,IF('3.4'!H$11&gt;=3,1,0),1)))</f>
        <v>0</v>
      </c>
      <c r="N89" s="294" t="str">
        <f>+'2.2'!K91</f>
        <v/>
      </c>
      <c r="O89" s="421">
        <f t="shared" ref="O89" si="25">IF(N89="",1,0)</f>
        <v>1</v>
      </c>
      <c r="P89" s="290" t="str">
        <f>IF(ISBLANK(intern1!P84),"",intern1!P84)</f>
        <v>URO1
URO1.1</v>
      </c>
      <c r="Q89" s="290">
        <f>IF(P89="",1,IF(AND(Y88="ja",Y89="ja"),1,0))</f>
        <v>0</v>
      </c>
      <c r="R89" s="290" t="str">
        <f>'2.2'!J91</f>
        <v/>
      </c>
      <c r="S89" s="297">
        <f t="shared" ref="S89" si="26">IF(R89="",1,0)</f>
        <v>1</v>
      </c>
      <c r="T89" s="294" t="str">
        <f>+'2.2'!L91</f>
        <v>ja</v>
      </c>
      <c r="U89" s="295">
        <f>IF(T89="",1,IF((OR('3.6'!$C17="Kooperationspartner",'3.6'!$C17="Alle erforderlichen Fachärzte im Haus")),1,0))</f>
        <v>0</v>
      </c>
      <c r="V89" s="291" t="str">
        <f>+'2.2'!N91</f>
        <v>Qualitätsprogramm «Prostatektomie» in Weiterentwicklung; Prostatakarzinomfälle prä-/posttherapeutisch im interdisziplinären Tumorboard dokumentieren; Indikationscontrolling und Operateurerfassung.</v>
      </c>
      <c r="W89" s="296">
        <f>IF(V89="",1,IF('3.7'!$D89="ja",1,0))</f>
        <v>0</v>
      </c>
      <c r="Y89" s="541"/>
      <c r="Z89" s="541"/>
      <c r="AA89" s="620"/>
      <c r="AB89" s="610"/>
      <c r="AC89" s="654"/>
    </row>
    <row r="90" spans="1:29" s="272" customFormat="1" ht="25" hidden="1" outlineLevel="1" x14ac:dyDescent="0.25">
      <c r="A90" s="143" t="str">
        <f>+'2.2'!B92</f>
        <v/>
      </c>
      <c r="B90" s="560" t="str">
        <f>+'2.2'!C92</f>
        <v>URO1.1.2</v>
      </c>
      <c r="C90" s="561" t="str">
        <f>+'2.2'!D92</f>
        <v>Radikale Zystektomie (IVHSM)</v>
      </c>
      <c r="D90" s="562" t="str">
        <f>'2.2'!E92</f>
        <v/>
      </c>
      <c r="E90" s="560"/>
      <c r="F90" s="563" t="str">
        <f>+'2.2'!F92</f>
        <v/>
      </c>
      <c r="G90" s="563" t="str">
        <f>+'2.2'!G92</f>
        <v/>
      </c>
      <c r="H90" s="564"/>
      <c r="I90" s="563"/>
      <c r="J90" s="563"/>
      <c r="K90" s="563"/>
      <c r="L90" s="563"/>
      <c r="M90" s="565"/>
      <c r="N90" s="563"/>
      <c r="O90" s="566"/>
      <c r="P90" s="560"/>
      <c r="Q90" s="560"/>
      <c r="R90" s="565" t="str">
        <f>'2.2'!J92</f>
        <v/>
      </c>
      <c r="S90" s="567"/>
      <c r="T90" s="563"/>
      <c r="U90" s="563"/>
      <c r="V90" s="568" t="str">
        <f>+'2.2'!N92</f>
        <v>Es gelten die aktuellen IVHSM Anforderungen</v>
      </c>
      <c r="W90" s="299"/>
      <c r="Y90" s="602"/>
      <c r="Z90" s="602"/>
      <c r="AA90" s="602"/>
      <c r="AB90" s="610" t="str">
        <f>+'2.2'!M92</f>
        <v/>
      </c>
      <c r="AC90" s="602"/>
    </row>
    <row r="91" spans="1:29" s="272" customFormat="1" ht="25" collapsed="1" x14ac:dyDescent="0.25">
      <c r="A91" s="143" t="str">
        <f>+'2.2'!B93</f>
        <v/>
      </c>
      <c r="B91" s="290" t="str">
        <f>+'2.2'!C93</f>
        <v>URO1.1.3</v>
      </c>
      <c r="C91" s="413" t="str">
        <f>+'2.2'!D93</f>
        <v>Komplexe Chirurgie der Niere</v>
      </c>
      <c r="D91" s="292" t="str">
        <f>'2.2'!E93</f>
        <v>BPE/BP</v>
      </c>
      <c r="E91" s="290">
        <f>IF('3.8'!$B$22="ja",2,IF('3.8'!$C$22="ja",1,0))</f>
        <v>0</v>
      </c>
      <c r="F91" s="293" t="str">
        <f>+'2.2'!F93</f>
        <v>(Urologie mit Schwerpunkt operative Urologie)</v>
      </c>
      <c r="G91" s="294">
        <f>+'2.2'!G93</f>
        <v>2</v>
      </c>
      <c r="H91" s="313">
        <f>IF(intern2!AY252&gt;=intern2!AY88,1,0)</f>
        <v>0</v>
      </c>
      <c r="I91" s="295">
        <f>IF(G91="",1,IF(MAX(intern3!C92:AU92)&gt;=G91,1,0))</f>
        <v>0</v>
      </c>
      <c r="J91" s="294" t="str">
        <f>+'2.2'!H93</f>
        <v/>
      </c>
      <c r="K91" s="295">
        <f>VALUE(IF(J91=1,IF('3.3'!H$12&gt;=1,1,0),IF(J91=2,IF('3.3'!H$12&gt;=2,1,0),IF(J91=3,IF('3.3'!H$12&gt;=3,1,0),1))))</f>
        <v>1</v>
      </c>
      <c r="L91" s="294">
        <f>+'2.2'!I93</f>
        <v>2</v>
      </c>
      <c r="M91" s="294">
        <f>+IF(L91=1,IF('3.4'!H$11&gt;=1,1,0),IF(L91=2,IF('3.4'!H$11&gt;=2,1,0),IF(L91=3,IF('3.4'!H$11&gt;=3,1,0),1)))</f>
        <v>0</v>
      </c>
      <c r="N91" s="294" t="str">
        <f>+'2.2'!K93</f>
        <v/>
      </c>
      <c r="O91" s="421">
        <f t="shared" si="20"/>
        <v>1</v>
      </c>
      <c r="P91" s="290" t="str">
        <f>IF(ISBLANK(intern1!P86),"",intern1!P86)</f>
        <v>URO1
URO1.1</v>
      </c>
      <c r="Q91" s="290">
        <f>IF(P91="",1,IF(AND(Y88="ja",Y87="ja"),1,0))</f>
        <v>0</v>
      </c>
      <c r="R91" s="290" t="str">
        <f>'2.2'!J93</f>
        <v/>
      </c>
      <c r="S91" s="297">
        <f t="shared" si="24"/>
        <v>1</v>
      </c>
      <c r="T91" s="294" t="str">
        <f>+'2.2'!L93</f>
        <v>ja</v>
      </c>
      <c r="U91" s="295">
        <f>IF(T91="",1,IF((OR('3.6'!$C17="Kooperationspartner",'3.6'!$C17="Alle erforderlichen Fachärzte im Haus")),1,0))</f>
        <v>0</v>
      </c>
      <c r="V91" s="291" t="str">
        <f>+'2.2'!N93</f>
        <v/>
      </c>
      <c r="W91" s="296">
        <f>IF(V91="",1,IF('3.7'!$D91="ja",1,0))</f>
        <v>1</v>
      </c>
      <c r="Y91" s="541"/>
      <c r="Z91" s="541"/>
      <c r="AA91" s="541"/>
      <c r="AB91" s="609" t="str">
        <f>+'2.2'!M93</f>
        <v>S:10</v>
      </c>
      <c r="AC91" s="654"/>
    </row>
    <row r="92" spans="1:29" s="272" customFormat="1" ht="50" x14ac:dyDescent="0.25">
      <c r="A92" s="143"/>
      <c r="B92" s="290" t="str">
        <f>+'2.2'!C94</f>
        <v>URO1.1.4</v>
      </c>
      <c r="C92" s="413" t="str">
        <f>+'2.2'!D94</f>
        <v>Isolierte Adrenalektomie</v>
      </c>
      <c r="D92" s="292" t="str">
        <f>'2.2'!E94</f>
        <v>BPE/BP</v>
      </c>
      <c r="E92" s="290">
        <f>IF('3.8'!$B$22="ja",2,IF('3.8'!$C$22="ja",1,0))</f>
        <v>0</v>
      </c>
      <c r="F92" s="293" t="str">
        <f>+'2.2'!F94</f>
        <v>(Urologie mit Schwerpunkt operative Urologie)
(Chirurgie mit Schwerpunkte Viszeralchirurgie)</v>
      </c>
      <c r="G92" s="294">
        <f>+'2.2'!G94</f>
        <v>2</v>
      </c>
      <c r="H92" s="313">
        <f>IF(intern2!AY253&gt;=intern2!AY89,1,0)</f>
        <v>0</v>
      </c>
      <c r="I92" s="295">
        <f>IF(G92="",1,IF(MAX(intern3!C93:AU93)&gt;=G92,1,0))</f>
        <v>0</v>
      </c>
      <c r="J92" s="294" t="str">
        <f>+'2.2'!H94</f>
        <v/>
      </c>
      <c r="K92" s="295">
        <f>VALUE(IF(J92=1,IF('3.3'!H$12&gt;=1,1,0),IF(J92=2,IF('3.3'!H$12&gt;=2,1,0),IF(J92=3,IF('3.3'!H$12&gt;=3,1,0),1))))</f>
        <v>1</v>
      </c>
      <c r="L92" s="294">
        <f>+'2.2'!I94</f>
        <v>2</v>
      </c>
      <c r="M92" s="294">
        <f>+IF(L92=1,IF('3.4'!H$11&gt;=1,1,0),IF(L92=2,IF('3.4'!H$11&gt;=2,1,0),IF(L92=3,IF('3.4'!H$11&gt;=3,1,0),1)))</f>
        <v>0</v>
      </c>
      <c r="N92" s="294" t="str">
        <f>+'2.2'!K94</f>
        <v>END1</v>
      </c>
      <c r="O92" s="421">
        <f>IF(N92="",1,IF(OR('3.5'!D67="ja",'3.5'!E67="ja"),1,0))</f>
        <v>0</v>
      </c>
      <c r="P92" s="290" t="str">
        <f>IF(ISBLANK(intern1!P87),"",intern1!P87)</f>
        <v>URO1
URO1.1</v>
      </c>
      <c r="Q92" s="290">
        <f>IF(P92="",1,IF(AND(Y88="ja",Y87="ja"),1,0))</f>
        <v>0</v>
      </c>
      <c r="R92" s="290" t="str">
        <f>'2.2'!J94</f>
        <v/>
      </c>
      <c r="S92" s="297">
        <f t="shared" si="24"/>
        <v>1</v>
      </c>
      <c r="T92" s="294" t="str">
        <f>+'2.2'!L94</f>
        <v/>
      </c>
      <c r="U92" s="295">
        <f t="shared" si="22"/>
        <v>1</v>
      </c>
      <c r="V92" s="291" t="str">
        <f>+'2.2'!N94</f>
        <v/>
      </c>
      <c r="W92" s="296">
        <f>IF(V92="",1,IF('3.7'!$D92="ja",1,0))</f>
        <v>1</v>
      </c>
      <c r="Y92" s="541"/>
      <c r="Z92" s="541"/>
      <c r="AA92" s="620"/>
      <c r="AB92" s="610" t="str">
        <f>+'2.2'!M94</f>
        <v/>
      </c>
      <c r="AC92" s="654"/>
    </row>
    <row r="93" spans="1:29" s="272" customFormat="1" ht="37.5" x14ac:dyDescent="0.25">
      <c r="A93" s="143"/>
      <c r="B93" s="290" t="str">
        <f>+'2.2'!C95</f>
        <v>URO1.1.7</v>
      </c>
      <c r="C93" s="413" t="str">
        <f>+'2.2'!D95</f>
        <v>Implantation eines künstlichen Harnblasensphinkters</v>
      </c>
      <c r="D93" s="292" t="str">
        <f>'2.2'!E95</f>
        <v>BPE/BP</v>
      </c>
      <c r="E93" s="290">
        <f>IF('3.8'!$B$22="ja",2,IF('3.8'!$C$22="ja",1,0))</f>
        <v>0</v>
      </c>
      <c r="F93" s="293" t="str">
        <f>+'2.2'!F95</f>
        <v>(Urologie mit Schwerpunkte operative Urologie, Neuro-Urologie und Urologie der Frau)</v>
      </c>
      <c r="G93" s="294">
        <f>+'2.2'!G95</f>
        <v>2</v>
      </c>
      <c r="H93" s="313">
        <f>IF(intern2!AY254&gt;=intern2!AY90,1,0)</f>
        <v>0</v>
      </c>
      <c r="I93" s="295">
        <f>IF(G93="",1,IF(MAX(intern3!C94:AU94)&gt;=G93,1,0))</f>
        <v>0</v>
      </c>
      <c r="J93" s="294" t="str">
        <f>+'2.2'!H95</f>
        <v/>
      </c>
      <c r="K93" s="295">
        <f>VALUE(IF(J93=1,IF('3.3'!H$12&gt;=1,1,0),IF(J93=2,IF('3.3'!H$12&gt;=2,1,0),IF(J93=3,IF('3.3'!H$12&gt;=3,1,0),1))))</f>
        <v>1</v>
      </c>
      <c r="L93" s="294">
        <f>+'2.2'!I95</f>
        <v>1</v>
      </c>
      <c r="M93" s="294">
        <f>+IF(L93=1,IF('3.4'!H$11&gt;=1,1,0),IF(L93=2,IF('3.4'!H$11&gt;=2,1,0),IF(L93=3,IF('3.4'!H$11&gt;=3,1,0),1)))</f>
        <v>0</v>
      </c>
      <c r="N93" s="294" t="str">
        <f>+'2.2'!K95</f>
        <v/>
      </c>
      <c r="O93" s="421">
        <f t="shared" si="20"/>
        <v>1</v>
      </c>
      <c r="P93" s="290" t="str">
        <f>IF(ISBLANK(intern1!P88),"",intern1!P88)</f>
        <v>URO1
URO1.1</v>
      </c>
      <c r="Q93" s="290">
        <f>IF(P93="",1,IF(AND(Y89="ja",Y88="ja"),1,0))</f>
        <v>0</v>
      </c>
      <c r="R93" s="290" t="str">
        <f>'2.2'!J95</f>
        <v/>
      </c>
      <c r="S93" s="297">
        <f>IF(R93="",1,IF(Y72="ja",1,0))</f>
        <v>1</v>
      </c>
      <c r="T93" s="294" t="str">
        <f>+'2.2'!L95</f>
        <v/>
      </c>
      <c r="U93" s="295">
        <f t="shared" ref="U93" si="27">IF(T93="",1,0)</f>
        <v>1</v>
      </c>
      <c r="V93" s="392" t="str">
        <f>+'2.2'!N95</f>
        <v>Operateurinnen/Operateure erfassen.</v>
      </c>
      <c r="W93" s="296">
        <f>IF(V93="",1,IF('3.7'!$D93="ja",1,0))</f>
        <v>0</v>
      </c>
      <c r="Y93" s="541"/>
      <c r="Z93" s="541"/>
      <c r="AA93" s="620"/>
      <c r="AB93" s="610" t="str">
        <f>+'2.2'!M95</f>
        <v/>
      </c>
      <c r="AC93" s="654"/>
    </row>
    <row r="94" spans="1:29" s="272" customFormat="1" ht="25" x14ac:dyDescent="0.25">
      <c r="A94" s="143"/>
      <c r="B94" s="290" t="str">
        <f>+'2.2'!C96</f>
        <v>URO1.1.8</v>
      </c>
      <c r="C94" s="413" t="str">
        <f>+'2.2'!D96</f>
        <v>Perkutane Nephrostomie mit Desintegration von Steinmaterial</v>
      </c>
      <c r="D94" s="292" t="str">
        <f>'2.2'!E96</f>
        <v>BPE/BP</v>
      </c>
      <c r="E94" s="290">
        <f>IF('3.8'!$B$22="ja",2,IF('3.8'!$C$22="ja",1,0))</f>
        <v>0</v>
      </c>
      <c r="F94" s="293" t="str">
        <f>+'2.2'!F96</f>
        <v>(Urologie mit Schwerpunkt operative Urologie)</v>
      </c>
      <c r="G94" s="294">
        <f>+'2.2'!G96</f>
        <v>2</v>
      </c>
      <c r="H94" s="313">
        <f>IF(intern2!AY255&gt;=intern2!AY91,1,0)</f>
        <v>0</v>
      </c>
      <c r="I94" s="295">
        <f>IF(G94="",1,IF(MAX(intern3!C95:AU95)&gt;=G94,1,0))</f>
        <v>0</v>
      </c>
      <c r="J94" s="294" t="str">
        <f>+'2.2'!H96</f>
        <v/>
      </c>
      <c r="K94" s="295">
        <f>VALUE(IF(J94=1,IF('3.3'!H$12&gt;=1,1,0),IF(J94=2,IF('3.3'!H$12&gt;=2,1,0),IF(J94=3,IF('3.3'!H$12&gt;=3,1,0),1))))</f>
        <v>1</v>
      </c>
      <c r="L94" s="294">
        <f>+'2.2'!I96</f>
        <v>1</v>
      </c>
      <c r="M94" s="294">
        <f>+IF(L94=1,IF('3.4'!H$11&gt;=1,1,0),IF(L94=2,IF('3.4'!H$11&gt;=2,1,0),IF(L94=3,IF('3.4'!H$11&gt;=3,1,0),1)))</f>
        <v>0</v>
      </c>
      <c r="N94" s="294" t="str">
        <f>+'2.2'!K96</f>
        <v/>
      </c>
      <c r="O94" s="421">
        <f t="shared" ref="O94" si="28">IF(N94="",1,0)</f>
        <v>1</v>
      </c>
      <c r="P94" s="290" t="str">
        <f>IF(ISBLANK(intern1!P89),"",intern1!P89)</f>
        <v>URO1
URO1.1</v>
      </c>
      <c r="Q94" s="290">
        <f>IF(P94="",1,IF(AND(Y90="ja",Y89="ja"),1,0))</f>
        <v>0</v>
      </c>
      <c r="R94" s="290" t="str">
        <f>'2.2'!J96</f>
        <v>RAD1</v>
      </c>
      <c r="S94" s="297">
        <f>IF(R94="",1,IF(Y73="ja",1,0))</f>
        <v>0</v>
      </c>
      <c r="T94" s="294" t="str">
        <f>+'2.2'!L96</f>
        <v/>
      </c>
      <c r="U94" s="295">
        <f t="shared" ref="U94" si="29">IF(T94="",1,0)</f>
        <v>1</v>
      </c>
      <c r="V94" s="392" t="str">
        <f>+'2.2'!N96</f>
        <v/>
      </c>
      <c r="W94" s="296">
        <f>IF(V94="",1,IF('3.7'!$D94="ja",1,0))</f>
        <v>1</v>
      </c>
      <c r="Y94" s="541"/>
      <c r="Z94" s="541"/>
      <c r="AA94" s="620"/>
      <c r="AB94" s="610" t="str">
        <f>+'2.2'!M96</f>
        <v/>
      </c>
      <c r="AC94" s="654"/>
    </row>
    <row r="95" spans="1:29" s="272" customFormat="1" ht="37.5" hidden="1" outlineLevel="1" x14ac:dyDescent="0.25">
      <c r="A95" s="143"/>
      <c r="B95" s="671" t="str">
        <f>+'2.2'!C97</f>
        <v>URO1.1.9</v>
      </c>
      <c r="C95" s="672" t="str">
        <f>+'2.2'!D97</f>
        <v>Retroperitoneale Lymphadenektomie bei Hodentumoren nach Chemotherapie (IVHSM)</v>
      </c>
      <c r="D95" s="673" t="str">
        <f>'2.2'!E97</f>
        <v/>
      </c>
      <c r="E95" s="671">
        <f>IF('3.8'!$B$22="ja",2,IF('3.8'!$C$22="ja",1,0))</f>
        <v>0</v>
      </c>
      <c r="F95" s="674" t="str">
        <f>+'2.2'!F97</f>
        <v/>
      </c>
      <c r="G95" s="675" t="str">
        <f>+'2.2'!G97</f>
        <v/>
      </c>
      <c r="H95" s="676"/>
      <c r="I95" s="677"/>
      <c r="J95" s="675" t="str">
        <f>+'2.2'!H97</f>
        <v/>
      </c>
      <c r="K95" s="677"/>
      <c r="L95" s="675" t="str">
        <f>+'2.2'!I97</f>
        <v/>
      </c>
      <c r="M95" s="675"/>
      <c r="N95" s="675" t="str">
        <f>+'2.2'!K97</f>
        <v/>
      </c>
      <c r="O95" s="678">
        <f t="shared" ref="O95" si="30">IF(N95="",1,0)</f>
        <v>1</v>
      </c>
      <c r="P95" s="671" t="str">
        <f>IF(ISBLANK(intern1!P90),"",intern1!P90)</f>
        <v/>
      </c>
      <c r="Q95" s="671">
        <f>IF(P95="",1,IF(AND(Y91="ja",Y90="ja"),1,0))</f>
        <v>1</v>
      </c>
      <c r="R95" s="671" t="str">
        <f>'2.2'!J97</f>
        <v/>
      </c>
      <c r="S95" s="679">
        <f>IF(R95="",1,IF(Y74="ja",1,0))</f>
        <v>1</v>
      </c>
      <c r="T95" s="675" t="str">
        <f>+'2.2'!L97</f>
        <v/>
      </c>
      <c r="U95" s="677">
        <f t="shared" ref="U95" si="31">IF(T95="",1,0)</f>
        <v>1</v>
      </c>
      <c r="V95" s="680" t="str">
        <f>+'2.2'!N97</f>
        <v>Es gelten die aktuellen IVHSM Anforderungen</v>
      </c>
      <c r="W95" s="288">
        <f>IF(V95="",1,IF('3.7'!$D95="ja",1,0))</f>
        <v>0</v>
      </c>
      <c r="Y95" s="603"/>
      <c r="Z95" s="603"/>
      <c r="AA95" s="603"/>
      <c r="AB95" s="611" t="str">
        <f>+'2.2'!M97</f>
        <v/>
      </c>
      <c r="AC95" s="603"/>
    </row>
    <row r="96" spans="1:29" s="272" customFormat="1" ht="62.5" collapsed="1" x14ac:dyDescent="0.25">
      <c r="A96" s="369" t="str">
        <f>+'2.2'!B98</f>
        <v>Pneumologie</v>
      </c>
      <c r="B96" s="281" t="str">
        <f>+'2.2'!C98</f>
        <v>PNE1</v>
      </c>
      <c r="C96" s="412" t="str">
        <f>+'2.2'!D98</f>
        <v>Pneumologie</v>
      </c>
      <c r="D96" s="283" t="str">
        <f>'2.2'!E98</f>
        <v>BP</v>
      </c>
      <c r="E96" s="281">
        <f>IF('3.8'!$B$22="ja",2,IF('3.8'!$C$22="ja",1,0))</f>
        <v>0</v>
      </c>
      <c r="F96" s="284" t="str">
        <f>+'2.2'!F98</f>
        <v>(Pneumologie)</v>
      </c>
      <c r="G96" s="285">
        <f>+'2.2'!G98</f>
        <v>1</v>
      </c>
      <c r="H96" s="311">
        <f>IF(intern2!AY257&gt;=intern2!AY93,1,0)</f>
        <v>0</v>
      </c>
      <c r="I96" s="286">
        <f>IF(G96="",1,IF(MAX(intern3!C97:AU97)&gt;=G96,1,0))</f>
        <v>0</v>
      </c>
      <c r="J96" s="285">
        <f>+'2.2'!H98</f>
        <v>1</v>
      </c>
      <c r="K96" s="286">
        <f>VALUE(IF(J96=1,IF('3.3'!H$12&gt;=1,1,0),IF(J96=2,IF('3.3'!H$12&gt;=2,1,0),IF(J96=3,IF('3.3'!H$12&gt;=3,1,0),1))))</f>
        <v>0</v>
      </c>
      <c r="L96" s="285">
        <f>+'2.2'!I98</f>
        <v>1</v>
      </c>
      <c r="M96" s="285">
        <f>+IF(L96=1,IF('3.4'!H$11&gt;=1,1,0),IF(L96=2,IF('3.4'!H$11&gt;=2,1,0),IF(L96=3,IF('3.4'!H$11&gt;=3,1,0),1)))</f>
        <v>0</v>
      </c>
      <c r="N96" s="285" t="str">
        <f>+'2.2'!K98</f>
        <v>THO1.1</v>
      </c>
      <c r="O96" s="420">
        <f>IF(B96="",1,IF(OR('3.5'!D96="ja",'3.5'!E96="ja"),1,0))</f>
        <v>0</v>
      </c>
      <c r="P96" s="281" t="str">
        <f>IF(ISBLANK(intern1!P91),"",intern1!P91)</f>
        <v/>
      </c>
      <c r="Q96" s="281">
        <f>IF(P96="",1,IF(Y$95="ja",1,0))</f>
        <v>1</v>
      </c>
      <c r="R96" s="281" t="str">
        <f>'2.2'!J98</f>
        <v/>
      </c>
      <c r="S96" s="289">
        <f>IF(R96="",1,0)</f>
        <v>1</v>
      </c>
      <c r="T96" s="285" t="str">
        <f>+'2.2'!L98</f>
        <v>ja</v>
      </c>
      <c r="U96" s="286">
        <f>IF(T96="",1,IF((OR('3.6'!$C18="Kooperationspartner",'3.6'!$C18="Alle erforderlichen Fachärzte im Haus")),1,0))</f>
        <v>0</v>
      </c>
      <c r="V96" s="282" t="str">
        <f>+'2.2'!N98</f>
        <v>Kontinuierliche Patientenüberwachung, Intubation und kurzzeitige mechanische Beatmung müssen gewährleistet sein.</v>
      </c>
      <c r="W96" s="296">
        <f>IF(V96="",1,IF('3.7'!$D96="ja",1,0))</f>
        <v>0</v>
      </c>
      <c r="Y96" s="666"/>
      <c r="Z96" s="666"/>
      <c r="AA96" s="619"/>
      <c r="AB96" s="608" t="str">
        <f>+'2.2'!M98</f>
        <v/>
      </c>
      <c r="AC96" s="667"/>
    </row>
    <row r="97" spans="1:29" s="272" customFormat="1" ht="15.5" x14ac:dyDescent="0.25">
      <c r="A97" s="143" t="str">
        <f>+'2.2'!B99</f>
        <v/>
      </c>
      <c r="B97" s="290" t="str">
        <f>+'2.2'!C99</f>
        <v>PNE1.1</v>
      </c>
      <c r="C97" s="413" t="str">
        <f>+'2.2'!D99</f>
        <v>Pneumologie mit spez. Beatmungstherapie</v>
      </c>
      <c r="D97" s="292" t="str">
        <f>'2.2'!E99</f>
        <v>BP</v>
      </c>
      <c r="E97" s="290">
        <f>IF('3.8'!$B$22="ja",2,IF('3.8'!$C$22="ja",1,0))</f>
        <v>0</v>
      </c>
      <c r="F97" s="293" t="str">
        <f>+'2.2'!F99</f>
        <v>Pneumologie</v>
      </c>
      <c r="G97" s="294">
        <f>+'2.2'!G99</f>
        <v>1</v>
      </c>
      <c r="H97" s="313">
        <f>IF(intern2!AY258&gt;=intern2!AY94,1,0)</f>
        <v>0</v>
      </c>
      <c r="I97" s="295">
        <f>IF(G97="",1,IF(MAX(intern3!C98:AU98)&gt;=G97,1,0))</f>
        <v>0</v>
      </c>
      <c r="J97" s="294">
        <f>+'2.2'!H99</f>
        <v>1</v>
      </c>
      <c r="K97" s="295">
        <f>VALUE(IF(J97=1,IF('3.3'!H$12&gt;=1,1,0),IF(J97=2,IF('3.3'!H$12&gt;=2,1,0),IF(J97=3,IF('3.3'!H$12&gt;=3,1,0),1))))</f>
        <v>0</v>
      </c>
      <c r="L97" s="294">
        <f>+'2.2'!I99</f>
        <v>1</v>
      </c>
      <c r="M97" s="294">
        <f>+IF(L97=1,IF('3.4'!H$11&gt;=1,1,0),IF(L97=2,IF('3.4'!H$11&gt;=2,1,0),IF(L97=3,IF('3.4'!H$11&gt;=3,1,0),1)))</f>
        <v>0</v>
      </c>
      <c r="N97" s="294" t="str">
        <f>+'2.2'!K99</f>
        <v/>
      </c>
      <c r="O97" s="421">
        <f t="shared" si="20"/>
        <v>1</v>
      </c>
      <c r="P97" s="290" t="str">
        <f>IF(ISBLANK(intern1!P92),"",intern1!P92)</f>
        <v>PNE1</v>
      </c>
      <c r="Q97" s="290">
        <f>IF(P97="",1,IF(Y$95="ja",1,0))</f>
        <v>0</v>
      </c>
      <c r="R97" s="290" t="str">
        <f>'2.2'!J99</f>
        <v/>
      </c>
      <c r="S97" s="297">
        <f>IF(R97="",1,0)</f>
        <v>1</v>
      </c>
      <c r="T97" s="294" t="str">
        <f>+'2.2'!L99</f>
        <v/>
      </c>
      <c r="U97" s="295">
        <f t="shared" si="22"/>
        <v>1</v>
      </c>
      <c r="V97" s="291" t="str">
        <f>+'2.2'!N99</f>
        <v/>
      </c>
      <c r="W97" s="296">
        <f>IF(V97="",1,IF('3.7'!$D97="ja",1,0))</f>
        <v>1</v>
      </c>
      <c r="Y97" s="541"/>
      <c r="Z97" s="541"/>
      <c r="AA97" s="620"/>
      <c r="AB97" s="610" t="str">
        <f>+'2.2'!M99</f>
        <v/>
      </c>
      <c r="AC97" s="654"/>
    </row>
    <row r="98" spans="1:29" s="272" customFormat="1" ht="25" x14ac:dyDescent="0.25">
      <c r="A98" s="143" t="str">
        <f>+'2.2'!B100</f>
        <v/>
      </c>
      <c r="B98" s="290" t="str">
        <f>+'2.2'!C100</f>
        <v>PNE1.2</v>
      </c>
      <c r="C98" s="413" t="str">
        <f>+'2.2'!D100</f>
        <v>Abklärung zur oder Status nach Lungentransplantation</v>
      </c>
      <c r="D98" s="292" t="str">
        <f>'2.2'!E100</f>
        <v>BP</v>
      </c>
      <c r="E98" s="290">
        <f>IF('3.8'!$B$22="ja",2,IF('3.8'!$C$22="ja",1,0))</f>
        <v>0</v>
      </c>
      <c r="F98" s="293" t="str">
        <f>+'2.2'!F100</f>
        <v>Pneumologie</v>
      </c>
      <c r="G98" s="294">
        <f>+'2.2'!G100</f>
        <v>2</v>
      </c>
      <c r="H98" s="313">
        <f>IF(intern2!AY259&gt;=intern2!AY95,1,0)</f>
        <v>0</v>
      </c>
      <c r="I98" s="295">
        <f>IF(G98="",1,IF(MAX(intern3!C99:AU99)&gt;=G98,1,0))</f>
        <v>0</v>
      </c>
      <c r="J98" s="294">
        <f>+'2.2'!H100</f>
        <v>2</v>
      </c>
      <c r="K98" s="295">
        <f>VALUE(IF(J98=1,IF('3.3'!H$12&gt;=1,1,0),IF(J98=2,IF('3.3'!H$12&gt;=2,1,0),IF(J98=3,IF('3.3'!H$12&gt;=3,1,0),1))))</f>
        <v>0</v>
      </c>
      <c r="L98" s="294">
        <f>+'2.2'!I100</f>
        <v>2</v>
      </c>
      <c r="M98" s="294">
        <f>+IF(L98=1,IF('3.4'!H$11&gt;=1,1,0),IF(L98=2,IF('3.4'!H$11&gt;=2,1,0),IF(L98=3,IF('3.4'!H$11&gt;=3,1,0),1)))</f>
        <v>0</v>
      </c>
      <c r="N98" s="294" t="str">
        <f>+'2.2'!K100</f>
        <v>TPL2</v>
      </c>
      <c r="O98" s="421">
        <f>IF(N98="",1,IF(OR('3.5'!D98="ja",'3.5'!E98="ja"),1,0))</f>
        <v>0</v>
      </c>
      <c r="P98" s="290" t="str">
        <f>IF(ISBLANK(intern1!P93),"",intern1!P93)</f>
        <v>PNE1</v>
      </c>
      <c r="Q98" s="290">
        <f>IF(P98="",1,IF(Y$95="ja",1,0))</f>
        <v>0</v>
      </c>
      <c r="R98" s="290" t="str">
        <f>'2.2'!J100</f>
        <v/>
      </c>
      <c r="S98" s="297">
        <f>IF(R98="",1,0)</f>
        <v>1</v>
      </c>
      <c r="T98" s="294" t="str">
        <f>+'2.2'!L100</f>
        <v/>
      </c>
      <c r="U98" s="295">
        <f t="shared" si="22"/>
        <v>1</v>
      </c>
      <c r="V98" s="291" t="str">
        <f>+'2.2'!N100</f>
        <v/>
      </c>
      <c r="W98" s="280">
        <f>IF(V98="",1,IF('3.7'!$D98="ja",1,0))</f>
        <v>1</v>
      </c>
      <c r="Y98" s="541"/>
      <c r="Z98" s="541"/>
      <c r="AA98" s="620"/>
      <c r="AB98" s="610" t="str">
        <f>+'2.2'!M100</f>
        <v/>
      </c>
      <c r="AC98" s="654"/>
    </row>
    <row r="99" spans="1:29" s="272" customFormat="1" ht="87.5" x14ac:dyDescent="0.25">
      <c r="A99" s="143" t="str">
        <f>+'2.2'!B101</f>
        <v/>
      </c>
      <c r="B99" s="290" t="str">
        <f>+'2.2'!C101</f>
        <v>PNE1.3</v>
      </c>
      <c r="C99" s="413" t="str">
        <f>+'2.2'!D101</f>
        <v>Cystische Fibrose</v>
      </c>
      <c r="D99" s="292" t="str">
        <f>'2.2'!E101</f>
        <v>BP</v>
      </c>
      <c r="E99" s="290">
        <f>IF('3.8'!$B$22="ja",2,IF('3.8'!$C$22="ja",1,0))</f>
        <v>0</v>
      </c>
      <c r="F99" s="293" t="str">
        <f>+'2.2'!F101</f>
        <v>Pneumologie</v>
      </c>
      <c r="G99" s="294">
        <f>+'2.2'!G101</f>
        <v>2</v>
      </c>
      <c r="H99" s="313">
        <f>IF(intern2!AY260&gt;=intern2!AY96,1,0)</f>
        <v>0</v>
      </c>
      <c r="I99" s="295">
        <f>IF(G99="",1,IF(MAX(intern3!C100:AU100)&gt;=G99,1,0))</f>
        <v>0</v>
      </c>
      <c r="J99" s="294">
        <f>+'2.2'!H101</f>
        <v>2</v>
      </c>
      <c r="K99" s="295">
        <f>VALUE(IF(J99=1,IF('3.3'!H$12&gt;=1,1,0),IF(J99=2,IF('3.3'!H$12&gt;=2,1,0),IF(J99=3,IF('3.3'!H$12&gt;=3,1,0),1))))</f>
        <v>0</v>
      </c>
      <c r="L99" s="294">
        <f>+'2.2'!I101</f>
        <v>2</v>
      </c>
      <c r="M99" s="294">
        <f>+IF(L99=1,IF('3.4'!H$11&gt;=1,1,0),IF(L99=2,IF('3.4'!H$11&gt;=2,1,0),IF(L99=3,IF('3.4'!H$11&gt;=3,1,0),1)))</f>
        <v>0</v>
      </c>
      <c r="N99" s="294" t="str">
        <f>+'2.2'!K101</f>
        <v>TPL2</v>
      </c>
      <c r="O99" s="421">
        <f>IF(N99="",1,IF(OR('3.5'!D98="ja",'3.5'!E98="ja"),1,0))</f>
        <v>0</v>
      </c>
      <c r="P99" s="290" t="str">
        <f>IF(ISBLANK(intern1!P94),"",intern1!P94)</f>
        <v>PNE1</v>
      </c>
      <c r="Q99" s="290">
        <f>IF(P99="",1,0)</f>
        <v>0</v>
      </c>
      <c r="R99" s="290" t="str">
        <f>'2.2'!J101</f>
        <v>THO1 + END1
+ HNO1.2 + GAE1</v>
      </c>
      <c r="S99" s="297">
        <f>IF(R99="",1,IF(AND(Y101="ja",Y49="ja",Y18="ja",Y50="ja"),1,0))</f>
        <v>0</v>
      </c>
      <c r="T99" s="294" t="str">
        <f>+'2.2'!L101</f>
        <v/>
      </c>
      <c r="U99" s="295">
        <f t="shared" si="22"/>
        <v>1</v>
      </c>
      <c r="V99" s="291" t="str">
        <f>+'2.2'!N101</f>
        <v>Stationäre Betreuung ausserhalb CF-Zentrum nur unter Anleitung/Rücksprache mit CF-Zentrum und erfahrenen CF-Spezialistinnen/-Spezialisten; bei Stadienänderung Behandlung im CF-Zentrum.</v>
      </c>
      <c r="W99" s="288">
        <f>IF(V99="",1,IF('3.7'!$D99="ja",1,0))</f>
        <v>0</v>
      </c>
      <c r="Y99" s="541"/>
      <c r="Z99" s="541"/>
      <c r="AA99" s="620"/>
      <c r="AB99" s="610" t="str">
        <f>+'2.2'!M101</f>
        <v/>
      </c>
      <c r="AC99" s="654"/>
    </row>
    <row r="100" spans="1:29" s="272" customFormat="1" ht="50" x14ac:dyDescent="0.25">
      <c r="A100" s="143" t="str">
        <f>+'2.2'!B102</f>
        <v/>
      </c>
      <c r="B100" s="274" t="str">
        <f>+'2.2'!C102</f>
        <v>PNE2</v>
      </c>
      <c r="C100" s="411" t="str">
        <f>+'2.2'!D102</f>
        <v>Polysomnographie</v>
      </c>
      <c r="D100" s="547" t="str">
        <f>'2.2'!E102</f>
        <v/>
      </c>
      <c r="E100" s="274">
        <f>IF('3.8'!$B$22="ja",2,IF('3.8'!$C$22="ja",1,0))</f>
        <v>0</v>
      </c>
      <c r="F100" s="277" t="str">
        <f>+'2.2'!F102</f>
        <v>Fähigkeitsausweis Schlafmedizin mit Facharzt 
Pneumologie oder Neurologie oder
Psychiatrie und Psychotherapie</v>
      </c>
      <c r="G100" s="391" t="str">
        <f>+'2.2'!G102</f>
        <v/>
      </c>
      <c r="H100" s="301">
        <f>IF(intern2!AY261&gt;=intern2!AY97,1,0)</f>
        <v>1</v>
      </c>
      <c r="I100" s="279">
        <f>IF(G100="",1,IF(MAX(intern3!C101:AU101)&gt;=G100,1,0))</f>
        <v>1</v>
      </c>
      <c r="J100" s="278" t="str">
        <f>+'2.2'!H102</f>
        <v/>
      </c>
      <c r="K100" s="279">
        <f>VALUE(IF(J100=1,IF('3.3'!H$12&gt;=1,1,0),IF(J100=2,IF('3.3'!H$12&gt;=2,1,0),IF(J100=3,IF('3.3'!H$12&gt;=3,1,0),1))))</f>
        <v>1</v>
      </c>
      <c r="L100" s="278">
        <f>+'2.2'!I102</f>
        <v>1</v>
      </c>
      <c r="M100" s="278">
        <f>+IF(L100=1,IF('3.4'!H$11&gt;=1,1,0),IF(L100=2,IF('3.4'!H$11&gt;=2,1,0),IF(L100=3,IF('3.4'!H$11&gt;=3,1,0),1)))</f>
        <v>0</v>
      </c>
      <c r="N100" s="278" t="str">
        <f>+'2.2'!K102</f>
        <v/>
      </c>
      <c r="O100" s="419">
        <f t="shared" si="20"/>
        <v>1</v>
      </c>
      <c r="P100" s="274" t="str">
        <f>IF(ISBLANK(intern1!P95),"",intern1!P95)</f>
        <v/>
      </c>
      <c r="Q100" s="274">
        <f>IF(P100="",1,0)</f>
        <v>1</v>
      </c>
      <c r="R100" s="274" t="str">
        <f>'2.2'!J102</f>
        <v/>
      </c>
      <c r="S100" s="298">
        <f>IF(R100="",1,0)</f>
        <v>1</v>
      </c>
      <c r="T100" s="278" t="str">
        <f>+'2.2'!L102</f>
        <v/>
      </c>
      <c r="U100" s="279">
        <f t="shared" si="22"/>
        <v>1</v>
      </c>
      <c r="V100" s="275" t="str">
        <f>+'2.2'!N102</f>
        <v>Zertifizierung des Schlaflabors durch SGSSC erforderlich.</v>
      </c>
      <c r="W100" s="296">
        <f>IF(V100="",1,IF('3.7'!$D100="ja",1,0))</f>
        <v>0</v>
      </c>
      <c r="Y100" s="556"/>
      <c r="Z100" s="556"/>
      <c r="AA100" s="607"/>
      <c r="AB100" s="611" t="str">
        <f>+'2.2'!M102</f>
        <v/>
      </c>
      <c r="AC100" s="656"/>
    </row>
    <row r="101" spans="1:29" s="272" customFormat="1" ht="50" x14ac:dyDescent="0.25">
      <c r="A101" s="369" t="str">
        <f>+'2.2'!B103</f>
        <v>Thoraxchirurgie</v>
      </c>
      <c r="B101" s="281" t="str">
        <f>+'2.2'!C103</f>
        <v>THO1</v>
      </c>
      <c r="C101" s="412" t="str">
        <f>+'2.2'!D103</f>
        <v>Thoraxchirurgie</v>
      </c>
      <c r="D101" s="283" t="str">
        <f>'2.2'!E103</f>
        <v>BP</v>
      </c>
      <c r="E101" s="281">
        <f>IF('3.8'!$B$22="ja",2,IF('3.8'!$C$22="ja",1,0))</f>
        <v>0</v>
      </c>
      <c r="F101" s="284" t="str">
        <f>+'2.2'!F103</f>
        <v>Chirurgie mit Schwerpunkte Allgemeinchirurgie und Traumatologie resp. Viszeralchirurgie
Thoraxchirurgie</v>
      </c>
      <c r="G101" s="285">
        <f>+'2.2'!G103</f>
        <v>2</v>
      </c>
      <c r="H101" s="311">
        <f>IF(intern2!AY262&gt;=intern2!AY98,1,0)</f>
        <v>0</v>
      </c>
      <c r="I101" s="286">
        <f>IF(G101="",1,IF(MAX(intern3!C102:AU102)&gt;=G101,1,0))</f>
        <v>0</v>
      </c>
      <c r="J101" s="285">
        <f>+'2.2'!H103</f>
        <v>2</v>
      </c>
      <c r="K101" s="286">
        <f>VALUE(IF(J101=1,IF('3.3'!H$12&gt;=1,1,0),IF(J101=2,IF('3.3'!H$12&gt;=2,1,0),IF(J101=3,IF('3.3'!H$12&gt;=3,1,0),1))))</f>
        <v>0</v>
      </c>
      <c r="L101" s="285">
        <f>+'2.2'!I103</f>
        <v>2</v>
      </c>
      <c r="M101" s="285">
        <f>+IF(L101=1,IF('3.4'!H$11&gt;=1,1,0),IF(L101=2,IF('3.4'!H$11&gt;=2,1,0),IF(L101=3,IF('3.4'!H$11&gt;=3,1,0),1)))</f>
        <v>0</v>
      </c>
      <c r="N101" s="285" t="str">
        <f>+'2.2'!K103</f>
        <v/>
      </c>
      <c r="O101" s="420">
        <f t="shared" si="20"/>
        <v>1</v>
      </c>
      <c r="P101" s="281" t="str">
        <f>IF(ISBLANK(intern1!P96),"",intern1!P96)</f>
        <v/>
      </c>
      <c r="Q101" s="281">
        <f>IF(P101="",1,0)</f>
        <v>1</v>
      </c>
      <c r="R101" s="281" t="str">
        <f>'2.2'!J103</f>
        <v>PNE1</v>
      </c>
      <c r="S101" s="289">
        <f>IF(R101="",1,IF(Y$96="ja",1,0))</f>
        <v>0</v>
      </c>
      <c r="T101" s="285" t="str">
        <f>+'2.2'!L103</f>
        <v/>
      </c>
      <c r="U101" s="286">
        <f t="shared" si="22"/>
        <v>1</v>
      </c>
      <c r="V101" s="282" t="str">
        <f>+'2.2'!N103</f>
        <v/>
      </c>
      <c r="W101" s="322">
        <f>IF(V101="",1,IF('3.7'!$D101="ja",1,0))</f>
        <v>1</v>
      </c>
      <c r="Y101" s="541"/>
      <c r="Z101" s="541"/>
      <c r="AA101" s="624"/>
      <c r="AB101" s="614" t="str">
        <f>+'2.2'!M103</f>
        <v/>
      </c>
      <c r="AC101" s="654"/>
    </row>
    <row r="102" spans="1:29" s="272" customFormat="1" ht="37.5" x14ac:dyDescent="0.25">
      <c r="A102" s="409" t="str">
        <f>+'2.2'!B104</f>
        <v/>
      </c>
      <c r="B102" s="290" t="str">
        <f>+'2.2'!C104</f>
        <v>THO1.1</v>
      </c>
      <c r="C102" s="413" t="str">
        <f>+'2.2'!D104</f>
        <v>Maligne Neoplasien des Atmungssystems (kurative Resektion durch Lobektomie / Pneumonektomie)</v>
      </c>
      <c r="D102" s="292" t="str">
        <f>'2.2'!E104</f>
        <v>BP</v>
      </c>
      <c r="E102" s="290">
        <f>IF('3.8'!$B$22="ja",2,IF('3.8'!$C$22="ja",1,0))</f>
        <v>0</v>
      </c>
      <c r="F102" s="293" t="str">
        <f>+'2.2'!F104</f>
        <v>Thoraxchirurgie</v>
      </c>
      <c r="G102" s="294">
        <f>+'2.2'!G104</f>
        <v>2</v>
      </c>
      <c r="H102" s="313">
        <f>IF(intern2!AY263&gt;=intern2!AY99,1,0)</f>
        <v>0</v>
      </c>
      <c r="I102" s="295">
        <f>IF(G102="",1,IF(MAX(intern3!C103:AU103)&gt;=G102,1,0))</f>
        <v>0</v>
      </c>
      <c r="J102" s="294">
        <f>+'2.2'!H104</f>
        <v>2</v>
      </c>
      <c r="K102" s="295">
        <f>VALUE(IF(J102=1,IF('3.3'!H$12&gt;=1,1,0),IF(J102=2,IF('3.3'!H$12&gt;=2,1,0),IF(J102=3,IF('3.3'!H$12&gt;=3,1,0),1))))</f>
        <v>0</v>
      </c>
      <c r="L102" s="294">
        <f>+'2.2'!I104</f>
        <v>3</v>
      </c>
      <c r="M102" s="294">
        <f>+IF(L102=1,IF('3.4'!H$11&gt;=1,1,0),IF(L102=2,IF('3.4'!H$11&gt;=2,1,0),IF(L102=3,IF('3.4'!H$11&gt;=3,1,0),1)))</f>
        <v>0</v>
      </c>
      <c r="N102" s="294"/>
      <c r="O102" s="421">
        <f t="shared" si="20"/>
        <v>1</v>
      </c>
      <c r="P102" s="290" t="str">
        <f>IF(ISBLANK(intern1!P97),"",intern1!P97)</f>
        <v>THO1</v>
      </c>
      <c r="Q102" s="290">
        <f>IF(P102="",1,IF(Y$101="ja",1,0))</f>
        <v>0</v>
      </c>
      <c r="R102" s="290" t="str">
        <f>'2.2'!J104</f>
        <v/>
      </c>
      <c r="S102" s="297">
        <f>IF(R102="",1,0)</f>
        <v>1</v>
      </c>
      <c r="T102" s="294" t="str">
        <f>+'2.2'!L104</f>
        <v>ja</v>
      </c>
      <c r="U102" s="295">
        <f>IF(T102="",1,IF((OR('3.6'!$C19="Kooperationspartner",'3.6'!$C19="Alle erforderlichen Fachärzte im Haus")),1,0))</f>
        <v>0</v>
      </c>
      <c r="V102" s="291" t="str">
        <f>+'2.2'!N104</f>
        <v>Operateurinnen/Operateure erfassen.</v>
      </c>
      <c r="W102" s="322">
        <f>IF(V102="",1,IF('3.7'!$D102="ja",1,0))</f>
        <v>0</v>
      </c>
      <c r="Y102" s="541"/>
      <c r="Z102" s="541"/>
      <c r="AA102" s="620"/>
      <c r="AB102" s="610"/>
      <c r="AC102" s="654"/>
    </row>
    <row r="103" spans="1:29" s="272" customFormat="1" ht="25" x14ac:dyDescent="0.25">
      <c r="A103" s="371" t="str">
        <f>+'2.2'!B105</f>
        <v/>
      </c>
      <c r="B103" s="274" t="str">
        <f>+'2.2'!C105</f>
        <v>THO1.2</v>
      </c>
      <c r="C103" s="411" t="str">
        <f>+'2.2'!D105</f>
        <v>Mediastinaleingriffe</v>
      </c>
      <c r="D103" s="273" t="str">
        <f>'2.2'!E105</f>
        <v>BP</v>
      </c>
      <c r="E103" s="274">
        <f>IF('3.8'!$B$22="ja",2,IF('3.8'!$C$22="ja",1,0))</f>
        <v>0</v>
      </c>
      <c r="F103" s="277" t="str">
        <f>+'2.2'!F105</f>
        <v>Thoraxchirurgie</v>
      </c>
      <c r="G103" s="278">
        <f>+'2.2'!G105</f>
        <v>2</v>
      </c>
      <c r="H103" s="301">
        <f>IF(intern2!AY264&gt;=intern2!AY100,1,0)</f>
        <v>0</v>
      </c>
      <c r="I103" s="279">
        <f>IF(G103="",1,IF(MAX(intern3!C104:AU104)&gt;=G103,1,0))</f>
        <v>0</v>
      </c>
      <c r="J103" s="278">
        <f>+'2.2'!H105</f>
        <v>2</v>
      </c>
      <c r="K103" s="279">
        <f>VALUE(IF(J103=1,IF('3.3'!H$12&gt;=1,1,0),IF(J103=2,IF('3.3'!H$12&gt;=2,1,0),IF(J103=3,IF('3.3'!H$12&gt;=3,1,0),1))))</f>
        <v>0</v>
      </c>
      <c r="L103" s="278">
        <f>+'2.2'!I105</f>
        <v>3</v>
      </c>
      <c r="M103" s="278">
        <f>+IF(L103=1,IF('3.4'!H$11&gt;=1,1,0),IF(L103=2,IF('3.4'!H$11&gt;=2,1,0),IF(L103=3,IF('3.4'!H$11&gt;=3,1,0),1)))</f>
        <v>0</v>
      </c>
      <c r="N103" s="278"/>
      <c r="O103" s="419">
        <f t="shared" si="20"/>
        <v>1</v>
      </c>
      <c r="P103" s="274" t="str">
        <f>IF(ISBLANK(intern1!P98),"",intern1!P98)</f>
        <v>THO1</v>
      </c>
      <c r="Q103" s="274">
        <f>IF(P103="",1,IF(Y$101="ja",1,0))</f>
        <v>0</v>
      </c>
      <c r="R103" s="274" t="str">
        <f>'2.2'!J105</f>
        <v/>
      </c>
      <c r="S103" s="298">
        <f>IF(R103="",1,0)</f>
        <v>1</v>
      </c>
      <c r="T103" s="278" t="str">
        <f>+'2.2'!L105</f>
        <v>ja</v>
      </c>
      <c r="U103" s="279">
        <f>IF(T103="",1,IF((OR('3.6'!$C19="Kooperationspartner",'3.6'!$C19="Alle erforderlichen Fachärzte im Haus")),1,0))</f>
        <v>0</v>
      </c>
      <c r="V103" s="275" t="str">
        <f>+'2.2'!N105</f>
        <v>Operateurinnen/Operateure erfassen.</v>
      </c>
      <c r="W103" s="322">
        <f>IF(V103="",1,IF('3.7'!$D103="ja",1,0))</f>
        <v>0</v>
      </c>
      <c r="Y103" s="556"/>
      <c r="Z103" s="556"/>
      <c r="AA103" s="607"/>
      <c r="AB103" s="611"/>
      <c r="AC103" s="656"/>
    </row>
    <row r="104" spans="1:29" s="272" customFormat="1" ht="25" hidden="1" outlineLevel="1" x14ac:dyDescent="0.25">
      <c r="A104" s="369" t="str">
        <f>+'2.2'!B106</f>
        <v>Transplantationen</v>
      </c>
      <c r="B104" s="579" t="str">
        <f>+'2.2'!C106</f>
        <v>TPL1</v>
      </c>
      <c r="C104" s="580" t="str">
        <f>+'2.2'!D106</f>
        <v>Herztransplantation (IVHSM)</v>
      </c>
      <c r="D104" s="581" t="str">
        <f>'2.2'!E106</f>
        <v/>
      </c>
      <c r="E104" s="579"/>
      <c r="F104" s="582"/>
      <c r="G104" s="582"/>
      <c r="H104" s="583"/>
      <c r="I104" s="582"/>
      <c r="J104" s="582"/>
      <c r="K104" s="582"/>
      <c r="L104" s="582"/>
      <c r="M104" s="582"/>
      <c r="N104" s="582"/>
      <c r="O104" s="584"/>
      <c r="P104" s="579"/>
      <c r="Q104" s="579"/>
      <c r="R104" s="585"/>
      <c r="S104" s="586"/>
      <c r="T104" s="582"/>
      <c r="U104" s="582"/>
      <c r="V104" s="587" t="str">
        <f>+'2.2'!N106</f>
        <v>Es gelten die aktuellen IVHSM Anforderungen</v>
      </c>
      <c r="W104" s="299"/>
      <c r="Y104" s="606"/>
      <c r="Z104" s="606"/>
      <c r="AA104" s="602"/>
      <c r="AB104" s="610"/>
      <c r="AC104" s="606"/>
    </row>
    <row r="105" spans="1:29" s="272" customFormat="1" ht="25" hidden="1" outlineLevel="1" x14ac:dyDescent="0.25">
      <c r="A105" s="143"/>
      <c r="B105" s="560" t="str">
        <f>+'2.2'!C107</f>
        <v>TPL2</v>
      </c>
      <c r="C105" s="561" t="str">
        <f>+'2.2'!D107</f>
        <v>Lungentransplantation (IVHSM)</v>
      </c>
      <c r="D105" s="562" t="str">
        <f>'2.2'!E107</f>
        <v/>
      </c>
      <c r="E105" s="560"/>
      <c r="F105" s="563"/>
      <c r="G105" s="563"/>
      <c r="H105" s="564"/>
      <c r="I105" s="563"/>
      <c r="J105" s="563"/>
      <c r="K105" s="563"/>
      <c r="L105" s="563"/>
      <c r="M105" s="563"/>
      <c r="N105" s="563"/>
      <c r="O105" s="566"/>
      <c r="P105" s="560"/>
      <c r="Q105" s="560"/>
      <c r="R105" s="565"/>
      <c r="S105" s="567"/>
      <c r="T105" s="563"/>
      <c r="U105" s="563"/>
      <c r="V105" s="568" t="str">
        <f>+'2.2'!N107</f>
        <v>Es gelten die aktuellen IVHSM Anforderungen</v>
      </c>
      <c r="W105" s="299"/>
      <c r="Y105" s="602"/>
      <c r="Z105" s="602"/>
      <c r="AA105" s="602"/>
      <c r="AB105" s="610"/>
      <c r="AC105" s="602"/>
    </row>
    <row r="106" spans="1:29" s="272" customFormat="1" ht="25" hidden="1" outlineLevel="1" x14ac:dyDescent="0.25">
      <c r="A106" s="143"/>
      <c r="B106" s="560" t="str">
        <f>+'2.2'!C108</f>
        <v>TPL3</v>
      </c>
      <c r="C106" s="561" t="str">
        <f>+'2.2'!D108</f>
        <v>Lebertransplantation (IVHSM)</v>
      </c>
      <c r="D106" s="562" t="str">
        <f>'2.2'!E108</f>
        <v/>
      </c>
      <c r="E106" s="560"/>
      <c r="F106" s="563"/>
      <c r="G106" s="563"/>
      <c r="H106" s="564"/>
      <c r="I106" s="563"/>
      <c r="J106" s="563"/>
      <c r="K106" s="563"/>
      <c r="L106" s="563"/>
      <c r="M106" s="563"/>
      <c r="N106" s="563"/>
      <c r="O106" s="566"/>
      <c r="P106" s="560"/>
      <c r="Q106" s="560"/>
      <c r="R106" s="565"/>
      <c r="S106" s="567"/>
      <c r="T106" s="563"/>
      <c r="U106" s="563"/>
      <c r="V106" s="568" t="str">
        <f>+'2.2'!N108</f>
        <v>Es gelten die aktuellen IVHSM Anforderungen</v>
      </c>
      <c r="W106" s="299"/>
      <c r="Y106" s="602"/>
      <c r="Z106" s="602"/>
      <c r="AA106" s="602"/>
      <c r="AB106" s="610"/>
      <c r="AC106" s="602"/>
    </row>
    <row r="107" spans="1:29" s="272" customFormat="1" ht="25" hidden="1" outlineLevel="1" x14ac:dyDescent="0.25">
      <c r="A107" s="143"/>
      <c r="B107" s="560" t="str">
        <f>+'2.2'!C109</f>
        <v>TPL4</v>
      </c>
      <c r="C107" s="561" t="str">
        <f>+'2.2'!D109</f>
        <v>Pankreastransplantation (IVHSM)</v>
      </c>
      <c r="D107" s="562" t="str">
        <f>'2.2'!E109</f>
        <v/>
      </c>
      <c r="E107" s="560"/>
      <c r="F107" s="563"/>
      <c r="G107" s="563"/>
      <c r="H107" s="564"/>
      <c r="I107" s="563"/>
      <c r="J107" s="563"/>
      <c r="K107" s="563"/>
      <c r="L107" s="563"/>
      <c r="M107" s="563"/>
      <c r="N107" s="563"/>
      <c r="O107" s="566"/>
      <c r="P107" s="560"/>
      <c r="Q107" s="560"/>
      <c r="R107" s="565" t="str">
        <f>'2.2'!J109</f>
        <v/>
      </c>
      <c r="S107" s="567"/>
      <c r="T107" s="563" t="str">
        <f>+'2.2'!L109</f>
        <v/>
      </c>
      <c r="U107" s="563">
        <f t="shared" si="22"/>
        <v>1</v>
      </c>
      <c r="V107" s="568" t="str">
        <f>+'2.2'!N109</f>
        <v>Es gelten die aktuellen IVHSM Anforderungen</v>
      </c>
      <c r="W107" s="299">
        <f>IF(V107="",1,IF('3.7'!$D107="ja",1,0))</f>
        <v>0</v>
      </c>
      <c r="Y107" s="602"/>
      <c r="Z107" s="602"/>
      <c r="AA107" s="602"/>
      <c r="AB107" s="610" t="str">
        <f>+'2.2'!M109</f>
        <v/>
      </c>
      <c r="AC107" s="602"/>
    </row>
    <row r="108" spans="1:29" s="272" customFormat="1" ht="25" hidden="1" outlineLevel="1" x14ac:dyDescent="0.25">
      <c r="A108" s="143"/>
      <c r="B108" s="560" t="str">
        <f>+'2.2'!C110</f>
        <v>TPL5</v>
      </c>
      <c r="C108" s="561" t="str">
        <f>+'2.2'!D110</f>
        <v>Nierentransplantation (IVHSM)</v>
      </c>
      <c r="D108" s="562" t="str">
        <f>'2.2'!E110</f>
        <v/>
      </c>
      <c r="E108" s="560"/>
      <c r="F108" s="563"/>
      <c r="G108" s="563"/>
      <c r="H108" s="564"/>
      <c r="I108" s="563"/>
      <c r="J108" s="563"/>
      <c r="K108" s="563"/>
      <c r="L108" s="563"/>
      <c r="M108" s="563"/>
      <c r="N108" s="563"/>
      <c r="O108" s="566"/>
      <c r="P108" s="560"/>
      <c r="Q108" s="560"/>
      <c r="R108" s="565" t="str">
        <f>'2.2'!J110</f>
        <v/>
      </c>
      <c r="S108" s="567"/>
      <c r="T108" s="563" t="str">
        <f>+'2.2'!L110</f>
        <v/>
      </c>
      <c r="U108" s="563">
        <f t="shared" si="22"/>
        <v>1</v>
      </c>
      <c r="V108" s="568" t="str">
        <f>+'2.2'!N110</f>
        <v>Es gelten die aktuellen IVHSM Anforderungen</v>
      </c>
      <c r="W108" s="299">
        <f>IF(V108="",1,IF('3.7'!$D108="ja",1,0))</f>
        <v>0</v>
      </c>
      <c r="Y108" s="602"/>
      <c r="Z108" s="602"/>
      <c r="AA108" s="602"/>
      <c r="AB108" s="610" t="str">
        <f>+'2.2'!M110</f>
        <v/>
      </c>
      <c r="AC108" s="602"/>
    </row>
    <row r="109" spans="1:29" s="272" customFormat="1" ht="15.5" collapsed="1" x14ac:dyDescent="0.25">
      <c r="A109" s="369" t="str">
        <f>+'2.2'!B111</f>
        <v>Transplantationen</v>
      </c>
      <c r="B109" s="290" t="str">
        <f>+'2.2'!C111</f>
        <v>TPL6</v>
      </c>
      <c r="C109" s="413" t="str">
        <f>+'2.2'!D111</f>
        <v>Darmtransplantation</v>
      </c>
      <c r="D109" s="292" t="str">
        <f>'2.2'!E111</f>
        <v>BP</v>
      </c>
      <c r="E109" s="290">
        <f>IF('3.8'!$B$22="ja",2,IF('3.8'!$C$22="ja",1,0))</f>
        <v>0</v>
      </c>
      <c r="F109" s="293" t="str">
        <f>+'2.2'!F111</f>
        <v/>
      </c>
      <c r="G109" s="294">
        <f>+'2.2'!G111</f>
        <v>3</v>
      </c>
      <c r="H109" s="313">
        <f>IF(intern2!AY270&gt;=intern2!AY106,1,0)</f>
        <v>1</v>
      </c>
      <c r="I109" s="295">
        <f>IF(G109="",1,IF(MAX(intern3!C110:AU110)&gt;=G109,1,0))</f>
        <v>0</v>
      </c>
      <c r="J109" s="294">
        <f>+'2.2'!H111</f>
        <v>3</v>
      </c>
      <c r="K109" s="295">
        <f>VALUE(IF(J109=1,IF('3.3'!H$12&gt;=1,1,0),IF(J109=2,IF('3.3'!H$12&gt;=2,1,0),IF(J109=3,IF('3.3'!H$12&gt;=3,1,0),1))))</f>
        <v>0</v>
      </c>
      <c r="L109" s="294">
        <f>+'2.2'!I111</f>
        <v>3</v>
      </c>
      <c r="M109" s="294">
        <f>+IF(L109=1,IF('3.4'!H$11&gt;=1,1,0),IF(L109=2,IF('3.4'!H$11&gt;=2,1,0),IF(L109=3,IF('3.4'!H$11&gt;=3,1,0),1)))</f>
        <v>0</v>
      </c>
      <c r="N109" s="294" t="str">
        <f>+'2.2'!K111</f>
        <v/>
      </c>
      <c r="O109" s="421">
        <f t="shared" si="20"/>
        <v>1</v>
      </c>
      <c r="P109" s="290" t="str">
        <f>IF(ISBLANK(intern1!P104),"",intern1!P104)</f>
        <v/>
      </c>
      <c r="Q109" s="290">
        <f t="shared" ref="Q109" si="32">IF(P109="",1,0)</f>
        <v>1</v>
      </c>
      <c r="R109" s="290" t="str">
        <f>'2.2'!J111</f>
        <v/>
      </c>
      <c r="S109" s="297">
        <f>IF(R109="",1,0)</f>
        <v>1</v>
      </c>
      <c r="T109" s="294" t="str">
        <f>+'2.2'!L111</f>
        <v/>
      </c>
      <c r="U109" s="295">
        <f t="shared" si="22"/>
        <v>1</v>
      </c>
      <c r="V109" s="291" t="str">
        <f>+'2.2'!N111</f>
        <v/>
      </c>
      <c r="W109" s="288">
        <f>IF(V109="",1,IF('3.7'!$D109="ja",1,0))</f>
        <v>1</v>
      </c>
      <c r="X109" s="323"/>
      <c r="Y109" s="541"/>
      <c r="Z109" s="541"/>
      <c r="AA109" s="602"/>
      <c r="AB109" s="610" t="str">
        <f>+'2.2'!M111</f>
        <v/>
      </c>
      <c r="AC109" s="654"/>
    </row>
    <row r="110" spans="1:29" s="272" customFormat="1" ht="15.5" x14ac:dyDescent="0.25">
      <c r="A110" s="143"/>
      <c r="B110" s="274" t="str">
        <f>+'2.2'!C112</f>
        <v>TPL7</v>
      </c>
      <c r="C110" s="411" t="str">
        <f>+'2.2'!D112</f>
        <v>Milztransplantation</v>
      </c>
      <c r="D110" s="273" t="str">
        <f>'2.2'!E112</f>
        <v>BP</v>
      </c>
      <c r="E110" s="274">
        <f>IF('3.8'!$B$22="ja",2,IF('3.8'!$C$22="ja",1,0))</f>
        <v>0</v>
      </c>
      <c r="F110" s="277" t="str">
        <f>+'2.2'!F112</f>
        <v/>
      </c>
      <c r="G110" s="278">
        <f>+'2.2'!G112</f>
        <v>3</v>
      </c>
      <c r="H110" s="301">
        <f>IF(intern2!AY271&gt;=intern2!AY107,1,0)</f>
        <v>1</v>
      </c>
      <c r="I110" s="279">
        <f>IF(G110="",1,IF(MAX(intern3!C111:AU111)&gt;=G110,1,0))</f>
        <v>0</v>
      </c>
      <c r="J110" s="278">
        <f>+'2.2'!H112</f>
        <v>3</v>
      </c>
      <c r="K110" s="279">
        <f>VALUE(IF(J110=1,IF('3.3'!H$12&gt;=1,1,0),IF(J110=2,IF('3.3'!H$12&gt;=2,1,0),IF(J110=3,IF('3.3'!H$12&gt;=3,1,0),1))))</f>
        <v>0</v>
      </c>
      <c r="L110" s="278">
        <f>+'2.2'!I112</f>
        <v>3</v>
      </c>
      <c r="M110" s="278">
        <f>+IF(L110=1,IF('3.4'!H$11&gt;=1,1,0),IF(L110=2,IF('3.4'!H$11&gt;=2,1,0),IF(L110=3,IF('3.4'!H$11&gt;=3,1,0),1)))</f>
        <v>0</v>
      </c>
      <c r="N110" s="278" t="str">
        <f>+'2.2'!K112</f>
        <v/>
      </c>
      <c r="O110" s="419">
        <f t="shared" si="20"/>
        <v>1</v>
      </c>
      <c r="P110" s="274" t="str">
        <f>IF(ISBLANK(intern1!P105),"",intern1!P105)</f>
        <v/>
      </c>
      <c r="Q110" s="274">
        <f t="shared" si="23"/>
        <v>1</v>
      </c>
      <c r="R110" s="274" t="str">
        <f>'2.2'!J112</f>
        <v/>
      </c>
      <c r="S110" s="298">
        <f>IF(R110="",1,0)</f>
        <v>1</v>
      </c>
      <c r="T110" s="278" t="str">
        <f>+'2.2'!L112</f>
        <v/>
      </c>
      <c r="U110" s="279">
        <f t="shared" si="22"/>
        <v>1</v>
      </c>
      <c r="V110" s="275" t="str">
        <f>+'2.2'!N112</f>
        <v/>
      </c>
      <c r="W110" s="296">
        <f>IF(V110="",1,IF('3.7'!$D110="ja",1,0))</f>
        <v>1</v>
      </c>
      <c r="Y110" s="556"/>
      <c r="Z110" s="556"/>
      <c r="AA110" s="607"/>
      <c r="AB110" s="611" t="str">
        <f>+'2.2'!M112</f>
        <v/>
      </c>
      <c r="AC110" s="656"/>
    </row>
    <row r="111" spans="1:29" s="272" customFormat="1" ht="50" x14ac:dyDescent="0.25">
      <c r="A111" s="138" t="str">
        <f>+'2.2'!B113</f>
        <v>Bewegungsapparat chirurgisch</v>
      </c>
      <c r="B111" s="281" t="str">
        <f>+'2.2'!C113</f>
        <v>BEW1</v>
      </c>
      <c r="C111" s="412" t="str">
        <f>+'2.2'!D113</f>
        <v>Chirurgie Bewegungsapparat</v>
      </c>
      <c r="D111" s="283" t="str">
        <f>'2.2'!E113</f>
        <v>BPE/BP</v>
      </c>
      <c r="E111" s="281">
        <f>IF('3.8'!$B$22="ja",2,IF('3.8'!$C$22="ja",1,0))</f>
        <v>0</v>
      </c>
      <c r="F111" s="284" t="str">
        <f>+'2.2'!F113</f>
        <v>(Orthopädische Chirurgie und Traumatologie des Bewegungsapparates)
(Chirurgie mit Schwerpunkt Allgemeinchirurgie und Traumatologie)</v>
      </c>
      <c r="G111" s="285">
        <f>+'2.2'!G113</f>
        <v>2</v>
      </c>
      <c r="H111" s="311">
        <f>IF(intern2!AY272&gt;=intern2!AY108,1,0)</f>
        <v>0</v>
      </c>
      <c r="I111" s="286">
        <f>IF(G111="",1,IF(MAX(intern3!C112:AU112)&gt;=G111,1,0))</f>
        <v>0</v>
      </c>
      <c r="J111" s="285" t="str">
        <f>+'2.2'!H113</f>
        <v/>
      </c>
      <c r="K111" s="286">
        <f>VALUE(IF(J111=1,IF('3.3'!H$12&gt;=1,1,0),IF(J111=2,IF('3.3'!H$12&gt;=2,1,0),IF(J111=3,IF('3.3'!H$12&gt;=3,1,0),1))))</f>
        <v>1</v>
      </c>
      <c r="L111" s="285">
        <f>+'2.2'!I113</f>
        <v>1</v>
      </c>
      <c r="M111" s="285">
        <f>+IF(L111=1,IF('3.4'!H$11&gt;=1,1,0),IF(L111=2,IF('3.4'!H$11&gt;=2,1,0),IF(L111=3,IF('3.4'!H$11&gt;=3,1,0),1)))</f>
        <v>0</v>
      </c>
      <c r="N111" s="285" t="str">
        <f>+'2.2'!K113</f>
        <v/>
      </c>
      <c r="O111" s="420">
        <f t="shared" si="20"/>
        <v>1</v>
      </c>
      <c r="P111" s="281" t="str">
        <f>IF(ISBLANK(intern1!P106),"",intern1!P106)</f>
        <v/>
      </c>
      <c r="Q111" s="281">
        <f t="shared" si="23"/>
        <v>1</v>
      </c>
      <c r="R111" s="281" t="str">
        <f>'2.2'!J113</f>
        <v/>
      </c>
      <c r="S111" s="289">
        <f>IF(R111="",1,0)</f>
        <v>1</v>
      </c>
      <c r="T111" s="285" t="str">
        <f>+'2.2'!L113</f>
        <v/>
      </c>
      <c r="U111" s="286">
        <f t="shared" si="22"/>
        <v>1</v>
      </c>
      <c r="V111" s="282" t="str">
        <f>+'2.2'!N113</f>
        <v/>
      </c>
      <c r="W111" s="296">
        <f>IF(V111="",1,IF('3.7'!$D111="ja",1,0))</f>
        <v>1</v>
      </c>
      <c r="Y111" s="541"/>
      <c r="Z111" s="541"/>
      <c r="AA111" s="624"/>
      <c r="AB111" s="614" t="str">
        <f>+'2.2'!M113</f>
        <v/>
      </c>
      <c r="AC111" s="654"/>
    </row>
    <row r="112" spans="1:29" s="272" customFormat="1" ht="25" x14ac:dyDescent="0.25">
      <c r="A112" s="143" t="str">
        <f>+'2.2'!B114</f>
        <v/>
      </c>
      <c r="B112" s="290" t="str">
        <f>+'2.2'!C114</f>
        <v>BEW2</v>
      </c>
      <c r="C112" s="413" t="str">
        <f>+'2.2'!D114</f>
        <v>Orthopädie</v>
      </c>
      <c r="D112" s="292" t="str">
        <f>'2.2'!E114</f>
        <v>BPE/BP</v>
      </c>
      <c r="E112" s="290">
        <f>IF('3.8'!$B$22="ja",2,IF('3.8'!$C$22="ja",1,0))</f>
        <v>0</v>
      </c>
      <c r="F112" s="293" t="str">
        <f>+'2.2'!F114</f>
        <v>(Orthopädische Chirurgie und Traumatologie des Bewegungsapparates)</v>
      </c>
      <c r="G112" s="294">
        <f>+'2.2'!G114</f>
        <v>2</v>
      </c>
      <c r="H112" s="313">
        <f>IF(intern2!AY273&gt;=intern2!AY109,1,0)</f>
        <v>0</v>
      </c>
      <c r="I112" s="295">
        <f>IF(G112="",1,IF(MAX(intern3!C113:AU113)&gt;=G112,1,0))</f>
        <v>0</v>
      </c>
      <c r="J112" s="294" t="str">
        <f>+'2.2'!H114</f>
        <v/>
      </c>
      <c r="K112" s="295">
        <f>VALUE(IF(J112=1,IF('3.3'!H$12&gt;=1,1,0),IF(J112=2,IF('3.3'!H$12&gt;=2,1,0),IF(J112=3,IF('3.3'!H$12&gt;=3,1,0),1))))</f>
        <v>1</v>
      </c>
      <c r="L112" s="294">
        <f>+'2.2'!I114</f>
        <v>1</v>
      </c>
      <c r="M112" s="294">
        <f>+IF(L112=1,IF('3.4'!H$11&gt;=1,1,0),IF(L112=2,IF('3.4'!H$11&gt;=2,1,0),IF(L112=3,IF('3.4'!H$11&gt;=3,1,0),1)))</f>
        <v>0</v>
      </c>
      <c r="N112" s="294" t="str">
        <f>+'2.2'!K114</f>
        <v/>
      </c>
      <c r="O112" s="421">
        <f t="shared" si="20"/>
        <v>1</v>
      </c>
      <c r="P112" s="290" t="str">
        <f>IF(ISBLANK(intern1!P107),"",intern1!P107)</f>
        <v/>
      </c>
      <c r="Q112" s="290">
        <f t="shared" si="23"/>
        <v>1</v>
      </c>
      <c r="R112" s="290" t="str">
        <f>'2.2'!J114</f>
        <v/>
      </c>
      <c r="S112" s="297">
        <f>IF(R112="",1,IF(OR(Y109="ja",Y110="ja",Y111="ja"),1,0))</f>
        <v>1</v>
      </c>
      <c r="T112" s="294" t="str">
        <f>+'2.2'!L114</f>
        <v/>
      </c>
      <c r="U112" s="295">
        <f t="shared" si="22"/>
        <v>1</v>
      </c>
      <c r="V112" s="291" t="str">
        <f>+'2.2'!N114</f>
        <v/>
      </c>
      <c r="W112" s="296">
        <f>IF(V112="",1,IF('3.7'!$D112="ja",1,0))</f>
        <v>1</v>
      </c>
      <c r="Y112" s="541"/>
      <c r="Z112" s="541"/>
      <c r="AA112" s="620"/>
      <c r="AB112" s="610" t="str">
        <f>+'2.2'!M114</f>
        <v/>
      </c>
      <c r="AC112" s="654"/>
    </row>
    <row r="113" spans="1:29" s="272" customFormat="1" ht="75" x14ac:dyDescent="0.25">
      <c r="A113" s="143" t="str">
        <f>+'2.2'!B115</f>
        <v/>
      </c>
      <c r="B113" s="290" t="str">
        <f>+'2.2'!C115</f>
        <v>BEW3</v>
      </c>
      <c r="C113" s="413" t="str">
        <f>+'2.2'!D115</f>
        <v>Handchirurgie</v>
      </c>
      <c r="D113" s="292" t="str">
        <f>'2.2'!E115</f>
        <v>BPE/BP</v>
      </c>
      <c r="E113" s="290">
        <f>IF('3.8'!$B$22="ja",2,IF('3.8'!$C$22="ja",1,0))</f>
        <v>0</v>
      </c>
      <c r="F113" s="293" t="str">
        <f>+'2.2'!F115</f>
        <v>(Handchirurgie)</v>
      </c>
      <c r="G113" s="294">
        <f>+'2.2'!G115</f>
        <v>2</v>
      </c>
      <c r="H113" s="313">
        <f>IF(intern2!AY274&gt;=intern2!AY110,1,0)</f>
        <v>0</v>
      </c>
      <c r="I113" s="295">
        <f>IF(G113="",1,IF(MAX(intern3!C114:AU114)&gt;=G113,1,0))</f>
        <v>0</v>
      </c>
      <c r="J113" s="294" t="str">
        <f>+'2.2'!H115</f>
        <v/>
      </c>
      <c r="K113" s="295">
        <f>VALUE(IF(J113=1,IF('3.3'!H$12&gt;=1,1,0),IF(J113=2,IF('3.3'!H$12&gt;=2,1,0),IF(J113=3,IF('3.3'!H$12&gt;=3,1,0),1))))</f>
        <v>1</v>
      </c>
      <c r="L113" s="294">
        <f>+'2.2'!I115</f>
        <v>1</v>
      </c>
      <c r="M113" s="294">
        <f>+IF(L113=1,IF('3.4'!H$11&gt;=1,1,0),IF(L113=2,IF('3.4'!H$11&gt;=2,1,0),IF(L113=3,IF('3.4'!H$11&gt;=3,1,0),1)))</f>
        <v>0</v>
      </c>
      <c r="N113" s="294" t="str">
        <f>+'2.2'!K115</f>
        <v/>
      </c>
      <c r="O113" s="421">
        <f t="shared" si="20"/>
        <v>1</v>
      </c>
      <c r="P113" s="290" t="str">
        <f>IF(ISBLANK(intern1!P108),"",intern1!P108)</f>
        <v/>
      </c>
      <c r="Q113" s="290">
        <f t="shared" si="23"/>
        <v>1</v>
      </c>
      <c r="R113" s="290" t="str">
        <f>'2.2'!J115</f>
        <v/>
      </c>
      <c r="S113" s="297">
        <f>IF(R113="",1,IF(OR(Y109="ja",Y110="ja"),1,0))</f>
        <v>1</v>
      </c>
      <c r="T113" s="294" t="str">
        <f>+'2.2'!L115</f>
        <v/>
      </c>
      <c r="U113" s="295">
        <f t="shared" si="22"/>
        <v>1</v>
      </c>
      <c r="V113" s="291" t="str">
        <f>+'2.2'!N115</f>
        <v>Handchirurgisches Spezialambulatorium für akute/chronische Handerkrankungen und postoperative Nachbetreuung; spezialisierte Ergotherapie verfügbar.</v>
      </c>
      <c r="W113" s="296">
        <f>IF(V113="",1,IF('3.7'!$D113="ja",1,0))</f>
        <v>0</v>
      </c>
      <c r="Y113" s="541"/>
      <c r="Z113" s="541"/>
      <c r="AA113" s="620"/>
      <c r="AB113" s="610" t="str">
        <f>+'2.2'!M115</f>
        <v/>
      </c>
      <c r="AC113" s="654"/>
    </row>
    <row r="114" spans="1:29" s="272" customFormat="1" ht="50" x14ac:dyDescent="0.25">
      <c r="A114" s="143" t="str">
        <f>+'2.2'!B116</f>
        <v/>
      </c>
      <c r="B114" s="290" t="str">
        <f>+'2.2'!C116</f>
        <v>BEW4</v>
      </c>
      <c r="C114" s="413" t="str">
        <f>+'2.2'!D116</f>
        <v>Arthroskopie der Schulter und des Ellbogens</v>
      </c>
      <c r="D114" s="292" t="str">
        <f>'2.2'!E116</f>
        <v>BPE/BP</v>
      </c>
      <c r="E114" s="290">
        <f>IF('3.8'!$B$22="ja",2,IF('3.8'!$C$22="ja",1,0))</f>
        <v>0</v>
      </c>
      <c r="F114" s="293" t="str">
        <f>+'2.2'!F116</f>
        <v>(Orthopädische Chirurgie und Traumatologie des Bewegungsapparates)
(Chirurgie mit Schwerpunkt Allgemeinchirurgie und Traumatologie)</v>
      </c>
      <c r="G114" s="294">
        <f>+'2.2'!G116</f>
        <v>2</v>
      </c>
      <c r="H114" s="313">
        <f>IF(intern2!AY275&gt;=intern2!AY111,1,0)</f>
        <v>0</v>
      </c>
      <c r="I114" s="295">
        <f>IF(G114="",1,IF(MAX(intern3!C115:AU115)&gt;=G114,1,0))</f>
        <v>0</v>
      </c>
      <c r="J114" s="294" t="str">
        <f>+'2.2'!H116</f>
        <v/>
      </c>
      <c r="K114" s="295">
        <f>VALUE(IF(J114=1,IF('3.3'!H$12&gt;=1,1,0),IF(J114=2,IF('3.3'!H$12&gt;=2,1,0),IF(J114=3,IF('3.3'!H$12&gt;=3,1,0),1))))</f>
        <v>1</v>
      </c>
      <c r="L114" s="294">
        <f>+'2.2'!I116</f>
        <v>1</v>
      </c>
      <c r="M114" s="294">
        <f>+IF(L114=1,IF('3.4'!H$11&gt;=1,1,0),IF(L114=2,IF('3.4'!H$11&gt;=2,1,0),IF(L114=3,IF('3.4'!H$11&gt;=3,1,0),1)))</f>
        <v>0</v>
      </c>
      <c r="N114" s="294" t="str">
        <f>+'2.2'!K116</f>
        <v/>
      </c>
      <c r="O114" s="421">
        <f t="shared" si="20"/>
        <v>1</v>
      </c>
      <c r="P114" s="290" t="str">
        <f>IF(ISBLANK(intern1!P109),"",intern1!P109)</f>
        <v/>
      </c>
      <c r="Q114" s="290">
        <f t="shared" si="23"/>
        <v>1</v>
      </c>
      <c r="R114" s="290" t="str">
        <f>'2.2'!J116</f>
        <v>BEW1 oder BEW2 oder BEW3</v>
      </c>
      <c r="S114" s="297">
        <f>IF(R114="",1,IF(OR(Y$111="ja",Y$112="ja",Y$113="ja"),1,0))</f>
        <v>0</v>
      </c>
      <c r="T114" s="294" t="str">
        <f>+'2.2'!L116</f>
        <v/>
      </c>
      <c r="U114" s="295">
        <f t="shared" si="22"/>
        <v>1</v>
      </c>
      <c r="V114" s="291" t="str">
        <f>+'2.2'!N116</f>
        <v/>
      </c>
      <c r="W114" s="296">
        <f>IF(V114="",1,IF('3.7'!$D114="ja",1,0))</f>
        <v>1</v>
      </c>
      <c r="Y114" s="541"/>
      <c r="Z114" s="541"/>
      <c r="AA114" s="620"/>
      <c r="AB114" s="610" t="str">
        <f>+'2.2'!M116</f>
        <v/>
      </c>
      <c r="AC114" s="654"/>
    </row>
    <row r="115" spans="1:29" s="272" customFormat="1" ht="50" x14ac:dyDescent="0.25">
      <c r="A115" s="143" t="str">
        <f>+'2.2'!B117</f>
        <v/>
      </c>
      <c r="B115" s="290" t="str">
        <f>+'2.2'!C117</f>
        <v>BEW5</v>
      </c>
      <c r="C115" s="413" t="str">
        <f>+'2.2'!D117</f>
        <v>Arthroskopie des Knies</v>
      </c>
      <c r="D115" s="292" t="str">
        <f>'2.2'!E117</f>
        <v>BPE/BP</v>
      </c>
      <c r="E115" s="290">
        <f>IF('3.8'!$B$22="ja",2,IF('3.8'!$C$22="ja",1,0))</f>
        <v>0</v>
      </c>
      <c r="F115" s="293" t="str">
        <f>+'2.2'!F117</f>
        <v>(Orthopädische Chirurgie und Traumatologie des Bewegungsapparates)
(Chirurgie mit Schwerpunkt Allgemeinchirurgie und Traumatologie)</v>
      </c>
      <c r="G115" s="294">
        <f>+'2.2'!G117</f>
        <v>2</v>
      </c>
      <c r="H115" s="313">
        <f>IF(intern2!AY276&gt;=intern2!AY112,1,0)</f>
        <v>0</v>
      </c>
      <c r="I115" s="295">
        <f>IF(G115="",1,IF(MAX(intern3!C116:AU116)&gt;=G115,1,0))</f>
        <v>0</v>
      </c>
      <c r="J115" s="294" t="str">
        <f>+'2.2'!H117</f>
        <v/>
      </c>
      <c r="K115" s="295">
        <f>VALUE(IF(J115=1,IF('3.3'!H$12&gt;=1,1,0),IF(J115=2,IF('3.3'!H$12&gt;=2,1,0),IF(J115=3,IF('3.3'!H$12&gt;=3,1,0),1))))</f>
        <v>1</v>
      </c>
      <c r="L115" s="294">
        <f>+'2.2'!I117</f>
        <v>1</v>
      </c>
      <c r="M115" s="294">
        <f>+IF(L115=1,IF('3.4'!H$11&gt;=1,1,0),IF(L115=2,IF('3.4'!H$11&gt;=2,1,0),IF(L115=3,IF('3.4'!H$11&gt;=3,1,0),1)))</f>
        <v>0</v>
      </c>
      <c r="N115" s="294" t="str">
        <f>+'2.2'!K117</f>
        <v/>
      </c>
      <c r="O115" s="421">
        <f t="shared" si="20"/>
        <v>1</v>
      </c>
      <c r="P115" s="290" t="str">
        <f>IF(ISBLANK(intern1!P110),"",intern1!P110)</f>
        <v/>
      </c>
      <c r="Q115" s="290">
        <f t="shared" si="23"/>
        <v>1</v>
      </c>
      <c r="R115" s="290" t="str">
        <f>'2.2'!J117</f>
        <v>BEW1 oder BEW2</v>
      </c>
      <c r="S115" s="297">
        <f>IF(R115="",1,IF(OR(Y$111="ja",Y$112="ja"),1,0))</f>
        <v>0</v>
      </c>
      <c r="T115" s="294" t="str">
        <f>+'2.2'!L117</f>
        <v/>
      </c>
      <c r="U115" s="295">
        <f t="shared" si="22"/>
        <v>1</v>
      </c>
      <c r="V115" s="291" t="str">
        <f>+'2.2'!N117</f>
        <v/>
      </c>
      <c r="W115" s="296">
        <f>IF(V115="",1,IF('3.7'!$D115="ja",1,0))</f>
        <v>1</v>
      </c>
      <c r="Y115" s="541"/>
      <c r="Z115" s="541"/>
      <c r="AA115" s="620"/>
      <c r="AB115" s="610" t="str">
        <f>+'2.2'!M117</f>
        <v/>
      </c>
      <c r="AC115" s="654"/>
    </row>
    <row r="116" spans="1:29" s="272" customFormat="1" ht="62.5" x14ac:dyDescent="0.25">
      <c r="A116" s="143" t="str">
        <f>+'2.2'!B118</f>
        <v/>
      </c>
      <c r="B116" s="290" t="str">
        <f>+'2.2'!C118</f>
        <v>BEW6</v>
      </c>
      <c r="C116" s="413" t="str">
        <f>+'2.2'!D118</f>
        <v>Rekonstruktion obere Extremität</v>
      </c>
      <c r="D116" s="292" t="str">
        <f>'2.2'!E118</f>
        <v>BPE/BP</v>
      </c>
      <c r="E116" s="290">
        <f>IF('3.8'!$B$22="ja",2,IF('3.8'!$C$22="ja",1,0))</f>
        <v>0</v>
      </c>
      <c r="F116" s="293" t="str">
        <f>+'2.2'!F118</f>
        <v>(Orthopädische Chirurgie und Traumatologie des Bewegungsapparates)
(Chirurgie mit Schwerpunkt Allgemeinchirurgie und Traumatologie)
(Handchirurgie)</v>
      </c>
      <c r="G116" s="294">
        <f>+'2.2'!G118</f>
        <v>2</v>
      </c>
      <c r="H116" s="313">
        <f>IF(intern2!AY277&gt;=intern2!AY113,1,0)</f>
        <v>0</v>
      </c>
      <c r="I116" s="295">
        <f>IF(G116="",1,IF(MAX(intern3!C117:AU117)&gt;=G116,1,0))</f>
        <v>0</v>
      </c>
      <c r="J116" s="294" t="str">
        <f>+'2.2'!H118</f>
        <v/>
      </c>
      <c r="K116" s="295">
        <f>VALUE(IF(J116=1,IF('3.3'!H$12&gt;=1,1,0),IF(J116=2,IF('3.3'!H$12&gt;=2,1,0),IF(J116=3,IF('3.3'!H$12&gt;=3,1,0),1))))</f>
        <v>1</v>
      </c>
      <c r="L116" s="294">
        <f>+'2.2'!I118</f>
        <v>1</v>
      </c>
      <c r="M116" s="294">
        <f>+IF(L116=1,IF('3.4'!H$11&gt;=1,1,0),IF(L116=2,IF('3.4'!H$11&gt;=2,1,0),IF(L116=3,IF('3.4'!H$11&gt;=3,1,0),1)))</f>
        <v>0</v>
      </c>
      <c r="N116" s="294" t="str">
        <f>+'2.2'!K118</f>
        <v/>
      </c>
      <c r="O116" s="421">
        <f t="shared" si="20"/>
        <v>1</v>
      </c>
      <c r="P116" s="290" t="str">
        <f>IF(ISBLANK(intern1!P111),"",intern1!P111)</f>
        <v/>
      </c>
      <c r="Q116" s="290">
        <f t="shared" si="23"/>
        <v>1</v>
      </c>
      <c r="R116" s="290" t="str">
        <f>'2.2'!J118</f>
        <v>BEW1 oder BEW2 oder BEW3</v>
      </c>
      <c r="S116" s="297">
        <f>IF(R116="",1,IF(OR(Y$111="ja",Y$112="ja",Y$113="ja"),1,0))</f>
        <v>0</v>
      </c>
      <c r="T116" s="294" t="str">
        <f>+'2.2'!L118</f>
        <v/>
      </c>
      <c r="U116" s="295">
        <f t="shared" si="22"/>
        <v>1</v>
      </c>
      <c r="V116" s="291" t="str">
        <f>+'2.2'!N118</f>
        <v/>
      </c>
      <c r="W116" s="296">
        <f>IF(V116="",1,IF('3.7'!$D116="ja",1,0))</f>
        <v>1</v>
      </c>
      <c r="Y116" s="541"/>
      <c r="Z116" s="541"/>
      <c r="AA116" s="620"/>
      <c r="AB116" s="610" t="str">
        <f>+'2.2'!M118</f>
        <v/>
      </c>
      <c r="AC116" s="654"/>
    </row>
    <row r="117" spans="1:29" s="272" customFormat="1" ht="75" x14ac:dyDescent="0.25">
      <c r="A117" s="143" t="str">
        <f>+'2.2'!B119</f>
        <v/>
      </c>
      <c r="B117" s="290" t="str">
        <f>+'2.2'!C119</f>
        <v>BEW7</v>
      </c>
      <c r="C117" s="413" t="str">
        <f>+'2.2'!D119</f>
        <v>Rekonstruktion untere Extremität</v>
      </c>
      <c r="D117" s="292" t="str">
        <f>'2.2'!E119</f>
        <v>BPE/BP</v>
      </c>
      <c r="E117" s="290">
        <f>IF('3.8'!$B$22="ja",2,IF('3.8'!$C$22="ja",1,0))</f>
        <v>0</v>
      </c>
      <c r="F117" s="293" t="str">
        <f>+'2.2'!F119</f>
        <v>(Orthopädische Chirurgie und Traumatologie des Bewegungsapparates)
(Chirurgie mit Schwerpunkt Allgemeinchirurgie und Traumatologie) Plastische, Rekonstruktive und Ästhetische Chirurgie</v>
      </c>
      <c r="G117" s="294">
        <f>+'2.2'!G119</f>
        <v>2</v>
      </c>
      <c r="H117" s="313">
        <f>IF(intern2!AY278&gt;=intern2!AY114,1,0)</f>
        <v>0</v>
      </c>
      <c r="I117" s="295">
        <f>IF(G117="",1,IF(MAX(intern3!C118:AU118)&gt;=G117,1,0))</f>
        <v>0</v>
      </c>
      <c r="J117" s="294" t="str">
        <f>+'2.2'!H119</f>
        <v/>
      </c>
      <c r="K117" s="295">
        <f>VALUE(IF(J117=1,IF('3.3'!H$12&gt;=1,1,0),IF(J117=2,IF('3.3'!H$12&gt;=2,1,0),IF(J117=3,IF('3.3'!H$12&gt;=3,1,0),1))))</f>
        <v>1</v>
      </c>
      <c r="L117" s="294">
        <f>+'2.2'!I119</f>
        <v>1</v>
      </c>
      <c r="M117" s="294">
        <f>+IF(L117=1,IF('3.4'!H$11&gt;=1,1,0),IF(L117=2,IF('3.4'!H$11&gt;=2,1,0),IF(L117=3,IF('3.4'!H$11&gt;=3,1,0),1)))</f>
        <v>0</v>
      </c>
      <c r="N117" s="294" t="str">
        <f>+'2.2'!K119</f>
        <v/>
      </c>
      <c r="O117" s="421">
        <f t="shared" si="20"/>
        <v>1</v>
      </c>
      <c r="P117" s="290" t="str">
        <f>IF(ISBLANK(intern1!P112),"",intern1!P112)</f>
        <v/>
      </c>
      <c r="Q117" s="290">
        <f t="shared" si="23"/>
        <v>1</v>
      </c>
      <c r="R117" s="290" t="str">
        <f>'2.2'!J119</f>
        <v>BEW1 oder BEW2</v>
      </c>
      <c r="S117" s="297">
        <f>IF(R117="",1,IF(OR(Y$111="ja",Y$112="ja"),1,0))</f>
        <v>0</v>
      </c>
      <c r="T117" s="294" t="str">
        <f>+'2.2'!L119</f>
        <v/>
      </c>
      <c r="U117" s="295">
        <f t="shared" si="22"/>
        <v>1</v>
      </c>
      <c r="V117" s="291" t="str">
        <f>+'2.2'!N119</f>
        <v/>
      </c>
      <c r="W117" s="296">
        <f>IF(V117="",1,IF('3.7'!$D117="ja",1,0))</f>
        <v>1</v>
      </c>
      <c r="Y117" s="541"/>
      <c r="Z117" s="541"/>
      <c r="AA117" s="620"/>
      <c r="AB117" s="610" t="str">
        <f>+'2.2'!M119</f>
        <v/>
      </c>
      <c r="AC117" s="654"/>
    </row>
    <row r="118" spans="1:29" s="272" customFormat="1" ht="75" x14ac:dyDescent="0.25">
      <c r="A118" s="143" t="str">
        <f>+'2.2'!B120</f>
        <v/>
      </c>
      <c r="B118" s="290" t="str">
        <f>+'2.2'!C120</f>
        <v xml:space="preserve">BEW7.1 </v>
      </c>
      <c r="C118" s="413" t="str">
        <f>+'2.2'!D120</f>
        <v>Erstprothese Hüfte</v>
      </c>
      <c r="D118" s="292" t="str">
        <f>'2.2'!E120</f>
        <v>BPE/BP</v>
      </c>
      <c r="E118" s="290">
        <f>IF('3.8'!$B$22="ja",2,IF('3.8'!$C$22="ja",1,0))</f>
        <v>0</v>
      </c>
      <c r="F118" s="293" t="str">
        <f>+'2.2'!F120</f>
        <v>(Orthopädische Chirurgie und Traumatologie des Bewegungsapparates)
(Chirurgie mit Schwerpunkt Allgemeinchirurgie und Traumatologie)</v>
      </c>
      <c r="G118" s="294">
        <f>+'2.2'!G120</f>
        <v>2</v>
      </c>
      <c r="H118" s="313">
        <f>IF(intern2!AY279&gt;=intern2!AY115,1,0)</f>
        <v>0</v>
      </c>
      <c r="I118" s="295">
        <f>IF(G118="",1,IF(MAX(intern3!C119:AU119)&gt;=G118,1,0))</f>
        <v>0</v>
      </c>
      <c r="J118" s="294" t="str">
        <f>+'2.2'!H120</f>
        <v/>
      </c>
      <c r="K118" s="295">
        <f>VALUE(IF(J118=1,IF('3.3'!H$12&gt;=1,1,0),IF(J118=2,IF('3.3'!H$12&gt;=2,1,0),IF(J118=3,IF('3.3'!H$12&gt;=3,1,0),1))))</f>
        <v>1</v>
      </c>
      <c r="L118" s="294">
        <f>+'2.2'!I120</f>
        <v>1</v>
      </c>
      <c r="M118" s="294">
        <f>+IF(L118=1,IF('3.4'!H$11&gt;=1,1,0),IF(L118=2,IF('3.4'!H$11&gt;=2,1,0),IF(L118=3,IF('3.4'!H$11&gt;=3,1,0),1)))</f>
        <v>0</v>
      </c>
      <c r="N118" s="294" t="str">
        <f>+'2.2'!K120</f>
        <v/>
      </c>
      <c r="O118" s="421">
        <f t="shared" si="20"/>
        <v>1</v>
      </c>
      <c r="P118" s="290" t="str">
        <f>IF(ISBLANK(intern1!P113),"",intern1!P113)</f>
        <v>BEW7</v>
      </c>
      <c r="Q118" s="290">
        <f>IF(P118="",1,IF(Y$117="ja",1,0))</f>
        <v>0</v>
      </c>
      <c r="R118" s="290" t="str">
        <f>'2.2'!J120</f>
        <v>BEW1 oder BEW2</v>
      </c>
      <c r="S118" s="297">
        <f>IF(R118="",1,IF(OR(Y$111="ja",Y$112="ja"),1,0))</f>
        <v>0</v>
      </c>
      <c r="T118" s="294" t="str">
        <f>+'2.2'!L120</f>
        <v/>
      </c>
      <c r="U118" s="295">
        <f t="shared" si="22"/>
        <v>1</v>
      </c>
      <c r="V118" s="291" t="str">
        <f>+'2.2'!N120</f>
        <v>Qualitätsprogramm «Orthopädie» in Weiterentwicklung; Indikationscontrolling auf Basis SIRIS mit Patientenoutcome, Operateurerfassung und Teilnahme verpflichtend.</v>
      </c>
      <c r="W118" s="296">
        <f>IF(V118="",1,IF('3.7'!$D118="ja",1,0))</f>
        <v>0</v>
      </c>
      <c r="Y118" s="541"/>
      <c r="Z118" s="541"/>
      <c r="AA118" s="541"/>
      <c r="AB118" s="609" t="str">
        <f>+'2.2'!M120</f>
        <v>O:15
S:50</v>
      </c>
      <c r="AC118" s="654"/>
    </row>
    <row r="119" spans="1:29" s="272" customFormat="1" ht="75" x14ac:dyDescent="0.25">
      <c r="A119" s="143"/>
      <c r="B119" s="290" t="str">
        <f>+'2.2'!C121</f>
        <v>BEW7.1.1</v>
      </c>
      <c r="C119" s="413" t="str">
        <f>+'2.2'!D121</f>
        <v>Wechseloperationen Hüftprothesen</v>
      </c>
      <c r="D119" s="292" t="str">
        <f>'2.2'!E121</f>
        <v>BPE/BP</v>
      </c>
      <c r="E119" s="290">
        <f>IF('3.8'!$B$22="ja",2,IF('3.8'!$C$22="ja",1,0))</f>
        <v>0</v>
      </c>
      <c r="F119" s="293" t="str">
        <f>+'2.2'!F121</f>
        <v xml:space="preserve">(Orthopädische Chirurgie und Traumatologie des Bewegungsapparates)
</v>
      </c>
      <c r="G119" s="294">
        <f>+'2.2'!G121</f>
        <v>2</v>
      </c>
      <c r="H119" s="313">
        <f>IF(intern2!AY280&gt;=intern2!AY116,1,0)</f>
        <v>0</v>
      </c>
      <c r="I119" s="295">
        <f>IF(G119="",1,IF(MAX(intern3!C120:AU120)&gt;=G119,1,0))</f>
        <v>0</v>
      </c>
      <c r="J119" s="294" t="str">
        <f>+'2.2'!H121</f>
        <v/>
      </c>
      <c r="K119" s="295">
        <f>VALUE(IF(J119=1,IF('3.3'!H$12&gt;=1,1,0),IF(J119=2,IF('3.3'!H$12&gt;=2,1,0),IF(J119=3,IF('3.3'!H$12&gt;=3,1,0),1))))</f>
        <v>1</v>
      </c>
      <c r="L119" s="294">
        <f>+'2.2'!I121</f>
        <v>1</v>
      </c>
      <c r="M119" s="294">
        <f>+IF(L119=1,IF('3.4'!H$11&gt;=1,1,0),IF(L119=2,IF('3.4'!H$11&gt;=2,1,0),IF(L119=3,IF('3.4'!H$11&gt;=3,1,0),1)))</f>
        <v>0</v>
      </c>
      <c r="N119" s="294" t="str">
        <f>+'2.2'!K121</f>
        <v/>
      </c>
      <c r="O119" s="421">
        <f t="shared" si="20"/>
        <v>1</v>
      </c>
      <c r="P119" s="290" t="str">
        <f>IF(ISBLANK(intern1!P114),"",intern1!P114)</f>
        <v>BEW7
BEW7.1</v>
      </c>
      <c r="Q119" s="290">
        <f>IF(P119="",1,IF(AND(Y117="ja",Y118="ja"),1,0))</f>
        <v>0</v>
      </c>
      <c r="R119" s="290" t="str">
        <f>'2.2'!J121</f>
        <v/>
      </c>
      <c r="S119" s="297">
        <f>IF(R119="",1,IF(OR(Y109="ja",Y110="ja"),1,0))</f>
        <v>1</v>
      </c>
      <c r="T119" s="294" t="str">
        <f>+'2.2'!L121</f>
        <v/>
      </c>
      <c r="U119" s="295">
        <f t="shared" si="22"/>
        <v>1</v>
      </c>
      <c r="V119" s="291" t="str">
        <f>+'2.2'!N121</f>
        <v>Qualitätsprogramm «Orthopädie» in Weiterentwicklung; Indikationscontrolling auf Basis SIRIS mit Patientenoutcome, Operateurerfassung und Teilnahme verpflichtend.</v>
      </c>
      <c r="W119" s="296">
        <f>IF(V119="",1,IF('3.7'!$D119="ja",1,0))</f>
        <v>0</v>
      </c>
      <c r="Y119" s="542"/>
      <c r="Z119" s="542"/>
      <c r="AA119" s="541"/>
      <c r="AB119" s="609" t="str">
        <f>+'2.2'!M121</f>
        <v xml:space="preserve">O: 50 in BEW7.1 + BEW7.1.1
</v>
      </c>
      <c r="AC119" s="660"/>
    </row>
    <row r="120" spans="1:29" s="272" customFormat="1" ht="75" x14ac:dyDescent="0.25">
      <c r="A120" s="143" t="str">
        <f>+'2.2'!B122</f>
        <v/>
      </c>
      <c r="B120" s="290" t="str">
        <f>+'2.2'!C122</f>
        <v>BEW7.2</v>
      </c>
      <c r="C120" s="413" t="str">
        <f>+'2.2'!D122</f>
        <v>Erstprothese Knie</v>
      </c>
      <c r="D120" s="292" t="str">
        <f>'2.2'!E122</f>
        <v>BPE/BP</v>
      </c>
      <c r="E120" s="290">
        <f>IF('3.8'!$B$22="ja",2,IF('3.8'!$C$22="ja",1,0))</f>
        <v>0</v>
      </c>
      <c r="F120" s="293" t="str">
        <f>+'2.2'!F122</f>
        <v xml:space="preserve">(Orthopädische Chirurgie und Traumatologie des Bewegungsapparates)
</v>
      </c>
      <c r="G120" s="294">
        <f>+'2.2'!G122</f>
        <v>2</v>
      </c>
      <c r="H120" s="313">
        <f>IF(intern2!AY281&gt;=intern2!AY117,1,0)</f>
        <v>0</v>
      </c>
      <c r="I120" s="295">
        <f>IF(G120="",1,IF(MAX(intern3!C121:AU121)&gt;=G120,1,0))</f>
        <v>0</v>
      </c>
      <c r="J120" s="294" t="str">
        <f>+'2.2'!H122</f>
        <v/>
      </c>
      <c r="K120" s="295">
        <f>VALUE(IF(J120=1,IF('3.3'!H$12&gt;=1,1,0),IF(J120=2,IF('3.3'!H$12&gt;=2,1,0),IF(J120=3,IF('3.3'!H$12&gt;=3,1,0),1))))</f>
        <v>1</v>
      </c>
      <c r="L120" s="294">
        <f>+'2.2'!I122</f>
        <v>1</v>
      </c>
      <c r="M120" s="294">
        <f>+IF(L120=1,IF('3.4'!H$11&gt;=1,1,0),IF(L120=2,IF('3.4'!H$11&gt;=2,1,0),IF(L120=3,IF('3.4'!H$11&gt;=3,1,0),1)))</f>
        <v>0</v>
      </c>
      <c r="N120" s="294" t="str">
        <f>+'2.2'!K122</f>
        <v/>
      </c>
      <c r="O120" s="421">
        <f t="shared" si="20"/>
        <v>1</v>
      </c>
      <c r="P120" s="290" t="str">
        <f>IF(ISBLANK(intern1!P115),"",intern1!P115)</f>
        <v>BEW7</v>
      </c>
      <c r="Q120" s="290">
        <f>IF(P120="",1,IF(Y$117="ja",1,0))</f>
        <v>0</v>
      </c>
      <c r="R120" s="290" t="str">
        <f>'2.2'!J122</f>
        <v>BEW1 oder BEW2</v>
      </c>
      <c r="S120" s="297">
        <f>IF(R120="",1,IF(OR(Y$111="ja",Y$112="ja"),1,0))</f>
        <v>0</v>
      </c>
      <c r="T120" s="294" t="str">
        <f>+'2.2'!L122</f>
        <v/>
      </c>
      <c r="U120" s="295">
        <f t="shared" si="22"/>
        <v>1</v>
      </c>
      <c r="V120" s="291" t="str">
        <f>+'2.2'!N122</f>
        <v>Qualitätsprogramm «Orthopädie» in Weiterentwicklung; Indikationscontrolling auf Basis SIRIS mit Patientenoutcome, Operateurerfassung und Teilnahme verpflichtend.</v>
      </c>
      <c r="W120" s="296">
        <f>IF(V120="",1,IF('3.7'!$D120="ja",1,0))</f>
        <v>0</v>
      </c>
      <c r="Y120" s="542"/>
      <c r="Z120" s="542"/>
      <c r="AA120" s="542"/>
      <c r="AB120" s="609" t="str">
        <f>+'2.2'!M122</f>
        <v>O:15
S:50</v>
      </c>
      <c r="AC120" s="660"/>
    </row>
    <row r="121" spans="1:29" s="272" customFormat="1" ht="75" x14ac:dyDescent="0.25">
      <c r="A121" s="143" t="str">
        <f>+'2.2'!B123</f>
        <v/>
      </c>
      <c r="B121" s="290" t="str">
        <f>+'2.2'!C123</f>
        <v>BEW7.2.1</v>
      </c>
      <c r="C121" s="413" t="str">
        <f>+'2.2'!D123</f>
        <v>Wechseloperationen Knieprothesen</v>
      </c>
      <c r="D121" s="292" t="str">
        <f>'2.2'!E123</f>
        <v>BPE/BP</v>
      </c>
      <c r="E121" s="290">
        <f>IF('3.8'!$B$22="ja",2,IF('3.8'!$C$22="ja",1,0))</f>
        <v>0</v>
      </c>
      <c r="F121" s="293" t="str">
        <f>+'2.2'!F123</f>
        <v xml:space="preserve">(Orthopädische Chirurgie und Traumatologie des Bewegungsapparates)
</v>
      </c>
      <c r="G121" s="294">
        <f>+'2.2'!G123</f>
        <v>2</v>
      </c>
      <c r="H121" s="313">
        <f>IF(intern2!AY282&gt;=intern2!AY118,1,0)</f>
        <v>0</v>
      </c>
      <c r="I121" s="295">
        <f>IF(G121="",1,IF(MAX(intern3!C122:AU122)&gt;=G121,1,0))</f>
        <v>0</v>
      </c>
      <c r="J121" s="294" t="str">
        <f>+'2.2'!H123</f>
        <v/>
      </c>
      <c r="K121" s="295">
        <f>VALUE(IF(J121=1,IF('3.3'!H$12&gt;=1,1,0),IF(J121=2,IF('3.3'!H$12&gt;=2,1,0),IF(J121=3,IF('3.3'!H$12&gt;=3,1,0),1))))</f>
        <v>1</v>
      </c>
      <c r="L121" s="294">
        <f>+'2.2'!I123</f>
        <v>1</v>
      </c>
      <c r="M121" s="294">
        <f>+IF(L121=1,IF('3.4'!H$11&gt;=1,1,0),IF(L121=2,IF('3.4'!H$11&gt;=2,1,0),IF(L121=3,IF('3.4'!H$11&gt;=3,1,0),1)))</f>
        <v>0</v>
      </c>
      <c r="N121" s="294" t="str">
        <f>+'2.2'!K123</f>
        <v/>
      </c>
      <c r="O121" s="421">
        <f t="shared" si="20"/>
        <v>1</v>
      </c>
      <c r="P121" s="290" t="str">
        <f>IF(ISBLANK(intern1!P116),"",intern1!P116)</f>
        <v>BEW7.2</v>
      </c>
      <c r="Q121" s="290">
        <f>IF(P121="",1,IF(Y$117="ja",1,0))</f>
        <v>0</v>
      </c>
      <c r="R121" s="290" t="str">
        <f>'2.2'!J123</f>
        <v/>
      </c>
      <c r="S121" s="297">
        <f>IF(R121="",1,0)</f>
        <v>1</v>
      </c>
      <c r="T121" s="294" t="str">
        <f>+'2.2'!L123</f>
        <v/>
      </c>
      <c r="U121" s="295">
        <f t="shared" si="22"/>
        <v>1</v>
      </c>
      <c r="V121" s="291" t="str">
        <f>+'2.2'!N123</f>
        <v>Qualitätsprogramm «Orthopädie» in Weiterentwicklung; Indikationscontrolling auf Basis SIRIS mit Patientenoutcome, Operateurerfassung und Teilnahme verpflichtend.</v>
      </c>
      <c r="W121" s="296">
        <f>IF(V121="",1,IF('3.7'!$D121="ja",1,0))</f>
        <v>0</v>
      </c>
      <c r="Y121" s="541"/>
      <c r="Z121" s="541"/>
      <c r="AA121" s="541"/>
      <c r="AB121" s="609" t="str">
        <f>+'2.2'!M123</f>
        <v>O: 50 in BEW7.2 + BÊW7.2.1</v>
      </c>
      <c r="AC121" s="654"/>
    </row>
    <row r="122" spans="1:29" s="272" customFormat="1" ht="75" x14ac:dyDescent="0.25">
      <c r="A122" s="143" t="str">
        <f>+'2.2'!B124</f>
        <v/>
      </c>
      <c r="B122" s="290" t="str">
        <f>+'2.2'!C124</f>
        <v>BEW8</v>
      </c>
      <c r="C122" s="413" t="str">
        <f>+'2.2'!D124</f>
        <v>Wirbelsäulenchirurgie</v>
      </c>
      <c r="D122" s="292" t="str">
        <f>'2.2'!E124</f>
        <v>BPE/BP</v>
      </c>
      <c r="E122" s="290">
        <f>IF('3.8'!$B$22="ja",2,IF('3.8'!$C$22="ja",1,0))</f>
        <v>0</v>
      </c>
      <c r="F122" s="293" t="str">
        <f>+'2.2'!F124</f>
        <v xml:space="preserve">(Schwerpunkttitel Wirbelsäulenchirurige)
</v>
      </c>
      <c r="G122" s="294">
        <f>+'2.2'!G124</f>
        <v>2</v>
      </c>
      <c r="H122" s="313">
        <f>IF(intern2!AY283&gt;=intern2!AY119,1,0)</f>
        <v>0</v>
      </c>
      <c r="I122" s="295">
        <f>IF(G122="",1,IF(MAX(intern3!C123:AV123)&gt;=G122,1,0))</f>
        <v>0</v>
      </c>
      <c r="J122" s="294" t="str">
        <f>+'2.2'!H124</f>
        <v/>
      </c>
      <c r="K122" s="295">
        <f>VALUE(IF(J122=1,IF('3.3'!H$12&gt;=1,1,0),IF(J122=2,IF('3.3'!H$12&gt;=2,1,0),IF(J122=3,IF('3.3'!H$12&gt;=3,1,0),1))))</f>
        <v>1</v>
      </c>
      <c r="L122" s="294">
        <f>+'2.2'!I124</f>
        <v>1</v>
      </c>
      <c r="M122" s="294">
        <f>+IF(L122=1,IF('3.4'!H$11&gt;=1,1,0),IF(L122=2,IF('3.4'!H$11&gt;=2,1,0),IF(L122=3,IF('3.4'!H$11&gt;=3,1,0),1)))</f>
        <v>0</v>
      </c>
      <c r="N122" s="294" t="str">
        <f>+'2.2'!K124</f>
        <v>RHE1 + NCH2</v>
      </c>
      <c r="O122" s="421">
        <f>IF(N122="",1,IF(AND(OR('3.5'!D57="ja",'3.5'!E57="ja"),OR('3.5'!D107="ja",'3.5'!E107="ja")),1,0))</f>
        <v>0</v>
      </c>
      <c r="P122" s="290" t="str">
        <f>IF(ISBLANK(intern1!P117),"",intern1!P117)</f>
        <v/>
      </c>
      <c r="Q122" s="290">
        <f t="shared" ref="Q122" si="33">IF(P122="",1,0)</f>
        <v>1</v>
      </c>
      <c r="R122" s="290" t="str">
        <f>'2.2'!J124</f>
        <v>BEW1 oder BEW2 oder NCH2 oder NCH3</v>
      </c>
      <c r="S122" s="297">
        <f>IF(R122="",1,IF(OR(Y$111="ja",Y$112="ja",Y$31="ja",Y$33="ja"),1,0))</f>
        <v>0</v>
      </c>
      <c r="T122" s="294" t="str">
        <f>+'2.2'!L124</f>
        <v/>
      </c>
      <c r="U122" s="295">
        <f t="shared" si="22"/>
        <v>1</v>
      </c>
      <c r="V122" s="291" t="str">
        <f>+'2.2'!N124</f>
        <v>Qualitätsprogramm «Spine» in Weiterentwicklung; intraoperatives Neuromonitoring mit Neurologie und Teilnahme an SIRIS Spine erforderlich; Operateurerfassung und Teilnahme verpflichtend.</v>
      </c>
      <c r="W122" s="296">
        <f>IF(V122="",1,IF('3.7'!$D122="ja",1,0))</f>
        <v>0</v>
      </c>
      <c r="Y122" s="541"/>
      <c r="Z122" s="541"/>
      <c r="AA122" s="541"/>
      <c r="AB122" s="609" t="str">
        <f>+'2.2'!M124</f>
        <v>S:100, O:50</v>
      </c>
      <c r="AC122" s="654"/>
    </row>
    <row r="123" spans="1:29" s="272" customFormat="1" ht="75" x14ac:dyDescent="0.25">
      <c r="A123" s="143" t="str">
        <f>+'2.2'!B125</f>
        <v/>
      </c>
      <c r="B123" s="290" t="str">
        <f>+'2.2'!C125</f>
        <v>BEW8.1</v>
      </c>
      <c r="C123" s="413" t="str">
        <f>+'2.2'!D125</f>
        <v>Spezialisierte Wirbelsäulenchirurgie</v>
      </c>
      <c r="D123" s="292" t="str">
        <f>'2.2'!E125</f>
        <v>BPE/BP</v>
      </c>
      <c r="E123" s="290">
        <f>IF('3.8'!$B$22="ja",2,IF('3.8'!$C$22="ja",1,0))</f>
        <v>0</v>
      </c>
      <c r="F123" s="293" t="str">
        <f>+'2.2'!F125</f>
        <v xml:space="preserve">(Schwerpunkttitel Wirbelsäulenchirurige)
</v>
      </c>
      <c r="G123" s="294">
        <f>+'2.2'!G125</f>
        <v>3</v>
      </c>
      <c r="H123" s="313">
        <f>IF(intern2!AY284&gt;=intern2!AY120,1,0)</f>
        <v>0</v>
      </c>
      <c r="I123" s="295">
        <f>IF(G123="",1,IF(MAX(intern3!C124:AV124)&gt;=G123,1,0))</f>
        <v>0</v>
      </c>
      <c r="J123" s="294" t="str">
        <f>+'2.2'!H125</f>
        <v/>
      </c>
      <c r="K123" s="295">
        <f>VALUE(IF(J123=1,IF('3.3'!H$12&gt;=1,1,0),IF(J123=2,IF('3.3'!H$12&gt;=2,1,0),IF(J123=3,IF('3.3'!H$12&gt;=3,1,0),1))))</f>
        <v>1</v>
      </c>
      <c r="L123" s="294">
        <f>+'2.2'!I125</f>
        <v>2</v>
      </c>
      <c r="M123" s="294">
        <f>+IF(L123=1,IF('3.4'!H$11&gt;=1,1,0),IF(L123=2,IF('3.4'!H$11&gt;=2,1,0),IF(L123=3,IF('3.4'!H$11&gt;=3,1,0),1)))</f>
        <v>0</v>
      </c>
      <c r="N123" s="294" t="str">
        <f>+'2.2'!K125</f>
        <v/>
      </c>
      <c r="O123" s="421">
        <f t="shared" si="20"/>
        <v>1</v>
      </c>
      <c r="P123" s="290" t="str">
        <f>IF(ISBLANK(intern1!P118),"",intern1!P118)</f>
        <v>BEW8</v>
      </c>
      <c r="Q123" s="290">
        <f>IF(P123="",1,IF(Y$122="ja",1,0))</f>
        <v>0</v>
      </c>
      <c r="R123" s="290" t="str">
        <f>'2.2'!J125</f>
        <v/>
      </c>
      <c r="S123" s="297">
        <f>IF(R123="",1,IF(OR(Y33="ja",Y109="ja",Y110="ja",Y111="ja"),1,0))</f>
        <v>1</v>
      </c>
      <c r="T123" s="294" t="str">
        <f>+'2.2'!L125</f>
        <v/>
      </c>
      <c r="U123" s="295">
        <f t="shared" si="22"/>
        <v>1</v>
      </c>
      <c r="V123" s="291" t="str">
        <f>+'2.2'!N125</f>
        <v>Qualitätsprogramm «Spine» in Weiterentwicklung; intraoperatives Neuromonitoring mit Neurologie und Teilnahme an SIRIS Spine erforderlich; Operateurerfassung und Teilnahme verpflichtend.</v>
      </c>
      <c r="W123" s="296">
        <f>IF(V123="",1,IF('3.7'!$D123="ja",1,0))</f>
        <v>0</v>
      </c>
      <c r="Y123" s="541"/>
      <c r="Z123" s="541"/>
      <c r="AA123" s="541"/>
      <c r="AB123" s="609" t="str">
        <f>+'2.2'!M125</f>
        <v>S:20, O:10</v>
      </c>
      <c r="AC123" s="654"/>
    </row>
    <row r="124" spans="1:29" s="272" customFormat="1" ht="75" x14ac:dyDescent="0.25">
      <c r="A124" s="143" t="str">
        <f>+'2.2'!B126</f>
        <v/>
      </c>
      <c r="B124" s="290" t="str">
        <f>+'2.2'!C126</f>
        <v>BEW8.1.1</v>
      </c>
      <c r="C124" s="413" t="str">
        <f>+'2.2'!D126</f>
        <v>Komplexe Wirbelsäulenchirurgie</v>
      </c>
      <c r="D124" s="292" t="str">
        <f>'2.2'!E126</f>
        <v>BPE/BP</v>
      </c>
      <c r="E124" s="290">
        <f>IF('3.8'!$B$22="ja",2,IF('3.8'!$C$22="ja",1,0))</f>
        <v>0</v>
      </c>
      <c r="F124" s="293" t="str">
        <f>+'2.2'!F126</f>
        <v xml:space="preserve">(Schwerpunkttitel Wirbelsäulenchirurige)
</v>
      </c>
      <c r="G124" s="294">
        <f>+'2.2'!G126</f>
        <v>3</v>
      </c>
      <c r="H124" s="313">
        <f>IF(intern2!AY285&gt;=intern2!AY121,1,0)</f>
        <v>0</v>
      </c>
      <c r="I124" s="295">
        <f>IF(G124="",1,IF(MAX(intern3!C125:AV125)&gt;=G124,1,0))</f>
        <v>0</v>
      </c>
      <c r="J124" s="294" t="str">
        <f>+'2.2'!H126</f>
        <v/>
      </c>
      <c r="K124" s="295">
        <f>VALUE(IF(J124=1,IF('3.3'!H$12&gt;=1,1,0),IF(J124=2,IF('3.3'!H$12&gt;=2,1,0),IF(J124=3,IF('3.3'!H$12&gt;=3,1,0),1))))</f>
        <v>1</v>
      </c>
      <c r="L124" s="294">
        <f>+'2.2'!I126</f>
        <v>2</v>
      </c>
      <c r="M124" s="294">
        <f>+IF(L124=1,IF('3.4'!H$11&gt;=1,1,0),IF(L124=2,IF('3.4'!H$11&gt;=2,1,0),IF(L124=3,IF('3.4'!H$11&gt;=3,1,0),1)))</f>
        <v>0</v>
      </c>
      <c r="N124" s="294" t="str">
        <f>+'2.2'!K126</f>
        <v/>
      </c>
      <c r="O124" s="421">
        <f t="shared" si="20"/>
        <v>1</v>
      </c>
      <c r="P124" s="290" t="str">
        <f>IF(ISBLANK(intern1!P119),"",intern1!P119)</f>
        <v>BEW8
BEW8.1</v>
      </c>
      <c r="Q124" s="290">
        <f>IF(P124="",1,IF(AND(Y122="ja",Y123="ja"),1,0))</f>
        <v>0</v>
      </c>
      <c r="R124" s="290" t="str">
        <f>'2.2'!J126</f>
        <v/>
      </c>
      <c r="S124" s="297">
        <f>IF(R124="",1,IF(AND(Y33="ja",OR(Y109="ja",Y110="ja",Y111="ja")),1,0))</f>
        <v>1</v>
      </c>
      <c r="T124" s="294" t="str">
        <f>+'2.2'!L126</f>
        <v/>
      </c>
      <c r="U124" s="295">
        <f t="shared" si="22"/>
        <v>1</v>
      </c>
      <c r="V124" s="291" t="str">
        <f>+'2.2'!N126</f>
        <v>Qualitätsprogramm «Spine» in Weiterentwicklung; intraoperatives Neuromonitoring mit Neurologie und Teilnahme an SIRIS Spine erforderlich; Operateurerfassung und Teilnahme verpflichtend.</v>
      </c>
      <c r="W124" s="322">
        <f>IF(V124="",1,IF('3.7'!$D124="ja",1,0))</f>
        <v>0</v>
      </c>
      <c r="Y124" s="541"/>
      <c r="Z124" s="541"/>
      <c r="AA124" s="541"/>
      <c r="AB124" s="609" t="str">
        <f>+'2.2'!M126</f>
        <v>S:15, O:10 in BEW8.1 + BEW8.1.1</v>
      </c>
      <c r="AC124" s="654"/>
    </row>
    <row r="125" spans="1:29" s="272" customFormat="1" ht="50" x14ac:dyDescent="0.25">
      <c r="A125" s="143" t="str">
        <f>+'2.2'!B127</f>
        <v/>
      </c>
      <c r="B125" s="290" t="str">
        <f>+'2.2'!C127</f>
        <v>BEW9</v>
      </c>
      <c r="C125" s="413" t="str">
        <f>+'2.2'!D127</f>
        <v>Maligne Knochentumore</v>
      </c>
      <c r="D125" s="292" t="str">
        <f>'2.2'!E127</f>
        <v>BPE/BP</v>
      </c>
      <c r="E125" s="290">
        <f>IF('3.8'!$B$22="ja",2,IF('3.8'!$C$22="ja",1,0))</f>
        <v>0</v>
      </c>
      <c r="F125" s="293" t="str">
        <f>+'2.2'!F127</f>
        <v>(Orthopädische Chirurgie und Traumatologie des Bewegungsapparates)</v>
      </c>
      <c r="G125" s="294">
        <f>+'2.2'!G127</f>
        <v>2</v>
      </c>
      <c r="H125" s="313">
        <f>IF(intern2!AY286&gt;=intern2!AY122,1,0)</f>
        <v>0</v>
      </c>
      <c r="I125" s="295">
        <f>IF(G125="",1,IF(MAX(intern3!C126:AU126)&gt;=G125,1,0))</f>
        <v>0</v>
      </c>
      <c r="J125" s="294" t="str">
        <f>+'2.2'!H127</f>
        <v/>
      </c>
      <c r="K125" s="295">
        <f>VALUE(IF(J125=1,IF('3.3'!H$12&gt;=1,1,0),IF(J125=2,IF('3.3'!H$12&gt;=2,1,0),IF(J125=3,IF('3.3'!H$12&gt;=3,1,0),1))))</f>
        <v>1</v>
      </c>
      <c r="L125" s="294">
        <f>+'2.2'!I127</f>
        <v>1</v>
      </c>
      <c r="M125" s="294">
        <f>+IF(L125=1,IF('3.4'!H$11&gt;=1,1,0),IF(L125=2,IF('3.4'!H$11&gt;=2,1,0),IF(L125=3,IF('3.4'!H$11&gt;=3,1,0),1)))</f>
        <v>0</v>
      </c>
      <c r="N125" s="294" t="str">
        <f>+'2.2'!K127</f>
        <v/>
      </c>
      <c r="O125" s="421">
        <f t="shared" si="20"/>
        <v>1</v>
      </c>
      <c r="P125" s="290" t="str">
        <f>IF(ISBLANK(intern1!P120),"",intern1!P120)</f>
        <v/>
      </c>
      <c r="Q125" s="290">
        <f t="shared" ref="Q125:Q129" si="34">IF(P125="",1,0)</f>
        <v>1</v>
      </c>
      <c r="R125" s="290" t="str">
        <f>'2.2'!J127</f>
        <v>BEW1 oder BEW2 oder NCH2 oder NCH3</v>
      </c>
      <c r="S125" s="297">
        <f>IF(R125="",1,IF(OR(Y$111="ja",Y$112="ja",Y$31="ja",Y$33="ja"),1,0))</f>
        <v>0</v>
      </c>
      <c r="T125" s="294" t="str">
        <f>+'2.2'!L127</f>
        <v>ja</v>
      </c>
      <c r="U125" s="295">
        <f>IF(T125="",1,IF((OR('3.6'!$C20="Kooperationspartner",'3.6'!$C20="Alle erforderlichen Fachärzte im Haus")),1,0))</f>
        <v>0</v>
      </c>
      <c r="V125" s="291" t="str">
        <f>+'2.2'!N127</f>
        <v/>
      </c>
      <c r="W125" s="324">
        <f>IF(V125="",1,IF('3.7'!$D125="ja",1,0))</f>
        <v>1</v>
      </c>
      <c r="Y125" s="541"/>
      <c r="Z125" s="541"/>
      <c r="AA125" s="541"/>
      <c r="AB125" s="609" t="str">
        <f>+'2.2'!M127</f>
        <v>S:10</v>
      </c>
      <c r="AC125" s="654"/>
    </row>
    <row r="126" spans="1:29" s="272" customFormat="1" ht="50" x14ac:dyDescent="0.25">
      <c r="A126" s="143" t="str">
        <f>+'2.2'!B128</f>
        <v/>
      </c>
      <c r="B126" s="290" t="str">
        <f>+'2.2'!C128</f>
        <v>BEW10</v>
      </c>
      <c r="C126" s="413" t="str">
        <f>+'2.2'!D128</f>
        <v>Plexuschirurgie</v>
      </c>
      <c r="D126" s="292" t="str">
        <f>'2.2'!E128</f>
        <v>BPE/BP</v>
      </c>
      <c r="E126" s="290">
        <f>IF('3.8'!$B$22="ja",2,IF('3.8'!$C$22="ja",1,0))</f>
        <v>0</v>
      </c>
      <c r="F126" s="293" t="str">
        <f>+'2.2'!F128</f>
        <v>(Handchirurgie)
(Neurochirurgie)</v>
      </c>
      <c r="G126" s="294">
        <f>+'2.2'!G128</f>
        <v>2</v>
      </c>
      <c r="H126" s="313">
        <f>IF(intern2!AY287&gt;=intern2!AY123,1,0)</f>
        <v>0</v>
      </c>
      <c r="I126" s="295">
        <f>IF(G126="",1,IF(MAX(intern3!C127:AU127)&gt;=G126,1,0))</f>
        <v>0</v>
      </c>
      <c r="J126" s="294" t="str">
        <f>+'2.2'!H128</f>
        <v/>
      </c>
      <c r="K126" s="295">
        <f>VALUE(IF(J126=1,IF('3.3'!H$12&gt;=1,1,0),IF(J126=2,IF('3.3'!H$12&gt;=2,1,0),IF(J126=3,IF('3.3'!H$12&gt;=3,1,0),1))))</f>
        <v>1</v>
      </c>
      <c r="L126" s="294">
        <f>+'2.2'!I128</f>
        <v>1</v>
      </c>
      <c r="M126" s="294">
        <f>+IF(L126=1,IF('3.4'!H$11&gt;=1,1,0),IF(L126=2,IF('3.4'!H$11&gt;=2,1,0),IF(L126=3,IF('3.4'!H$11&gt;=3,1,0),1)))</f>
        <v>0</v>
      </c>
      <c r="N126" s="294" t="str">
        <f>+'2.2'!K128</f>
        <v/>
      </c>
      <c r="O126" s="421">
        <f t="shared" si="20"/>
        <v>1</v>
      </c>
      <c r="P126" s="290" t="str">
        <f>IF(ISBLANK(intern1!P121),"",intern1!P121)</f>
        <v/>
      </c>
      <c r="Q126" s="290">
        <f t="shared" si="34"/>
        <v>1</v>
      </c>
      <c r="R126" s="290" t="str">
        <f>'2.2'!J128</f>
        <v>BEW1 oder BEW2 oder BEW3 oder NCH3</v>
      </c>
      <c r="S126" s="297">
        <f>IF(R126="",1,IF(OR(Y$111="ja",Y$112="ja",Y$113="ja",Y$33="ja"),1,0))</f>
        <v>0</v>
      </c>
      <c r="T126" s="294" t="str">
        <f>+'2.2'!L128</f>
        <v/>
      </c>
      <c r="U126" s="295">
        <f t="shared" si="22"/>
        <v>1</v>
      </c>
      <c r="V126" s="291" t="str">
        <f>+'2.2'!N128</f>
        <v/>
      </c>
      <c r="W126" s="280">
        <f>IF(V126="",1,IF('3.7'!$D126="ja",1,0))</f>
        <v>1</v>
      </c>
      <c r="Y126" s="541"/>
      <c r="Z126" s="541"/>
      <c r="AA126" s="541"/>
      <c r="AB126" s="609" t="str">
        <f>+'2.2'!M128</f>
        <v>S:10</v>
      </c>
      <c r="AC126" s="654"/>
    </row>
    <row r="127" spans="1:29" s="272" customFormat="1" ht="50" x14ac:dyDescent="0.25">
      <c r="A127" s="143" t="str">
        <f>+'2.2'!B129</f>
        <v/>
      </c>
      <c r="B127" s="274" t="str">
        <f>+'2.2'!C129</f>
        <v>BEW11</v>
      </c>
      <c r="C127" s="411" t="str">
        <f>+'2.2'!D129</f>
        <v>Replantationen</v>
      </c>
      <c r="D127" s="273" t="str">
        <f>'2.2'!E129</f>
        <v>BP</v>
      </c>
      <c r="E127" s="274">
        <f>IF('3.8'!$B$22="ja",2,IF('3.8'!$C$22="ja",1,0))</f>
        <v>0</v>
      </c>
      <c r="F127" s="277" t="str">
        <f>+'2.2'!F129</f>
        <v>Handchirurgie</v>
      </c>
      <c r="G127" s="278">
        <f>+'2.2'!G129</f>
        <v>3</v>
      </c>
      <c r="H127" s="301">
        <f>IF(intern2!AY288&gt;=intern2!AY124,1,0)</f>
        <v>0</v>
      </c>
      <c r="I127" s="279">
        <f>IF(G127="",1,IF(MAX(intern3!C128:AU128)&gt;=G127,1,0))</f>
        <v>0</v>
      </c>
      <c r="J127" s="278">
        <f>+'2.2'!H129</f>
        <v>3</v>
      </c>
      <c r="K127" s="279">
        <f>VALUE(IF(J127=1,IF('3.3'!H$12&gt;=1,1,0),IF(J127=2,IF('3.3'!H$12&gt;=2,1,0),IF(J127=3,IF('3.3'!H$12&gt;=3,1,0),1))))</f>
        <v>0</v>
      </c>
      <c r="L127" s="278">
        <f>+'2.2'!I129</f>
        <v>2</v>
      </c>
      <c r="M127" s="278">
        <f>+IF(L127=1,IF('3.4'!H$11&gt;=1,1,0),IF(L127=2,IF('3.4'!H$11&gt;=2,1,0),IF(L127=3,IF('3.4'!H$11&gt;=3,1,0),1)))</f>
        <v>0</v>
      </c>
      <c r="N127" s="278" t="str">
        <f>+'2.2'!K129</f>
        <v/>
      </c>
      <c r="O127" s="419">
        <f t="shared" si="20"/>
        <v>1</v>
      </c>
      <c r="P127" s="274" t="str">
        <f>IF(ISBLANK(intern1!P122),"",intern1!P122)</f>
        <v/>
      </c>
      <c r="Q127" s="274">
        <f t="shared" si="34"/>
        <v>1</v>
      </c>
      <c r="R127" s="274" t="str">
        <f>'2.2'!J129</f>
        <v>BEW1 oder BEW2 oder BEW3 und NCH3</v>
      </c>
      <c r="S127" s="298">
        <f>IF(R127="",1,IF(OR(Y$111="ja",Y$112="ja",Y$113="ja",Y$33="ja"),1,0))</f>
        <v>0</v>
      </c>
      <c r="T127" s="278" t="str">
        <f>+'2.2'!L129</f>
        <v/>
      </c>
      <c r="U127" s="279">
        <f t="shared" si="22"/>
        <v>1</v>
      </c>
      <c r="V127" s="275" t="str">
        <f>+'2.2'!N129</f>
        <v>Handchirurgisches Spezialambulatorium und intraoperatives Nerven-Monitoring erforderlich.</v>
      </c>
      <c r="W127" s="372">
        <f>IF(V127="",1,IF('3.7'!$D127="ja",1,0))</f>
        <v>0</v>
      </c>
      <c r="Y127" s="556"/>
      <c r="Z127" s="556"/>
      <c r="AA127" s="625"/>
      <c r="AB127" s="613" t="str">
        <f>+'2.2'!M129</f>
        <v/>
      </c>
      <c r="AC127" s="656"/>
    </row>
    <row r="128" spans="1:29" s="272" customFormat="1" ht="25" x14ac:dyDescent="0.25">
      <c r="A128" s="369" t="str">
        <f>+'2.2'!B130</f>
        <v>Rheumatologie</v>
      </c>
      <c r="B128" s="281" t="str">
        <f>+'2.2'!C130</f>
        <v>RHE1</v>
      </c>
      <c r="C128" s="412" t="str">
        <f>+'2.2'!D130</f>
        <v>Rheumatologie</v>
      </c>
      <c r="D128" s="283" t="str">
        <f>'2.2'!E130</f>
        <v>BPE/BP</v>
      </c>
      <c r="E128" s="281">
        <f>IF('3.8'!$B$22="ja",2,IF('3.8'!$C$22="ja",1,0))</f>
        <v>0</v>
      </c>
      <c r="F128" s="284" t="str">
        <f>+'2.2'!F130</f>
        <v>(Rheumatologie)
(Physikalische Medizin und Rehabilitation)</v>
      </c>
      <c r="G128" s="285">
        <f>+'2.2'!G130</f>
        <v>1</v>
      </c>
      <c r="H128" s="311">
        <f>IF(intern2!AY289&gt;=intern2!AY125,1,0)</f>
        <v>0</v>
      </c>
      <c r="I128" s="286">
        <f>IF(G128="",1,IF(MAX(intern3!C129:AU129)&gt;=G128,1,0))</f>
        <v>0</v>
      </c>
      <c r="J128" s="285" t="str">
        <f>+'2.2'!H130</f>
        <v/>
      </c>
      <c r="K128" s="286">
        <f>VALUE(IF(J128=1,IF('3.3'!H$12&gt;=1,1,0),IF(J128=2,IF('3.3'!H$12&gt;=2,1,0),IF(J128=3,IF('3.3'!H$12&gt;=3,1,0),1))))</f>
        <v>1</v>
      </c>
      <c r="L128" s="285">
        <f>+'2.2'!I130</f>
        <v>1</v>
      </c>
      <c r="M128" s="285">
        <f>+IF(L128=1,IF('3.4'!H$11&gt;=1,1,0),IF(L128=2,IF('3.4'!H$11&gt;=2,1,0),IF(L128=3,IF('3.4'!H$11&gt;=3,1,0),1)))</f>
        <v>0</v>
      </c>
      <c r="N128" s="285" t="str">
        <f>+'2.2'!K130</f>
        <v>BEW8 + NEU1</v>
      </c>
      <c r="O128" s="420">
        <f>IF(N128="",1,IF(AND(OR('3.5'!D59="ja",'3.5'!E59="ja"),OR('3.5'!D101="ja",'3.5'!E101="ja")),1,0))</f>
        <v>0</v>
      </c>
      <c r="P128" s="281" t="str">
        <f>IF(ISBLANK(intern1!P123),"",intern1!P123)</f>
        <v/>
      </c>
      <c r="Q128" s="281">
        <f t="shared" si="34"/>
        <v>1</v>
      </c>
      <c r="R128" s="281" t="str">
        <f>'2.2'!J130</f>
        <v/>
      </c>
      <c r="S128" s="289">
        <f t="shared" ref="S128:S130" si="35">IF(R128="",1,0)</f>
        <v>1</v>
      </c>
      <c r="T128" s="285" t="str">
        <f>+'2.2'!L130</f>
        <v/>
      </c>
      <c r="U128" s="286">
        <f t="shared" si="22"/>
        <v>1</v>
      </c>
      <c r="V128" s="282" t="str">
        <f>+'2.2'!N130</f>
        <v/>
      </c>
      <c r="W128" s="288">
        <f>IF(V128="",1,IF('3.7'!$D128="ja",1,0))</f>
        <v>1</v>
      </c>
      <c r="X128" s="312"/>
      <c r="Y128" s="541"/>
      <c r="Z128" s="541"/>
      <c r="AA128" s="626"/>
      <c r="AB128" s="608" t="str">
        <f>+'2.2'!M130</f>
        <v/>
      </c>
      <c r="AC128" s="654"/>
    </row>
    <row r="129" spans="1:29" s="272" customFormat="1" ht="62.5" x14ac:dyDescent="0.25">
      <c r="A129" s="371" t="str">
        <f>+'2.2'!B131</f>
        <v/>
      </c>
      <c r="B129" s="274" t="str">
        <f>+'2.2'!C131</f>
        <v>RHE2</v>
      </c>
      <c r="C129" s="411" t="str">
        <f>+'2.2'!D131</f>
        <v>Interdisziplinäre Rheumatologie</v>
      </c>
      <c r="D129" s="273" t="str">
        <f>'2.2'!E131</f>
        <v>BP</v>
      </c>
      <c r="E129" s="274">
        <f>IF('3.8'!$B$22="ja",2,IF('3.8'!$C$22="ja",1,0))</f>
        <v>0</v>
      </c>
      <c r="F129" s="277" t="str">
        <f>+'2.2'!F131</f>
        <v>Rheumatologie
Rheumatologie und Physikalische Medizin und Rehabilitation</v>
      </c>
      <c r="G129" s="278">
        <f>+'2.2'!G131</f>
        <v>2</v>
      </c>
      <c r="H129" s="301">
        <f>IF(intern2!AY290&gt;=intern2!AY126,1,0)</f>
        <v>0</v>
      </c>
      <c r="I129" s="279">
        <f>IF(G129="",1,IF(MAX(intern3!C130:AU130)&gt;=G129,1,0))</f>
        <v>0</v>
      </c>
      <c r="J129" s="278">
        <f>+'2.2'!H131</f>
        <v>2</v>
      </c>
      <c r="K129" s="279">
        <f>VALUE(IF(J129=1,IF('3.3'!H$12&gt;=1,1,0),IF(J129=2,IF('3.3'!H$12&gt;=2,1,0),IF(J129=3,IF('3.3'!H$12&gt;=3,1,0),1))))</f>
        <v>0</v>
      </c>
      <c r="L129" s="278">
        <f>+'2.2'!I131</f>
        <v>2</v>
      </c>
      <c r="M129" s="278">
        <f>+IF(L129=1,IF('3.4'!H$11&gt;=1,1,0),IF(L129=2,IF('3.4'!H$11&gt;=2,1,0),IF(L129=3,IF('3.4'!H$11&gt;=3,1,0),1)))</f>
        <v>0</v>
      </c>
      <c r="N129" s="278" t="str">
        <f>+'2.2'!K131</f>
        <v/>
      </c>
      <c r="O129" s="419">
        <f t="shared" si="20"/>
        <v>1</v>
      </c>
      <c r="P129" s="274" t="str">
        <f>IF(ISBLANK(intern1!P124),"",intern1!P124)</f>
        <v/>
      </c>
      <c r="Q129" s="274">
        <f t="shared" si="34"/>
        <v>1</v>
      </c>
      <c r="R129" s="274" t="str">
        <f>'2.2'!J131</f>
        <v>NEU1 +  PNE1+ DER1 + BEW2 + ANG1 + GAE1
+ KAR1</v>
      </c>
      <c r="S129" s="298">
        <f>IF(R129="",1,IF(AND(Y11="ja",Y34="ja",Y50="ja",Y66="ja",Y81="ja",Y96="ja",Y112="ja"),1,0))</f>
        <v>0</v>
      </c>
      <c r="T129" s="278" t="str">
        <f>+'2.2'!L131</f>
        <v/>
      </c>
      <c r="U129" s="279">
        <f t="shared" si="22"/>
        <v>1</v>
      </c>
      <c r="V129" s="275" t="str">
        <f>+'2.2'!N131</f>
        <v/>
      </c>
      <c r="W129" s="296">
        <f>IF(V129="",1,IF('3.7'!$D129="ja",1,0))</f>
        <v>1</v>
      </c>
      <c r="Y129" s="556"/>
      <c r="Z129" s="556"/>
      <c r="AA129" s="621"/>
      <c r="AB129" s="612" t="str">
        <f>+'2.2'!M131</f>
        <v/>
      </c>
      <c r="AC129" s="656"/>
    </row>
    <row r="130" spans="1:29" s="272" customFormat="1" ht="15.5" x14ac:dyDescent="0.25">
      <c r="A130" s="143" t="str">
        <f>+'2.2'!B132</f>
        <v>Gynäkologie</v>
      </c>
      <c r="B130" s="281" t="str">
        <f>+'2.2'!C132</f>
        <v>GYN1</v>
      </c>
      <c r="C130" s="412" t="str">
        <f>+'2.2'!D132</f>
        <v>Gynäkologie</v>
      </c>
      <c r="D130" s="283" t="str">
        <f>'2.2'!E132</f>
        <v>BPE/BP</v>
      </c>
      <c r="E130" s="281">
        <f>IF('3.8'!$B$22="ja",2,IF('3.8'!$C$22="ja",1,0))</f>
        <v>0</v>
      </c>
      <c r="F130" s="284" t="str">
        <f>+'2.2'!F132</f>
        <v>(Gynäkologie und Geburtshilfe)</v>
      </c>
      <c r="G130" s="285">
        <f>+'2.2'!G132</f>
        <v>2</v>
      </c>
      <c r="H130" s="311">
        <f>IF(intern2!AY291&gt;=intern2!AY127,1,0)</f>
        <v>0</v>
      </c>
      <c r="I130" s="286">
        <f>IF(G130="",1,IF(MAX(intern3!C131:AU131)&gt;=G130,1,0))</f>
        <v>0</v>
      </c>
      <c r="J130" s="285" t="str">
        <f>+'2.2'!H132</f>
        <v/>
      </c>
      <c r="K130" s="286">
        <f>VALUE(IF(J130=1,IF('3.3'!H$12&gt;=1,1,0),IF(J130=2,IF('3.3'!H$12&gt;=2,1,0),IF(J130=3,IF('3.3'!H$12&gt;=3,1,0),1))))</f>
        <v>1</v>
      </c>
      <c r="L130" s="285">
        <f>+'2.2'!I132</f>
        <v>1</v>
      </c>
      <c r="M130" s="285">
        <f>+IF(L130=1,IF('3.4'!H$11&gt;=1,1,0),IF(L130=2,IF('3.4'!H$11&gt;=2,1,0),IF(L130=3,IF('3.4'!H$11&gt;=3,1,0),1)))</f>
        <v>0</v>
      </c>
      <c r="N130" s="285" t="str">
        <f>+'2.2'!K132</f>
        <v/>
      </c>
      <c r="O130" s="420">
        <f t="shared" si="20"/>
        <v>1</v>
      </c>
      <c r="P130" s="281" t="str">
        <f>IF(ISBLANK(intern1!P125),"",intern1!P125)</f>
        <v/>
      </c>
      <c r="Q130" s="281">
        <f>IF(P130="",1,IF(Y$127="ja",1,0))</f>
        <v>1</v>
      </c>
      <c r="R130" s="281" t="str">
        <f>'2.2'!J132</f>
        <v/>
      </c>
      <c r="S130" s="289">
        <f t="shared" si="35"/>
        <v>1</v>
      </c>
      <c r="T130" s="285" t="str">
        <f>+'2.2'!L132</f>
        <v/>
      </c>
      <c r="U130" s="286">
        <f t="shared" si="22"/>
        <v>1</v>
      </c>
      <c r="V130" s="282" t="str">
        <f>+'2.2'!N132</f>
        <v/>
      </c>
      <c r="W130" s="288">
        <f>IF(V130="",1,IF('3.7'!$D130="ja",1,0))</f>
        <v>1</v>
      </c>
      <c r="Y130" s="541"/>
      <c r="Z130" s="541"/>
      <c r="AA130" s="619"/>
      <c r="AB130" s="615" t="str">
        <f>+'2.2'!M132</f>
        <v/>
      </c>
      <c r="AC130" s="654"/>
    </row>
    <row r="131" spans="1:29" s="272" customFormat="1" ht="50" hidden="1" outlineLevel="1" x14ac:dyDescent="0.25">
      <c r="A131" s="143" t="str">
        <f>+'2.2'!B133</f>
        <v/>
      </c>
      <c r="B131" s="290" t="str">
        <f>+'2.2'!C133</f>
        <v>GYNT</v>
      </c>
      <c r="C131" s="413" t="str">
        <f>+'2.2'!D133</f>
        <v>Gynäkologische Tumore</v>
      </c>
      <c r="D131" s="292" t="str">
        <f>'2.2'!E133</f>
        <v>BPE/BP</v>
      </c>
      <c r="E131" s="290">
        <f>IF('3.8'!$B$22="ja",2,IF('3.8'!$C$22="ja",1,0))</f>
        <v>0</v>
      </c>
      <c r="F131" s="293" t="str">
        <f>+'2.2'!F133</f>
        <v>Gynäkologie und Geburtshilfe mit Schwerpunkt gynäkologische Onkologie
In Ausnahmen Chirurgie mit Schwerpunkt Viszeralchirurgie</v>
      </c>
      <c r="G131" s="294">
        <f>+'2.2'!G133</f>
        <v>2</v>
      </c>
      <c r="H131" s="313">
        <f>IF(intern2!AY292&gt;=intern2!AY128,1,0)</f>
        <v>0</v>
      </c>
      <c r="I131" s="295">
        <f>IF(G131="",1,IF(MAX(intern3!C132:AU132)&gt;=G131,1,0))</f>
        <v>0</v>
      </c>
      <c r="J131" s="294" t="str">
        <f>+'2.2'!H133</f>
        <v/>
      </c>
      <c r="K131" s="295">
        <f>VALUE(IF(J131=1,IF('3.3'!H$12&gt;=1,1,0),IF(J131=2,IF('3.3'!H$12&gt;=2,1,0),IF(J131=3,IF('3.3'!H$12&gt;=3,1,0),1))))</f>
        <v>1</v>
      </c>
      <c r="L131" s="294">
        <f>+'2.2'!I133</f>
        <v>2</v>
      </c>
      <c r="M131" s="294">
        <f>+IF(L131=1,IF('3.4'!H$11&gt;=1,1,0),IF(L131=2,IF('3.4'!H$11&gt;=2,1,0),IF(L131=3,IF('3.4'!H$11&gt;=3,1,0),1)))</f>
        <v>0</v>
      </c>
      <c r="N131" s="294" t="str">
        <f>+'2.2'!K133</f>
        <v>RAO1</v>
      </c>
      <c r="O131" s="421">
        <f>IF(N131="",1,IF(OR('3.5'!D72="ja",'3.5'!E72="ja"),1,0))</f>
        <v>0</v>
      </c>
      <c r="P131" s="290" t="str">
        <f>IF(ISBLANK(intern1!P126),"",intern1!P126)</f>
        <v>GYN1</v>
      </c>
      <c r="Q131" s="429">
        <f>IF(P131="",1,IF(Y$130="ja",1,0))</f>
        <v>0</v>
      </c>
      <c r="R131" s="297" t="str">
        <f>'2.2'!J133</f>
        <v>VIS1</v>
      </c>
      <c r="S131" s="297">
        <f>IF(R131="",1,IF(Y52="ja",1,0))</f>
        <v>0</v>
      </c>
      <c r="T131" s="294" t="str">
        <f>+'2.2'!L133</f>
        <v xml:space="preserve">ja </v>
      </c>
      <c r="U131" s="295">
        <f>IF(T131="",1,IF((OR('3.6'!$C21="Kooperationspartner",'3.6'!$C21="Alle erforderlichen Fachärzte im Haus")),1,0))</f>
        <v>0</v>
      </c>
      <c r="V131" s="291" t="str">
        <f>+'2.2'!N133</f>
        <v>Entfällt gemäss weitergehenden Anforderungen 2026.1; IVHSM-Spitalliste 2026.3 führt neu GYNO und GYNV.</v>
      </c>
      <c r="W131" s="288">
        <f>IF(V131="",1,IF('3.7'!$D131="ja",1,0))</f>
        <v>0</v>
      </c>
      <c r="Y131" s="541"/>
      <c r="Z131" s="541"/>
      <c r="AA131" s="541"/>
      <c r="AB131" s="616" t="str">
        <f>+'2.2'!M133</f>
        <v>O:20
S:20</v>
      </c>
      <c r="AC131" s="654"/>
    </row>
    <row r="132" spans="1:29" s="272" customFormat="1" ht="100" collapsed="1" x14ac:dyDescent="0.25">
      <c r="A132" s="143" t="str">
        <f>+'2.2'!B134</f>
        <v/>
      </c>
      <c r="B132" s="290" t="str">
        <f>+'2.2'!C134</f>
        <v>GYN2</v>
      </c>
      <c r="C132" s="413" t="str">
        <f>+'2.2'!D134</f>
        <v>Anerkanntes zertifiziertes Brustzentrum</v>
      </c>
      <c r="D132" s="292" t="str">
        <f>'2.2'!E134</f>
        <v>BPE/BP</v>
      </c>
      <c r="E132" s="290">
        <f>IF('3.8'!$B$22="ja",2,IF('3.8'!$C$22="ja",1,0))</f>
        <v>0</v>
      </c>
      <c r="F132" s="293" t="str">
        <f>+'2.2'!F134</f>
        <v>Plastische, rekonstruktive und ästhetische Chirurgie
Gynäkologie und Geburtshilfe</v>
      </c>
      <c r="G132" s="294">
        <f>+'2.2'!G134</f>
        <v>2</v>
      </c>
      <c r="H132" s="313">
        <f>IF(intern2!AY293&gt;=intern2!AY129,1,0)</f>
        <v>0</v>
      </c>
      <c r="I132" s="295">
        <f>IF(G132="",1,IF(MAX(intern3!C133:AU133)&gt;=G132,1,0))</f>
        <v>0</v>
      </c>
      <c r="J132" s="294" t="str">
        <f>+'2.2'!H134</f>
        <v/>
      </c>
      <c r="K132" s="295">
        <f>VALUE(IF(J132=1,IF('3.3'!H$12&gt;=1,1,0),IF(J132=2,IF('3.3'!H$12&gt;=2,1,0),IF(J132=3,IF('3.3'!H$12&gt;=3,1,0),1))))</f>
        <v>1</v>
      </c>
      <c r="L132" s="294">
        <f>+'2.2'!I134</f>
        <v>1</v>
      </c>
      <c r="M132" s="294">
        <f>+IF(L132=1,IF('3.4'!H$11&gt;=1,1,0),IF(L132=2,IF('3.4'!H$11&gt;=2,1,0),IF(L132=3,IF('3.4'!H$11&gt;=3,1,0),1)))</f>
        <v>0</v>
      </c>
      <c r="N132" s="294" t="str">
        <f>+'2.2'!K134</f>
        <v/>
      </c>
      <c r="O132" s="421">
        <f t="shared" si="20"/>
        <v>1</v>
      </c>
      <c r="P132" s="290" t="str">
        <f>IF(ISBLANK(intern1!P127),"",intern1!P127)</f>
        <v/>
      </c>
      <c r="Q132" s="290">
        <f>IF(P132="",1,0)</f>
        <v>1</v>
      </c>
      <c r="R132" s="290"/>
      <c r="S132" s="297">
        <f>IF(R132="",1,0)</f>
        <v>1</v>
      </c>
      <c r="T132" s="294" t="str">
        <f>+'2.2'!L134</f>
        <v>ja</v>
      </c>
      <c r="U132" s="295">
        <f>IF(T132="",1,IF((OR('3.6'!$C21="Kooperationspartner",'3.6'!$C21="Alle erforderlichen Fachärzte im Haus")),1,0))</f>
        <v>0</v>
      </c>
      <c r="V132" s="291" t="str">
        <f>+'2.2'!N134</f>
        <v>Qualitätsprogramm «Brustkrebs» in Weiterentwicklung; prä-/posttherapeutische Tumorboardbesprechung mit aktiver Beteiligung aller Therapiealternativen; Operateurerfassung und Teilnahme verpflichtend.</v>
      </c>
      <c r="W132" s="296">
        <f>IF(V132="",1,IF('3.7'!$D132="ja",1,0))</f>
        <v>0</v>
      </c>
      <c r="Y132" s="541"/>
      <c r="Z132" s="541"/>
      <c r="AA132" s="541"/>
      <c r="AB132" s="609" t="str">
        <f>+'2.2'!M134</f>
        <v>O:30
S:100 (bzw. 50 pro Netz-werkspital)</v>
      </c>
      <c r="AC132" s="654"/>
    </row>
    <row r="133" spans="1:29" s="272" customFormat="1" ht="75" x14ac:dyDescent="0.25">
      <c r="A133" s="143" t="str">
        <f>+'2.2'!B135</f>
        <v/>
      </c>
      <c r="B133" s="274" t="str">
        <f>+'2.2'!C135</f>
        <v>PLC1</v>
      </c>
      <c r="C133" s="411" t="str">
        <f>+'2.2'!D135</f>
        <v>Eingriffe im Zusammenhang mit Transsexualität</v>
      </c>
      <c r="D133" s="273" t="str">
        <f>'2.2'!E135</f>
        <v>BP</v>
      </c>
      <c r="E133" s="274">
        <f>IF('3.8'!$B$22="ja",2,IF('3.8'!$C$22="ja",1,0))</f>
        <v>0</v>
      </c>
      <c r="F133" s="277" t="str">
        <f>+'2.2'!F135</f>
        <v>Plastische, rekonstruktive und ästhetische Chirurgie
Gynäkologie und Geburtshilfe</v>
      </c>
      <c r="G133" s="278">
        <f>+'2.2'!G135</f>
        <v>2</v>
      </c>
      <c r="H133" s="301">
        <f>IF(intern2!AY294&gt;=intern2!AY130,1,0)</f>
        <v>0</v>
      </c>
      <c r="I133" s="279">
        <f>IF(G133="",1,IF(MAX(intern3!C134:AU134)&gt;=G133,1,0))</f>
        <v>0</v>
      </c>
      <c r="J133" s="278" t="str">
        <f>+'2.2'!H135</f>
        <v/>
      </c>
      <c r="K133" s="279">
        <f>VALUE(IF(J133=1,IF('3.3'!H$12&gt;=1,1,0),IF(J133=2,IF('3.3'!H$12&gt;=2,1,0),IF(J133=3,IF('3.3'!H$12&gt;=3,1,0),1))))</f>
        <v>1</v>
      </c>
      <c r="L133" s="278">
        <f>+'2.2'!I135</f>
        <v>2</v>
      </c>
      <c r="M133" s="278">
        <f>+IF(L133=1,IF('3.4'!H$11&gt;=1,1,0),IF(L133=2,IF('3.4'!H$11&gt;=2,1,0),IF(L133=3,IF('3.4'!H$11&gt;=3,1,0),1)))</f>
        <v>0</v>
      </c>
      <c r="N133" s="278" t="str">
        <f>+'2.2'!K135</f>
        <v/>
      </c>
      <c r="O133" s="419">
        <f t="shared" si="20"/>
        <v>1</v>
      </c>
      <c r="P133" s="274" t="str">
        <f>IF(ISBLANK(intern1!P128),"",intern1!P128)</f>
        <v/>
      </c>
      <c r="Q133" s="274">
        <f t="shared" ref="Q133:Q136" si="36">IF(P133="",1,0)</f>
        <v>1</v>
      </c>
      <c r="R133" s="298" t="str">
        <f>'2.2'!J135</f>
        <v>GYN1</v>
      </c>
      <c r="S133" s="298">
        <f>IF(R133="",1,IF(Y130="ja",1,0))</f>
        <v>0</v>
      </c>
      <c r="T133" s="278" t="str">
        <f>+'2.2'!L135</f>
        <v/>
      </c>
      <c r="U133" s="279">
        <f t="shared" si="22"/>
        <v>1</v>
      </c>
      <c r="V133" s="275" t="str">
        <f>+'2.2'!N135</f>
        <v>Endokrinologische und psychiatrische Betreuung vor/nach Eingriffen sicherstellen; Indikation/Therapie im interprofessionellen Team; operative Eingriffe bei Minderjährigen nur sehr zurückhaltend.</v>
      </c>
      <c r="W133" s="296">
        <f>IF(V133="",1,IF('3.7'!$D133="ja",1,0))</f>
        <v>0</v>
      </c>
      <c r="Y133" s="556"/>
      <c r="Z133" s="556"/>
      <c r="AA133" s="607"/>
      <c r="AB133" s="611" t="str">
        <f>+'2.2'!M135</f>
        <v/>
      </c>
      <c r="AC133" s="656"/>
    </row>
    <row r="134" spans="1:29" s="272" customFormat="1" ht="87.5" x14ac:dyDescent="0.25">
      <c r="A134" s="369" t="str">
        <f>+'2.2'!B136</f>
        <v>Geburtshilfe</v>
      </c>
      <c r="B134" s="281" t="str">
        <f>+'2.2'!C136</f>
        <v>GEBH</v>
      </c>
      <c r="C134" s="412" t="str">
        <f>+'2.2'!D136</f>
        <v>GEBH Geburtshäuser ( ≥ 36 0/7 SSW)</v>
      </c>
      <c r="D134" s="548" t="str">
        <f>'2.2'!E136</f>
        <v/>
      </c>
      <c r="E134" s="281">
        <f>IF('3.8'!$B$22="ja",2,IF('3.8'!$C$22="ja",1,0))</f>
        <v>0</v>
      </c>
      <c r="F134" s="284" t="str">
        <f>+'2.2'!F136</f>
        <v>(Gynäkologie und Geburtshilfe)</v>
      </c>
      <c r="G134" s="285">
        <f>+'2.2'!G136</f>
        <v>0</v>
      </c>
      <c r="H134" s="311">
        <f>IF(intern2!AY295&gt;=intern2!AY131,1,0)</f>
        <v>1</v>
      </c>
      <c r="I134" s="286">
        <f>IF(G134="",1,IF(MAX(intern3!C135:AU135)&gt;=G134,1,0))</f>
        <v>1</v>
      </c>
      <c r="J134" s="285" t="str">
        <f>+'2.2'!H136</f>
        <v/>
      </c>
      <c r="K134" s="286">
        <f>VALUE(IF(J134=1,IF('3.3'!H$12&gt;=1,1,0),IF(J134=2,IF('3.3'!H$12&gt;=2,1,0),IF(J134=3,IF('3.3'!H$12&gt;=3,1,0),1))))</f>
        <v>1</v>
      </c>
      <c r="L134" s="285" t="str">
        <f>+'2.2'!I136</f>
        <v/>
      </c>
      <c r="M134" s="285">
        <f>+IF(L134=1,IF('3.4'!H$11&gt;=1,1,0),IF(L134=2,IF('3.4'!H$11&gt;=2,1,0),IF(L134=3,IF('3.4'!H$11&gt;=3,1,0),1)))</f>
        <v>1</v>
      </c>
      <c r="N134" s="285" t="str">
        <f>+'2.2'!K136</f>
        <v>GEB1 + NEO1</v>
      </c>
      <c r="O134" s="420">
        <f>IF(N134="",1,IF(AND(OR('3.5'!D109="ja",'3.5'!E109="ja"),OR('3.5'!D113="ja",'3.5'!E113="ja")),1,0))</f>
        <v>0</v>
      </c>
      <c r="P134" s="281" t="str">
        <f>IF(ISBLANK(intern1!P129),"",intern1!P129)</f>
        <v/>
      </c>
      <c r="Q134" s="281">
        <f t="shared" si="36"/>
        <v>1</v>
      </c>
      <c r="R134" s="281" t="str">
        <f>'2.2'!J136</f>
        <v>NEOG</v>
      </c>
      <c r="S134" s="289">
        <f>IF(R134="",1,IF(Y139="ja",1,0))</f>
        <v>0</v>
      </c>
      <c r="T134" s="285" t="str">
        <f>+'2.2'!L136</f>
        <v/>
      </c>
      <c r="U134" s="286">
        <f t="shared" si="22"/>
        <v>1</v>
      </c>
      <c r="V134" s="282" t="str">
        <f>+'2.2'!N136</f>
        <v>Geburtshaus: 24/7 Hebammenversorgung, definierte Verfügbarkeit, Kooperation mit Geburts-/Neonatologieklinik, Reanimationskurse, Behandlungsrichtlinien sowie Ein-/Ausschlusskriterien ab 36 0/7 SSW.</v>
      </c>
      <c r="W134" s="280">
        <f>IF(V134="",1,IF('3.7'!$D134="ja",1,0))</f>
        <v>0</v>
      </c>
      <c r="Y134" s="541"/>
      <c r="Z134" s="541"/>
      <c r="AA134" s="619"/>
      <c r="AB134" s="617" t="str">
        <f>+'2.2'!M136</f>
        <v/>
      </c>
      <c r="AC134" s="654"/>
    </row>
    <row r="135" spans="1:29" s="272" customFormat="1" ht="87.5" x14ac:dyDescent="0.25">
      <c r="A135" s="143" t="str">
        <f>+'2.2'!B137</f>
        <v/>
      </c>
      <c r="B135" s="290" t="str">
        <f>+'2.2'!C137</f>
        <v>GEBS</v>
      </c>
      <c r="C135" s="413" t="str">
        <f>+'2.2'!D137</f>
        <v>Hebammengeleitete Geburtshilfe am/im Spital</v>
      </c>
      <c r="D135" s="546" t="str">
        <f>'2.2'!E137</f>
        <v/>
      </c>
      <c r="E135" s="290">
        <f>IF('3.8'!$B$22="ja",2,IF('3.8'!$C$22="ja",1,0))</f>
        <v>0</v>
      </c>
      <c r="F135" s="293" t="str">
        <f>+'2.2'!F137</f>
        <v/>
      </c>
      <c r="G135" s="294" t="str">
        <f>+'2.2'!G137</f>
        <v/>
      </c>
      <c r="H135" s="295">
        <f>IF(intern2!AY296&gt;=intern2!AY132,1,0)</f>
        <v>1</v>
      </c>
      <c r="I135" s="295">
        <f>IF(G135="",1,IF(MAX(intern3!C136:AU136)&gt;=G135,1,0))</f>
        <v>1</v>
      </c>
      <c r="J135" s="294" t="str">
        <f>+'2.2'!H137</f>
        <v/>
      </c>
      <c r="K135" s="295">
        <f>VALUE(IF(J135=1,IF('3.3'!H$12&gt;=1,1,0),IF(J135=2,IF('3.3'!H$12&gt;=2,1,0),IF(J135=3,IF('3.3'!H$12&gt;=3,1,0),1))))</f>
        <v>1</v>
      </c>
      <c r="L135" s="294" t="str">
        <f>+'2.2'!I137</f>
        <v/>
      </c>
      <c r="M135" s="294">
        <f>+IF(L135=1,IF('3.4'!H$11&gt;=1,1,0),IF(L135=2,IF('3.4'!H$11&gt;=2,1,0),IF(L135=3,IF('3.4'!H$11&gt;=3,1,0),1)))</f>
        <v>1</v>
      </c>
      <c r="N135" s="294" t="str">
        <f>+'2.2'!K137</f>
        <v/>
      </c>
      <c r="O135" s="421">
        <f>IF(N135="",1,IF(AND(OR('3.5'!D109="ja",'3.5'!E109="ja"),OR('3.5'!D113="ja",'3.5'!E113="ja")),1,0))</f>
        <v>1</v>
      </c>
      <c r="P135" s="290" t="str">
        <f>IF(ISBLANK(intern1!P130),"",intern1!P130)</f>
        <v/>
      </c>
      <c r="Q135" s="290">
        <f t="shared" si="36"/>
        <v>1</v>
      </c>
      <c r="R135" s="290" t="str">
        <f>'2.2'!J137</f>
        <v>GEB1 + NEO1</v>
      </c>
      <c r="S135" s="297">
        <f>IF(R135="",1,IF(Y139="ja",1,0))</f>
        <v>0</v>
      </c>
      <c r="T135" s="294" t="str">
        <f>+'2.2'!L137</f>
        <v/>
      </c>
      <c r="U135" s="295">
        <f t="shared" si="22"/>
        <v>1</v>
      </c>
      <c r="V135" s="291" t="str">
        <f>+'2.2'!N137</f>
        <v>Hebammengeleitete Geburtshilfe am/im Spital: 24/7 Hebammenversorgung, definierte Verfügbarkeit, ggf. Kooperation, Reanimationskurse, Behandlungsrichtlinien sowie Ein-/Ausschlusskriterien.</v>
      </c>
      <c r="W135" s="288">
        <f>IF(V135="",1,IF('3.7'!$D135="ja",1,0))</f>
        <v>0</v>
      </c>
      <c r="Y135" s="541"/>
      <c r="Z135" s="541"/>
      <c r="AA135" s="621"/>
      <c r="AB135" s="612" t="str">
        <f>+'2.2'!M137</f>
        <v/>
      </c>
      <c r="AC135" s="654"/>
    </row>
    <row r="136" spans="1:29" s="272" customFormat="1" ht="62.5" x14ac:dyDescent="0.25">
      <c r="A136" s="143" t="str">
        <f>+'2.2'!B138</f>
        <v/>
      </c>
      <c r="B136" s="393" t="str">
        <f>+'2.2'!C138</f>
        <v>GEB1</v>
      </c>
      <c r="C136" s="416" t="str">
        <f>+'2.2'!D138</f>
        <v>Grundversorgung Geburtshilfe ( ≥ 35 0/7 SSW und GG 2000g)</v>
      </c>
      <c r="D136" s="292" t="str">
        <f>'2.2'!E138</f>
        <v>BP</v>
      </c>
      <c r="E136" s="393">
        <f>IF('3.8'!$B$22="ja",2,IF('3.8'!$C$22="ja",1,0))</f>
        <v>0</v>
      </c>
      <c r="F136" s="293" t="str">
        <f>+'2.2'!F138</f>
        <v>(Gynäkologie und Geburtshilfe)</v>
      </c>
      <c r="G136" s="294" t="str">
        <f>+'2.2'!G138</f>
        <v/>
      </c>
      <c r="H136" s="325">
        <f>IF(intern2!AY297&gt;=intern2!AY133,1,0)</f>
        <v>0</v>
      </c>
      <c r="I136" s="325">
        <f>IF(G136="",1,IF(MAX(intern3!C137:AU137)&gt;=G136,1,0))</f>
        <v>1</v>
      </c>
      <c r="J136" s="294">
        <f>+'2.2'!H138</f>
        <v>4</v>
      </c>
      <c r="K136" s="325">
        <f>VALUE(IF(J136=1,IF('3.3'!H$12&gt;=1,1,0),IF(J136=2,IF('3.3'!H$12&gt;=2,1,0),IF(J136=3,IF('3.3'!H$12&gt;=3,1,0),1))))</f>
        <v>1</v>
      </c>
      <c r="L136" s="294">
        <f>+'2.2'!I138</f>
        <v>1</v>
      </c>
      <c r="M136" s="294">
        <f>+IF(L136=1,IF('3.4'!H$11&gt;=1,1,0),IF(L136=2,IF('3.4'!H$11&gt;=2,1,0),IF(L136=3,IF('3.4'!H$11&gt;=3,1,0),1)))</f>
        <v>0</v>
      </c>
      <c r="N136" s="294" t="str">
        <f>+'2.2'!K138</f>
        <v>NEO1.1</v>
      </c>
      <c r="O136" s="424">
        <f>IF(N136="",1,IF(OR('3.5'!D117="ja",'3.5'!E117="ja"),1,0))</f>
        <v>0</v>
      </c>
      <c r="P136" s="290" t="str">
        <f>IF(ISBLANK(intern1!P131),"",intern1!P131)</f>
        <v/>
      </c>
      <c r="Q136" s="290">
        <f t="shared" si="36"/>
        <v>1</v>
      </c>
      <c r="R136" s="290" t="str">
        <f>'2.2'!J138</f>
        <v>NEO1</v>
      </c>
      <c r="S136" s="297">
        <f>IF(R136="",1,IF(Y140="ja",1,0))</f>
        <v>0</v>
      </c>
      <c r="T136" s="294" t="str">
        <f>+'2.2'!L138</f>
        <v/>
      </c>
      <c r="U136" s="325">
        <f t="shared" si="22"/>
        <v>1</v>
      </c>
      <c r="V136" s="291" t="str">
        <f>+'2.2'!N138</f>
        <v>Bei pränatalen Hospitalisationen Rücksprache mit mindestens NEO1.1; Geburt rechtzeitig in Spital mit passendem Leistungsauftrag; Drillingsgeburten nur mit GEB1.1.1.</v>
      </c>
      <c r="W136" s="296">
        <f>IF(V136="",1,IF('3.7'!$D136="ja",1,0))</f>
        <v>0</v>
      </c>
      <c r="Y136" s="541"/>
      <c r="Z136" s="541"/>
      <c r="AA136" s="622"/>
      <c r="AB136" s="610" t="str">
        <f>+'2.2'!M138</f>
        <v/>
      </c>
      <c r="AC136" s="654"/>
    </row>
    <row r="137" spans="1:29" s="272" customFormat="1" ht="62.5" x14ac:dyDescent="0.25">
      <c r="A137" s="143" t="str">
        <f>+'2.2'!B139</f>
        <v/>
      </c>
      <c r="B137" s="393" t="str">
        <f>+'2.2'!C139</f>
        <v>GEB1.1</v>
      </c>
      <c r="C137" s="416" t="str">
        <f>+'2.2'!D139</f>
        <v>Geburtshilfe (≥ 32 0/7 SSW und GG 1250g)</v>
      </c>
      <c r="D137" s="292" t="str">
        <f>'2.2'!E139</f>
        <v>BP</v>
      </c>
      <c r="E137" s="393">
        <f>IF('3.8'!$B$22="ja",2,IF('3.8'!$C$22="ja",1,0))</f>
        <v>0</v>
      </c>
      <c r="F137" s="293" t="str">
        <f>+'2.2'!F139</f>
        <v>Gynäkologie und Geburtshilfe</v>
      </c>
      <c r="G137" s="294" t="str">
        <f>+'2.2'!G139</f>
        <v/>
      </c>
      <c r="H137" s="325">
        <f>IF(intern2!AY298&gt;=intern2!AY134,1,0)</f>
        <v>0</v>
      </c>
      <c r="I137" s="325">
        <f>IF(G137="",1,IF(MAX(intern3!C138:AU138)&gt;=G137,1,0))</f>
        <v>1</v>
      </c>
      <c r="J137" s="294">
        <f>+'2.2'!H139</f>
        <v>4</v>
      </c>
      <c r="K137" s="325">
        <f>VALUE(IF(J137=1,IF('3.3'!H$12&gt;=1,1,0),IF(J137=2,IF('3.3'!H$12&gt;=2,1,0),IF(J137=3,IF('3.3'!H$12&gt;=3,1,0),1))))</f>
        <v>1</v>
      </c>
      <c r="L137" s="294">
        <f>+'2.2'!I139</f>
        <v>2</v>
      </c>
      <c r="M137" s="294">
        <f>+IF(L137=1,IF('3.4'!H$11&gt;=1,1,0),IF(L137=2,IF('3.4'!H$11&gt;=2,1,0),IF(L137=3,IF('3.4'!H$11&gt;=3,1,0),1)))</f>
        <v>0</v>
      </c>
      <c r="N137" s="294" t="str">
        <f>+'2.2'!K139</f>
        <v>GEB1.1.1</v>
      </c>
      <c r="O137" s="424">
        <f>IF(N137="",1,IF(OR('3.5'!D119="ja",'3.5'!E119="ja"),1,0))</f>
        <v>0</v>
      </c>
      <c r="P137" s="290" t="str">
        <f>IF(ISBLANK(intern1!P132),"",intern1!P132)</f>
        <v>GEB1</v>
      </c>
      <c r="Q137" s="290">
        <f>IF(P137="",1,IF(Y136="ja",1,0))</f>
        <v>0</v>
      </c>
      <c r="R137" s="290" t="str">
        <f>'2.2'!J139</f>
        <v>NEO1.1</v>
      </c>
      <c r="S137" s="297">
        <f>IF(R137="",1,IF(Y141="ja",1,0))</f>
        <v>0</v>
      </c>
      <c r="T137" s="294" t="str">
        <f>+'2.2'!L139</f>
        <v/>
      </c>
      <c r="U137" s="325">
        <f t="shared" si="22"/>
        <v>1</v>
      </c>
      <c r="V137" s="291" t="str">
        <f>+'2.2'!N139</f>
        <v>Bei pränatalen Hospitalisationen Rücksprache mit mindestens NEO1.1; Geburt rechtzeitig in Spital mit passendem Leistungsauftrag; Drillingsgeburten nur mit GEB1.1.1.</v>
      </c>
      <c r="W137" s="324">
        <f>IF(V137="",1,IF('3.7'!$D137="ja",1,0))</f>
        <v>0</v>
      </c>
      <c r="Y137" s="541"/>
      <c r="Z137" s="541"/>
      <c r="AA137" s="541"/>
      <c r="AB137" s="609" t="str">
        <f>+'2.2'!M139</f>
        <v>Zielgrösse 1500
(Σ GEB1 und GEB1.1)</v>
      </c>
      <c r="AC137" s="654"/>
    </row>
    <row r="138" spans="1:29" s="272" customFormat="1" ht="25" x14ac:dyDescent="0.25">
      <c r="A138" s="143" t="str">
        <f>+'2.2'!B140</f>
        <v/>
      </c>
      <c r="B138" s="394" t="str">
        <f>+'2.2'!C140</f>
        <v>GEB1.1.1</v>
      </c>
      <c r="C138" s="417" t="str">
        <f>+'2.2'!D140</f>
        <v>Spezialisierte Geburtshilfe</v>
      </c>
      <c r="D138" s="273" t="str">
        <f>'2.2'!E140</f>
        <v>BP</v>
      </c>
      <c r="E138" s="394">
        <f>IF('3.8'!$B$22="ja",2,IF('3.8'!$C$22="ja",1,0))</f>
        <v>0</v>
      </c>
      <c r="F138" s="277" t="str">
        <f>+'2.2'!F140</f>
        <v>Gynäkologie und Geburtshilfe
mit Schwerpunkt fetomaternale Medizin</v>
      </c>
      <c r="G138" s="278" t="str">
        <f>+'2.2'!G140</f>
        <v/>
      </c>
      <c r="H138" s="326">
        <f>IF(intern2!AY299&gt;=intern2!AY135,1,0)</f>
        <v>0</v>
      </c>
      <c r="I138" s="326">
        <f>IF(G138="",1,IF(MAX(intern3!C139:AU139)&gt;=G138,1,0))</f>
        <v>1</v>
      </c>
      <c r="J138" s="278">
        <f>+'2.2'!H140</f>
        <v>4</v>
      </c>
      <c r="K138" s="326">
        <f>VALUE(IF(J138=1,IF('3.3'!H$12&gt;=1,1,0),IF(J138=2,IF('3.3'!H$12&gt;=2,1,0),IF(J138=3,IF('3.3'!H$12&gt;=3,1,0),1))))</f>
        <v>1</v>
      </c>
      <c r="L138" s="278">
        <f>+'2.2'!I140</f>
        <v>2</v>
      </c>
      <c r="M138" s="278">
        <f>+IF(L138=1,IF('3.4'!H$11&gt;=1,1,0),IF(L138=2,IF('3.4'!H$11&gt;=2,1,0),IF(L138=3,IF('3.4'!H$11&gt;=3,1,0),1)))</f>
        <v>0</v>
      </c>
      <c r="N138" s="278" t="str">
        <f>+'2.2'!K140</f>
        <v/>
      </c>
      <c r="O138" s="425">
        <f t="shared" si="20"/>
        <v>1</v>
      </c>
      <c r="P138" s="274" t="str">
        <f>IF(ISBLANK(intern1!P133),"",intern1!P133)</f>
        <v>GEB1
GEB1.1</v>
      </c>
      <c r="Q138" s="274">
        <f>IF(P138="",1,IF(AND(Y136="ja",Y137="ja"),1,0))</f>
        <v>0</v>
      </c>
      <c r="R138" s="274" t="str">
        <f>'2.2'!J140</f>
        <v>NEO1.1.1</v>
      </c>
      <c r="S138" s="298">
        <f>IF(R138="",1,IF(Y142="ja",1,0))</f>
        <v>0</v>
      </c>
      <c r="T138" s="278" t="str">
        <f>+'2.2'!L140</f>
        <v/>
      </c>
      <c r="U138" s="326">
        <f t="shared" si="22"/>
        <v>1</v>
      </c>
      <c r="V138" s="275" t="str">
        <f>+'2.2'!N140</f>
        <v/>
      </c>
      <c r="W138" s="296">
        <f>IF(V138="",1,IF('3.7'!$D138="ja",1,0))</f>
        <v>1</v>
      </c>
      <c r="Y138" s="541"/>
      <c r="Z138" s="541"/>
      <c r="AA138" s="622"/>
      <c r="AB138" s="610" t="str">
        <f>+'2.2'!M140</f>
        <v/>
      </c>
      <c r="AC138" s="654"/>
    </row>
    <row r="139" spans="1:29" s="272" customFormat="1" ht="62.5" x14ac:dyDescent="0.25">
      <c r="A139" s="369" t="str">
        <f>+'2.2'!B141</f>
        <v>Neugeborene</v>
      </c>
      <c r="B139" s="395" t="str">
        <f>+'2.2'!C141</f>
        <v>NEOG</v>
      </c>
      <c r="C139" s="418" t="str">
        <f>+'2.2'!D141</f>
        <v>Grundversorgung Neugeborene (≥ 36 0/7 SSW und GG 2000g)</v>
      </c>
      <c r="D139" s="548" t="str">
        <f>'2.2'!E141</f>
        <v/>
      </c>
      <c r="E139" s="395">
        <f>IF('3.8'!$B$22="ja",2,IF('3.8'!$C$22="ja",1,0))</f>
        <v>0</v>
      </c>
      <c r="F139" s="284" t="str">
        <f>+'2.2'!F141</f>
        <v/>
      </c>
      <c r="G139" s="285" t="str">
        <f>+'2.2'!G141</f>
        <v/>
      </c>
      <c r="H139" s="396">
        <f>IF(intern2!AY300&gt;=intern2!AY136,1,0)</f>
        <v>1</v>
      </c>
      <c r="I139" s="396">
        <f>IF(G139="",1,IF(MAX(intern3!C140:AU140)&gt;=G139,1,0))</f>
        <v>1</v>
      </c>
      <c r="J139" s="285" t="str">
        <f>+'2.2'!H141</f>
        <v/>
      </c>
      <c r="K139" s="396">
        <f>VALUE(IF(J139=1,IF('3.3'!H$12&gt;=1,1,0),IF(J139=2,IF('3.3'!H$12&gt;=2,1,0),IF(J139=3,IF('3.3'!H$12&gt;=3,1,0),1))))</f>
        <v>1</v>
      </c>
      <c r="L139" s="285" t="str">
        <f>+'2.2'!I141</f>
        <v/>
      </c>
      <c r="M139" s="285">
        <f>+IF(L139=1,IF('3.4'!H$11&gt;=1,1,0),IF(L139=2,IF('3.4'!H$11&gt;=2,1,0),IF(L139=3,IF('3.4'!H$11&gt;=3,1,0),1)))</f>
        <v>1</v>
      </c>
      <c r="N139" s="285" t="str">
        <f>+'2.2'!K141</f>
        <v>GEB1 + NEO1</v>
      </c>
      <c r="O139" s="426">
        <f>IF(N139="",1,IF(AND(OR('3.5'!D109="ja",'3.5'!E109="ja"),OR('3.5'!D113="ja",'3.5'!E113="ja")),1,0))</f>
        <v>0</v>
      </c>
      <c r="P139" s="281" t="str">
        <f>IF(ISBLANK(intern1!P134),"",intern1!P134)</f>
        <v/>
      </c>
      <c r="Q139" s="281">
        <f>IF(P139="",1,IF(Y138="ja",1,0))</f>
        <v>1</v>
      </c>
      <c r="R139" s="281" t="str">
        <f>'2.2'!J141</f>
        <v>GEBH</v>
      </c>
      <c r="S139" s="289">
        <f>IF(R139="",1,IF(Y134="ja",1,0))</f>
        <v>0</v>
      </c>
      <c r="T139" s="285" t="str">
        <f>+'2.2'!L141</f>
        <v/>
      </c>
      <c r="U139" s="396">
        <f t="shared" si="22"/>
        <v>1</v>
      </c>
      <c r="V139" s="282" t="str">
        <f>+'2.2'!N141</f>
        <v>Für Geburtshaus/HGGh: Betreuung Neugeborener ab 36 0/7 SSW und GG ab 2000 g; Anforderungen und Ein-/Ausschlusskriterien gemäss Kap. 3.31/3.32.</v>
      </c>
      <c r="W139" s="280">
        <f>IF(V139="",1,IF('3.7'!$D139="ja",1,0))</f>
        <v>0</v>
      </c>
      <c r="X139" s="323"/>
      <c r="Y139" s="556"/>
      <c r="Z139" s="556"/>
      <c r="AA139" s="622"/>
      <c r="AB139" s="610" t="str">
        <f>+'2.2'!M141</f>
        <v/>
      </c>
      <c r="AC139" s="656"/>
    </row>
    <row r="140" spans="1:29" s="272" customFormat="1" ht="37.5" x14ac:dyDescent="0.25">
      <c r="A140" s="143" t="str">
        <f>+'2.2'!B142</f>
        <v/>
      </c>
      <c r="B140" s="290" t="str">
        <f>+'2.2'!C142</f>
        <v>NEO1</v>
      </c>
      <c r="C140" s="413" t="str">
        <f>+'2.2'!D142</f>
        <v>Grundversorgung Neugeborene (≥ 35 0/7 SSW und GG 2000g)</v>
      </c>
      <c r="D140" s="292" t="str">
        <f>'2.2'!E142</f>
        <v>BP</v>
      </c>
      <c r="E140" s="290">
        <f>IF('3.8'!$B$22="ja",2,IF('3.8'!$C$22="ja",1,0))</f>
        <v>0</v>
      </c>
      <c r="F140" s="293" t="str">
        <f>+'2.2'!F142</f>
        <v>(Gynäkologie und Geburtshilfe)
(Kinder- und Jugendmedizin)</v>
      </c>
      <c r="G140" s="294">
        <f>+'2.2'!G142</f>
        <v>2</v>
      </c>
      <c r="H140" s="313">
        <f>IF(intern2!AY301&gt;=intern2!AY137,1,0)</f>
        <v>0</v>
      </c>
      <c r="I140" s="295">
        <f>IF(G140="",1,IF(MAX(intern3!C141:AU141)&gt;=G140,1,0))</f>
        <v>0</v>
      </c>
      <c r="J140" s="294" t="str">
        <f>+'2.2'!H142</f>
        <v/>
      </c>
      <c r="K140" s="295">
        <f>VALUE(IF(J140=1,IF('3.3'!H$12&gt;=1,1,0),IF(J140=2,IF('3.3'!H$12&gt;=2,1,0),IF(J140=3,IF('3.3'!H$12&gt;=3,1,0),1))))</f>
        <v>1</v>
      </c>
      <c r="L140" s="294" t="str">
        <f>+'2.2'!I142</f>
        <v/>
      </c>
      <c r="M140" s="294">
        <f>+IF(L140=1,IF('3.4'!H$11&gt;=1,1,0),IF(L140=2,IF('3.4'!H$11&gt;=2,1,0),IF(L140=3,IF('3.4'!H$11&gt;=3,1,0),1)))</f>
        <v>1</v>
      </c>
      <c r="N140" s="294" t="str">
        <f>+'2.2'!K142</f>
        <v/>
      </c>
      <c r="O140" s="421">
        <f t="shared" ref="O140:O159" si="37">IF(N140="",1,0)</f>
        <v>1</v>
      </c>
      <c r="P140" s="290" t="str">
        <f>IF(ISBLANK(intern1!P135),"",intern1!P135)</f>
        <v/>
      </c>
      <c r="Q140" s="290">
        <f>IF(P140="",1,0)</f>
        <v>1</v>
      </c>
      <c r="R140" s="290" t="str">
        <f>'2.2'!J142</f>
        <v>GEB1</v>
      </c>
      <c r="S140" s="297">
        <f>IF(R140="",1,IF(Y136="ja",1,0))</f>
        <v>0</v>
      </c>
      <c r="T140" s="294" t="str">
        <f>+'2.2'!L142</f>
        <v/>
      </c>
      <c r="U140" s="295">
        <f t="shared" ref="U140:U160" si="38">IF(T140="",1,0)</f>
        <v>1</v>
      </c>
      <c r="V140" s="291" t="str">
        <f>+'2.2'!N142</f>
        <v>Anforderungen gemäss Level I der aktuellen Standards for Levels of Neonatal Care in Switzerland.</v>
      </c>
      <c r="W140" s="288">
        <f>IF(V140="",1,IF('3.7'!$D140="ja",1,0))</f>
        <v>0</v>
      </c>
      <c r="Y140" s="541"/>
      <c r="Z140" s="541"/>
      <c r="AA140" s="619"/>
      <c r="AB140" s="608" t="str">
        <f>+'2.2'!M142</f>
        <v/>
      </c>
      <c r="AC140" s="654"/>
    </row>
    <row r="141" spans="1:29" s="272" customFormat="1" ht="37.5" x14ac:dyDescent="0.25">
      <c r="A141" s="143" t="str">
        <f>+'2.2'!B143</f>
        <v/>
      </c>
      <c r="B141" s="290" t="str">
        <f>+'2.2'!C143</f>
        <v>NEO1.1</v>
      </c>
      <c r="C141" s="413" t="str">
        <f>+'2.2'!D143</f>
        <v>Neonatologie (≥  32 0/7 SSW und GG 1250g)</v>
      </c>
      <c r="D141" s="292" t="str">
        <f>'2.2'!E143</f>
        <v>BP</v>
      </c>
      <c r="E141" s="290">
        <f>IF('3.8'!$B$22="ja",2,IF('3.8'!$C$22="ja",1,0))</f>
        <v>0</v>
      </c>
      <c r="F141" s="293" t="str">
        <f>+'2.2'!F143</f>
        <v>Kinder- und Jugendmedizin mit Schwerpunkt Neonatologie</v>
      </c>
      <c r="G141" s="294" t="str">
        <f>+'2.2'!G143</f>
        <v/>
      </c>
      <c r="H141" s="313">
        <f>IF(intern2!AY302&gt;=intern2!AY138,1,0)</f>
        <v>0</v>
      </c>
      <c r="I141" s="295">
        <f>IF(G141="",1,IF(MAX(intern3!C142:AU142)&gt;=G141,1,0))</f>
        <v>1</v>
      </c>
      <c r="J141" s="294" t="str">
        <f>+'2.2'!H143</f>
        <v/>
      </c>
      <c r="K141" s="295">
        <f>VALUE(IF(J141=1,IF('3.3'!H$12&gt;=1,1,0),IF(J141=2,IF('3.3'!H$12&gt;=2,1,0),IF(J141=3,IF('3.3'!H$12&gt;=3,1,0),1))))</f>
        <v>1</v>
      </c>
      <c r="L141" s="294" t="str">
        <f>+'2.2'!I143</f>
        <v/>
      </c>
      <c r="M141" s="294">
        <f>+IF(L141=1,IF('3.4'!H$11&gt;=1,1,0),IF(L141=2,IF('3.4'!H$11&gt;=2,1,0),IF(L141=3,IF('3.4'!H$11&gt;=3,1,0),1)))</f>
        <v>1</v>
      </c>
      <c r="N141" s="294" t="str">
        <f>+'2.2'!K143</f>
        <v>NEO1.1.1.1</v>
      </c>
      <c r="O141" s="421">
        <f>IF(N141="",1,IF(OR('3.5'!D121="ja",'3.5'!E121="ja"),1,0))</f>
        <v>0</v>
      </c>
      <c r="P141" s="290" t="str">
        <f>IF(ISBLANK(intern1!P136),"",intern1!P136)</f>
        <v>NEO1</v>
      </c>
      <c r="Q141" s="290">
        <f>IF(P141="",1,IF(Y140="ja",1,0))</f>
        <v>0</v>
      </c>
      <c r="R141" s="290" t="str">
        <f>'2.2'!J143</f>
        <v>GEB1.1</v>
      </c>
      <c r="S141" s="297">
        <f>IF(R141="",1,IF(Y137="ja",1,0))</f>
        <v>0</v>
      </c>
      <c r="T141" s="294" t="str">
        <f>+'2.2'!L143</f>
        <v/>
      </c>
      <c r="U141" s="295">
        <f t="shared" si="38"/>
        <v>1</v>
      </c>
      <c r="V141" s="291" t="str">
        <f>+'2.2'!N143</f>
        <v>Anforderungen gemäss Level IIB der aktuellen Standards for Levels of Neonatal Care in Switzerland.</v>
      </c>
      <c r="W141" s="296">
        <f>IF(V141="",1,IF('3.7'!$D141="ja",1,0))</f>
        <v>0</v>
      </c>
      <c r="Y141" s="541"/>
      <c r="Z141" s="541"/>
      <c r="AA141" s="622"/>
      <c r="AB141" s="613" t="str">
        <f>+'2.2'!M143</f>
        <v/>
      </c>
      <c r="AC141" s="654"/>
    </row>
    <row r="142" spans="1:29" s="272" customFormat="1" ht="62.5" x14ac:dyDescent="0.25">
      <c r="A142" s="143" t="str">
        <f>+'2.2'!B144</f>
        <v/>
      </c>
      <c r="B142" s="290" t="str">
        <f>+'2.2'!C144</f>
        <v>NEO1.1.1</v>
      </c>
      <c r="C142" s="413" t="str">
        <f>+'2.2'!D144</f>
        <v>Spezialisierte Neonatologie (≥ 28 0/7 SSW und GG ≥1000g)</v>
      </c>
      <c r="D142" s="292" t="str">
        <f>'2.2'!E144</f>
        <v>BP</v>
      </c>
      <c r="E142" s="290">
        <f>IF('3.8'!$B$22="ja",2,IF('3.8'!$C$22="ja",1,0))</f>
        <v>0</v>
      </c>
      <c r="F142" s="293" t="str">
        <f>+'2.2'!F144</f>
        <v>Kinder- und Jugendmedizin mit Schwerpunkt Neonatologie</v>
      </c>
      <c r="G142" s="294" t="str">
        <f>+'2.2'!G144</f>
        <v/>
      </c>
      <c r="H142" s="313">
        <f>IF(intern2!AY303&gt;=intern2!AY139,1,0)</f>
        <v>0</v>
      </c>
      <c r="I142" s="295">
        <f>IF(G142="",1,IF(MAX(intern3!C143:AU143)&gt;=G142,1,0))</f>
        <v>1</v>
      </c>
      <c r="J142" s="294" t="str">
        <f>+'2.2'!H144</f>
        <v/>
      </c>
      <c r="K142" s="295">
        <f>VALUE(IF(J142=1,IF('3.3'!H$12&gt;=1,1,0),IF(J142=2,IF('3.3'!H$12&gt;=2,1,0),IF(J142=3,IF('3.3'!H$12&gt;=3,1,0),1))))</f>
        <v>1</v>
      </c>
      <c r="L142" s="294" t="str">
        <f>+'2.2'!I144</f>
        <v/>
      </c>
      <c r="M142" s="294">
        <f>+IF(L142=1,IF('3.4'!H$11&gt;=1,1,0),IF(L142=2,IF('3.4'!H$11&gt;=2,1,0),IF(L142=3,IF('3.4'!H$11&gt;=3,1,0),1)))</f>
        <v>1</v>
      </c>
      <c r="N142" s="294" t="str">
        <f>+'2.2'!K144</f>
        <v>NEO1.1.1.1</v>
      </c>
      <c r="O142" s="421">
        <f>IF(N142="",1,IF(OR('3.5'!D121="ja",'3.5'!E121="ja"),1,0))</f>
        <v>0</v>
      </c>
      <c r="P142" s="290" t="str">
        <f>IF(ISBLANK(intern1!P137),"",intern1!P137)</f>
        <v>NEO1
NEO1.1</v>
      </c>
      <c r="Q142" s="290">
        <f>IF(P142="",1,IF(AND(Y140="ja",Y141="ja"),1,0))</f>
        <v>0</v>
      </c>
      <c r="R142" s="290" t="str">
        <f>'2.2'!J144</f>
        <v>GEB1.1.1</v>
      </c>
      <c r="S142" s="297">
        <f>IF(R142="",1,IF(Y$138="ja",1,0))</f>
        <v>0</v>
      </c>
      <c r="T142" s="294" t="str">
        <f>+'2.2'!L144</f>
        <v/>
      </c>
      <c r="U142" s="295">
        <f t="shared" si="38"/>
        <v>1</v>
      </c>
      <c r="V142" s="291" t="str">
        <f>+'2.2'!N144</f>
        <v>Zürcher Level IIIminus: spezialisierte Neonatologie ohne zertifizierte IS bei Neugeborenen ≥28 0/7 SSW und GG ≥1000 g; abweichende MFZ gemäss Tabelle.</v>
      </c>
      <c r="W142" s="280">
        <f>IF(V142="",1,IF('3.7'!$D142="ja",1,0))</f>
        <v>0</v>
      </c>
      <c r="Y142" s="557"/>
      <c r="Z142" s="557"/>
      <c r="AA142" s="622"/>
      <c r="AB142" s="613" t="str">
        <f>+'2.2'!M144</f>
        <v/>
      </c>
      <c r="AC142" s="661"/>
    </row>
    <row r="143" spans="1:29" s="272" customFormat="1" ht="37.5" x14ac:dyDescent="0.25">
      <c r="A143" s="669"/>
      <c r="B143" s="277" t="str">
        <f>+'2.2'!C145</f>
        <v>NEO1.1.1.1</v>
      </c>
      <c r="C143" s="408" t="str">
        <f>+'2.2'!D145</f>
        <v>Hochspezialisierte Neonatologie (&lt; 32 0/7 SSW und GG &lt; 1500g)</v>
      </c>
      <c r="D143" s="276" t="str">
        <f>'2.2'!E145</f>
        <v>BP</v>
      </c>
      <c r="E143" s="303">
        <f>IF('3.8'!$B$22="ja",2,IF('3.8'!$C$22="ja",1,0))</f>
        <v>0</v>
      </c>
      <c r="F143" s="305" t="str">
        <f>+'2.2'!F145</f>
        <v>Kinder- und Jugendmedizin mit Schwerpunkt Neonatologie</v>
      </c>
      <c r="G143" s="287" t="str">
        <f>+'2.2'!G145</f>
        <v/>
      </c>
      <c r="H143" s="306">
        <f>IF(intern2!AY304&gt;=intern2!AY140,1,0)</f>
        <v>0</v>
      </c>
      <c r="I143" s="307">
        <f>IF(G143="",1,IF(MAX(intern3!C144:AU144)&gt;=G143,1,0))</f>
        <v>1</v>
      </c>
      <c r="J143" s="287" t="str">
        <f>+'2.2'!H145</f>
        <v/>
      </c>
      <c r="K143" s="307">
        <f>VALUE(IF(J143=1,IF('3.3'!H$12&gt;=1,1,0),IF(J143=2,IF('3.3'!H$12&gt;=2,1,0),IF(J143=3,IF('3.3'!H$12&gt;=3,1,0),1))))</f>
        <v>1</v>
      </c>
      <c r="L143" s="287" t="str">
        <f>+'2.2'!I145</f>
        <v/>
      </c>
      <c r="M143" s="287">
        <f>+IF(L143=1,IF('3.4'!H$11&gt;=1,1,0),IF(L143=2,IF('3.4'!H$11&gt;=2,1,0),IF(L143=3,IF('3.4'!H$11&gt;=3,1,0),1)))</f>
        <v>1</v>
      </c>
      <c r="N143" s="287" t="str">
        <f>+'2.2'!K145</f>
        <v/>
      </c>
      <c r="O143" s="423">
        <f t="shared" ref="O143" si="39">IF(N143="",1,0)</f>
        <v>1</v>
      </c>
      <c r="P143" s="303" t="str">
        <f>IF(ISBLANK(intern1!P138),"",intern1!P138)</f>
        <v>NEO1
NEO1.1
NEO1.1.1</v>
      </c>
      <c r="Q143" s="290">
        <f>IF(P143="",1,IF(AND(Y141="ja",Y142="ja"),1,0))</f>
        <v>0</v>
      </c>
      <c r="R143" s="303" t="str">
        <f>'2.2'!J145</f>
        <v>GEB1.1.1</v>
      </c>
      <c r="S143" s="297">
        <f>IF(R142="",1,IF(Y$138="ja",1,0))</f>
        <v>0</v>
      </c>
      <c r="T143" s="287" t="str">
        <f>+'2.2'!L145</f>
        <v/>
      </c>
      <c r="U143" s="307">
        <f t="shared" ref="U143" si="40">IF(T143="",1,0)</f>
        <v>1</v>
      </c>
      <c r="V143" s="304" t="str">
        <f>+'2.2'!N145</f>
        <v>Anforderungen gemäss Level III der aktuellen Standards for Levels of Neonatal Care in Switzerland.</v>
      </c>
      <c r="W143" s="296">
        <f>IF(V143="",1,IF('3.7'!$D143="ja",1,0))</f>
        <v>0</v>
      </c>
      <c r="Y143" s="557"/>
      <c r="Z143" s="557"/>
      <c r="AA143" s="622"/>
      <c r="AB143" s="613" t="str">
        <f>+'2.2'!M145</f>
        <v/>
      </c>
      <c r="AC143" s="661"/>
    </row>
    <row r="144" spans="1:29" s="272" customFormat="1" ht="25" x14ac:dyDescent="0.25">
      <c r="A144" s="143" t="str">
        <f>+'2.2'!B146</f>
        <v>(Radio-) Onkologie</v>
      </c>
      <c r="B144" s="373" t="str">
        <f>+'2.2'!C146</f>
        <v>ONK1</v>
      </c>
      <c r="C144" s="406" t="str">
        <f>+'2.2'!D146</f>
        <v>Onkologie</v>
      </c>
      <c r="D144" s="283" t="str">
        <f>'2.2'!E146</f>
        <v>BP</v>
      </c>
      <c r="E144" s="281">
        <f>IF('3.8'!$B$22="ja",2,IF('3.8'!$C$22="ja",1,0))</f>
        <v>0</v>
      </c>
      <c r="F144" s="284" t="str">
        <f>+'2.2'!F146</f>
        <v>(Medizinische Onkologie)
(Allgemeine Innere Medizin)</v>
      </c>
      <c r="G144" s="285">
        <f>+'2.2'!G146</f>
        <v>2</v>
      </c>
      <c r="H144" s="397">
        <f>IF(intern2!AY305&gt;=intern2!AY141,1,0)</f>
        <v>0</v>
      </c>
      <c r="I144" s="398">
        <f>IF(G144="",1,IF(MAX(intern3!C145:AU145)&gt;=G144,1,0))</f>
        <v>0</v>
      </c>
      <c r="J144" s="399">
        <f>+'2.2'!H146</f>
        <v>2</v>
      </c>
      <c r="K144" s="398">
        <f>VALUE(IF(J144=1,IF('3.3'!H$12&gt;=1,1,0),IF(J144=2,IF('3.3'!H$12&gt;=2,1,0),IF(J144=3,IF('3.3'!H$12&gt;=3,1,0),1))))</f>
        <v>0</v>
      </c>
      <c r="L144" s="399">
        <f>+'2.2'!I146</f>
        <v>1</v>
      </c>
      <c r="M144" s="399">
        <f>+IF(L144=1,IF('3.4'!H$11&gt;=1,1,0),IF(L144=2,IF('3.4'!H$11&gt;=2,1,0),IF(L144=3,IF('3.4'!H$11&gt;=3,1,0),1)))</f>
        <v>0</v>
      </c>
      <c r="N144" s="285" t="str">
        <f>+'2.2'!K146</f>
        <v>RAO1 + NUK1</v>
      </c>
      <c r="O144" s="426">
        <f>IF(N144="",1,IF(AND(OR('3.5'!D124="ja",'3.5'!E124="ja"),OR('3.5'!D130="ja",'3.5'!E130="ja")),1,0))</f>
        <v>0</v>
      </c>
      <c r="P144" s="281" t="str">
        <f>IF(ISBLANK(intern1!P139),"",intern1!P139)</f>
        <v/>
      </c>
      <c r="Q144" s="281">
        <f>IF(P144="",1,IF(AND(Y141="ja",Y142="ja",Y143="ja"),1,0))</f>
        <v>1</v>
      </c>
      <c r="R144" s="281" t="str">
        <f>'2.2'!J146</f>
        <v/>
      </c>
      <c r="S144" s="289">
        <f t="shared" ref="S144:S160" si="41">IF(R144="",1,0)</f>
        <v>1</v>
      </c>
      <c r="T144" s="399" t="str">
        <f>+'2.2'!L146</f>
        <v>ja</v>
      </c>
      <c r="U144" s="398">
        <f>IF(T144="",1,IF((OR('3.6'!$C22="Kooperationspartner",'3.6'!$C22="Alle erforderlichen Fachärzte im Haus")),1,0))</f>
        <v>0</v>
      </c>
      <c r="V144" s="282" t="str">
        <f>+'2.2'!N146</f>
        <v/>
      </c>
      <c r="W144" s="374">
        <f>IF(V144="",1,IF('3.7'!$D144="ja",1,0))</f>
        <v>1</v>
      </c>
      <c r="Y144" s="541"/>
      <c r="Z144" s="541"/>
      <c r="AA144" s="619"/>
      <c r="AB144" s="619" t="str">
        <f>+'2.2'!M146</f>
        <v/>
      </c>
      <c r="AC144" s="654"/>
    </row>
    <row r="145" spans="1:29" s="272" customFormat="1" ht="15.5" x14ac:dyDescent="0.25">
      <c r="A145" s="143" t="str">
        <f>+'2.2'!B147</f>
        <v/>
      </c>
      <c r="B145" s="375" t="str">
        <f>+'2.2'!C147</f>
        <v>RAO1</v>
      </c>
      <c r="C145" s="413" t="str">
        <f>+'2.2'!D147</f>
        <v>Radio-Onkologie</v>
      </c>
      <c r="D145" s="292" t="str">
        <f>'2.2'!E147</f>
        <v>BP</v>
      </c>
      <c r="E145" s="290">
        <f>IF('3.8'!$B$22="ja",2,IF('3.8'!$C$22="ja",1,0))</f>
        <v>0</v>
      </c>
      <c r="F145" s="293" t="str">
        <f>+'2.2'!F147</f>
        <v>Radio-Onkologie / Strahlentherapie</v>
      </c>
      <c r="G145" s="294">
        <f>+'2.2'!G147</f>
        <v>2</v>
      </c>
      <c r="H145" s="400">
        <f>IF(intern2!AY306&gt;=intern2!AY142,1,0)</f>
        <v>0</v>
      </c>
      <c r="I145" s="401">
        <f>IF(G145="",1,IF(MAX(intern3!C146:AU146)&gt;=G145,1,0))</f>
        <v>0</v>
      </c>
      <c r="J145" s="402">
        <f>+'2.2'!H147</f>
        <v>2</v>
      </c>
      <c r="K145" s="401">
        <f>VALUE(IF(J145=1,IF('3.3'!H$12&gt;=1,1,0),IF(J145=2,IF('3.3'!H$12&gt;=2,1,0),IF(J145=3,IF('3.3'!H$12&gt;=3,1,0),1))))</f>
        <v>0</v>
      </c>
      <c r="L145" s="402">
        <f>+'2.2'!I147</f>
        <v>2</v>
      </c>
      <c r="M145" s="402">
        <f>+IF(L145=1,IF('3.4'!H$11&gt;=1,1,0),IF(L145=2,IF('3.4'!H$11&gt;=2,1,0),IF(L145=3,IF('3.4'!H$11&gt;=3,1,0),1)))</f>
        <v>0</v>
      </c>
      <c r="N145" s="402" t="str">
        <f>+'2.2'!K147</f>
        <v/>
      </c>
      <c r="O145" s="427">
        <f t="shared" si="37"/>
        <v>1</v>
      </c>
      <c r="P145" s="290" t="str">
        <f>IF(ISBLANK(intern1!P140),"",intern1!P140)</f>
        <v/>
      </c>
      <c r="Q145" s="290">
        <f t="shared" ref="Q145:Q160" si="42">IF(P145="",1,0)</f>
        <v>1</v>
      </c>
      <c r="R145" s="290" t="str">
        <f>'2.2'!J147</f>
        <v>ONK1</v>
      </c>
      <c r="S145" s="297">
        <f>IF(R145="",1,IF(Y144="ja",1,0))</f>
        <v>0</v>
      </c>
      <c r="T145" s="402" t="str">
        <f>+'2.2'!L147</f>
        <v>ja</v>
      </c>
      <c r="U145" s="401">
        <f>IF(T145="",1,IF((OR('3.6'!$C22="Kooperationspartner",'3.6'!$C22="Alle erforderlichen Fachärzte im Haus")),1,0))</f>
        <v>0</v>
      </c>
      <c r="V145" s="291" t="str">
        <f>+'2.2'!N147</f>
        <v/>
      </c>
      <c r="W145" s="376">
        <f>IF(V145="",1,IF('3.7'!$D145="ja",1,0))</f>
        <v>1</v>
      </c>
      <c r="Y145" s="541"/>
      <c r="Z145" s="541"/>
      <c r="AA145" s="620"/>
      <c r="AB145" s="620" t="str">
        <f>+'2.2'!M147</f>
        <v/>
      </c>
      <c r="AC145" s="654"/>
    </row>
    <row r="146" spans="1:29" s="272" customFormat="1" ht="15.5" x14ac:dyDescent="0.25">
      <c r="A146" s="143" t="str">
        <f>+'2.2'!B148</f>
        <v/>
      </c>
      <c r="B146" s="377" t="str">
        <f>+'2.2'!C148</f>
        <v>NUK1</v>
      </c>
      <c r="C146" s="411" t="str">
        <f>+'2.2'!D148</f>
        <v>Nuklearmedizin</v>
      </c>
      <c r="D146" s="403" t="str">
        <f>'2.2'!E148</f>
        <v>BP</v>
      </c>
      <c r="E146" s="668">
        <f>IF('3.8'!$B$22="ja",2,IF('3.8'!$C$22="ja",1,0))</f>
        <v>0</v>
      </c>
      <c r="F146" s="293" t="str">
        <f>+'2.2'!F148</f>
        <v>Nuklearmedizin</v>
      </c>
      <c r="G146" s="294">
        <f>+'2.2'!G148</f>
        <v>0</v>
      </c>
      <c r="H146" s="647">
        <f>IF(intern2!AY307&gt;=intern2!AY143,1,0)</f>
        <v>1</v>
      </c>
      <c r="I146" s="405">
        <f>IF(G146="",1,IF(MAX(intern3!C147:AU147)&gt;=G146,1,0))</f>
        <v>1</v>
      </c>
      <c r="J146" s="404" t="str">
        <f>+'2.2'!H148</f>
        <v/>
      </c>
      <c r="K146" s="405">
        <f>VALUE(IF(J146=1,IF('3.3'!H$12&gt;=1,1,0),IF(J146=2,IF('3.3'!H$12&gt;=2,1,0),IF(J146=3,IF('3.3'!H$12&gt;=3,1,0),1))))</f>
        <v>1</v>
      </c>
      <c r="L146" s="404">
        <f>+'2.2'!I148</f>
        <v>1</v>
      </c>
      <c r="M146" s="404">
        <f>+IF(L146=1,IF('3.4'!H$11&gt;=1,1,0),IF(L146=2,IF('3.4'!H$11&gt;=2,1,0),IF(L146=3,IF('3.4'!H$11&gt;=3,1,0),1)))</f>
        <v>0</v>
      </c>
      <c r="N146" s="404" t="str">
        <f>+'2.2'!K148</f>
        <v>END1</v>
      </c>
      <c r="O146" s="428">
        <f>IF(N146="",1,IF(OR('3.5'!D67="ja",'3.5'!E67="ja"),1,0))</f>
        <v>0</v>
      </c>
      <c r="P146" s="274" t="str">
        <f>IF(ISBLANK(intern1!P141),"",intern1!P141)</f>
        <v/>
      </c>
      <c r="Q146" s="274">
        <f t="shared" si="42"/>
        <v>1</v>
      </c>
      <c r="R146" s="274" t="str">
        <f>'2.2'!J148</f>
        <v/>
      </c>
      <c r="S146" s="298">
        <f t="shared" si="41"/>
        <v>1</v>
      </c>
      <c r="T146" s="404" t="str">
        <f>+'2.2'!L148</f>
        <v>ja</v>
      </c>
      <c r="U146" s="405">
        <f>IF(T146="",1,IF((OR('3.6'!$C23="Kooperationspartner",'3.6'!$C23="Alle erforderlichen Fachärzte im Haus")),1,0))</f>
        <v>0</v>
      </c>
      <c r="V146" s="275" t="str">
        <f>+'2.2'!N148</f>
        <v>BAG Strahlenschutzbedingungen</v>
      </c>
      <c r="W146" s="378">
        <f>IF(V146="",1,IF('3.7'!$D146="ja",1,0))</f>
        <v>0</v>
      </c>
      <c r="Y146" s="556"/>
      <c r="Z146" s="556"/>
      <c r="AA146" s="604"/>
      <c r="AB146" s="603" t="str">
        <f>+'2.2'!M148</f>
        <v/>
      </c>
      <c r="AC146" s="656"/>
    </row>
    <row r="147" spans="1:29" s="272" customFormat="1" ht="15.5" x14ac:dyDescent="0.25">
      <c r="A147" s="138" t="str">
        <f>+'2.2'!B149</f>
        <v>Schwere Verletzungen</v>
      </c>
      <c r="B147" s="406" t="str">
        <f>+'2.2'!C149</f>
        <v>UNF1</v>
      </c>
      <c r="C147" s="406" t="str">
        <f>+'2.2'!D149</f>
        <v>Unfallchirurgie (Polytrauma)</v>
      </c>
      <c r="D147" s="548" t="str">
        <f>'2.2'!E149</f>
        <v/>
      </c>
      <c r="E147" s="281">
        <f>IF('3.8'!$B$22="ja",2,IF('3.8'!$C$22="ja",1,0))</f>
        <v>0</v>
      </c>
      <c r="F147" s="284" t="str">
        <f>+'2.2'!F149</f>
        <v/>
      </c>
      <c r="G147" s="285" t="str">
        <f>+'2.2'!G149</f>
        <v/>
      </c>
      <c r="H147" s="311">
        <f>IF(intern2!AY308&gt;=intern2!AY144,1,0)</f>
        <v>1</v>
      </c>
      <c r="I147" s="286">
        <f>IF(G147="",1,IF(MAX(intern3!C148:AU148)&gt;=G147,1,0))</f>
        <v>1</v>
      </c>
      <c r="J147" s="285" t="str">
        <f>+'2.2'!H149</f>
        <v/>
      </c>
      <c r="K147" s="286">
        <f>VALUE(IF(J147=1,IF('3.3'!H$12&gt;=1,1,0),IF(J147=2,IF('3.3'!H$12&gt;=2,1,0),IF(J147=3,IF('3.3'!H$12&gt;=3,1,0),1))))</f>
        <v>1</v>
      </c>
      <c r="L147" s="285" t="str">
        <f>+'2.2'!I149</f>
        <v/>
      </c>
      <c r="M147" s="285">
        <f>+IF(L147=1,IF('3.4'!H$11&gt;=1,1,0),IF(L147=2,IF('3.4'!H$11&gt;=2,1,0),IF(L147=3,IF('3.4'!H$11&gt;=3,1,0),1)))</f>
        <v>1</v>
      </c>
      <c r="N147" s="285" t="str">
        <f>+'2.2'!K149</f>
        <v/>
      </c>
      <c r="O147" s="420">
        <f t="shared" si="37"/>
        <v>1</v>
      </c>
      <c r="P147" s="281" t="str">
        <f>IF(ISBLANK(intern1!P142),"",intern1!P142)</f>
        <v/>
      </c>
      <c r="Q147" s="281">
        <f t="shared" si="42"/>
        <v>1</v>
      </c>
      <c r="R147" s="281" t="str">
        <f>'2.2'!J149</f>
        <v>UNF1.1</v>
      </c>
      <c r="S147" s="289">
        <f>IF(R147="",1,IF(Y$148="ja",1,0))</f>
        <v>0</v>
      </c>
      <c r="T147" s="285" t="str">
        <f>+'2.2'!L149</f>
        <v/>
      </c>
      <c r="U147" s="286">
        <f t="shared" si="38"/>
        <v>1</v>
      </c>
      <c r="V147" s="282" t="str">
        <f>+'2.2'!N149</f>
        <v/>
      </c>
      <c r="W147" s="324">
        <f>IF(V147="",1,IF('3.7'!$D147="ja",1,0))</f>
        <v>1</v>
      </c>
      <c r="Y147" s="541"/>
      <c r="Z147" s="541"/>
      <c r="AA147" s="620"/>
      <c r="AB147" s="610" t="str">
        <f>+'2.2'!M149</f>
        <v/>
      </c>
      <c r="AC147" s="654"/>
    </row>
    <row r="148" spans="1:29" s="272" customFormat="1" ht="25" hidden="1" outlineLevel="1" x14ac:dyDescent="0.25">
      <c r="A148" s="143" t="str">
        <f>+'2.2'!B150</f>
        <v/>
      </c>
      <c r="B148" s="560" t="str">
        <f>+'2.2'!C150</f>
        <v>UNF1.1</v>
      </c>
      <c r="C148" s="561" t="str">
        <f>+'2.2'!D150</f>
        <v>Behandlung von Schwerverletzten (IVHSM)</v>
      </c>
      <c r="D148" s="562" t="str">
        <f>'2.2'!E150</f>
        <v/>
      </c>
      <c r="E148" s="560"/>
      <c r="F148" s="563"/>
      <c r="G148" s="563"/>
      <c r="H148" s="564"/>
      <c r="I148" s="563"/>
      <c r="J148" s="563"/>
      <c r="K148" s="563"/>
      <c r="L148" s="563" t="str">
        <f>+'2.2'!I150</f>
        <v/>
      </c>
      <c r="M148" s="563"/>
      <c r="N148" s="563" t="str">
        <f>+'2.2'!K150</f>
        <v/>
      </c>
      <c r="O148" s="566">
        <f t="shared" si="37"/>
        <v>1</v>
      </c>
      <c r="P148" s="560"/>
      <c r="Q148" s="560"/>
      <c r="R148" s="588"/>
      <c r="S148" s="567"/>
      <c r="T148" s="563" t="str">
        <f>+'2.2'!L150</f>
        <v/>
      </c>
      <c r="U148" s="563">
        <f t="shared" si="38"/>
        <v>1</v>
      </c>
      <c r="V148" s="589" t="str">
        <f>+'2.2'!N150</f>
        <v>Es gelten die aktuellen IVHSM Anforderungen</v>
      </c>
      <c r="W148" s="299">
        <f>IF(V148="",1,IF('3.7'!$D148="ja",1,0))</f>
        <v>0</v>
      </c>
      <c r="Y148" s="602"/>
      <c r="Z148" s="602"/>
      <c r="AA148" s="602"/>
      <c r="AB148" s="610" t="str">
        <f>+'2.2'!M150</f>
        <v/>
      </c>
      <c r="AC148" s="602"/>
    </row>
    <row r="149" spans="1:29" s="272" customFormat="1" ht="25" hidden="1" outlineLevel="1" x14ac:dyDescent="0.25">
      <c r="A149" s="143" t="str">
        <f>+'2.2'!B151</f>
        <v/>
      </c>
      <c r="B149" s="571" t="str">
        <f>+'2.2'!C151</f>
        <v>UNF2</v>
      </c>
      <c r="C149" s="572" t="str">
        <f>+'2.2'!D151</f>
        <v>Schwere Verbrennungen (IVHSM)</v>
      </c>
      <c r="D149" s="573" t="str">
        <f>'2.2'!E151</f>
        <v/>
      </c>
      <c r="E149" s="571"/>
      <c r="F149" s="574"/>
      <c r="G149" s="574"/>
      <c r="H149" s="575"/>
      <c r="I149" s="574"/>
      <c r="J149" s="574"/>
      <c r="K149" s="574"/>
      <c r="L149" s="574" t="str">
        <f>+'2.2'!I151</f>
        <v/>
      </c>
      <c r="M149" s="574"/>
      <c r="N149" s="574" t="str">
        <f>+'2.2'!K151</f>
        <v/>
      </c>
      <c r="O149" s="577">
        <f t="shared" si="37"/>
        <v>1</v>
      </c>
      <c r="P149" s="571" t="str">
        <f>IF(ISBLANK(intern1!P144),"",intern1!P144)</f>
        <v/>
      </c>
      <c r="Q149" s="571"/>
      <c r="R149" s="590"/>
      <c r="S149" s="578"/>
      <c r="T149" s="574" t="str">
        <f>+'2.2'!L151</f>
        <v/>
      </c>
      <c r="U149" s="574">
        <f t="shared" si="38"/>
        <v>1</v>
      </c>
      <c r="V149" s="591" t="str">
        <f>+'2.2'!N151</f>
        <v>Es gelten die aktuellen IVHSM Anforderungen</v>
      </c>
      <c r="W149" s="299">
        <f>IF(V149="",1,IF('3.7'!$D149="ja",1,0))</f>
        <v>0</v>
      </c>
      <c r="Y149" s="603"/>
      <c r="Z149" s="603"/>
      <c r="AA149" s="603"/>
      <c r="AB149" s="611" t="str">
        <f>+'2.2'!M151</f>
        <v/>
      </c>
      <c r="AC149" s="603"/>
    </row>
    <row r="150" spans="1:29" s="272" customFormat="1" ht="75" collapsed="1" x14ac:dyDescent="0.25">
      <c r="A150" s="138" t="str">
        <f>+'2.2'!B152</f>
        <v>Pädiatrie</v>
      </c>
      <c r="B150" s="407" t="str">
        <f>+'2.2'!C152</f>
        <v>KINM</v>
      </c>
      <c r="C150" s="407" t="str">
        <f>+'2.2'!D152</f>
        <v>Kindermedizin</v>
      </c>
      <c r="D150" s="276" t="str">
        <f>'2.2'!E152</f>
        <v>BP</v>
      </c>
      <c r="E150" s="303">
        <f>IF('3.8'!$B$22="ja",2,IF('3.8'!$C$22="ja",1,0))</f>
        <v>0</v>
      </c>
      <c r="F150" s="305" t="str">
        <f>+'2.2'!F152</f>
        <v>Kinder- und Jugendmedizin</v>
      </c>
      <c r="G150" s="287">
        <f>+'2.2'!G152</f>
        <v>2</v>
      </c>
      <c r="H150" s="306">
        <f>IF(intern2!AY311&gt;=intern2!AY147,1,0)</f>
        <v>0</v>
      </c>
      <c r="I150" s="307">
        <f>IF(G150="",1,IF(MAX(intern3!C151:AU151)&gt;=G150,1,0))</f>
        <v>0</v>
      </c>
      <c r="J150" s="287">
        <f>+'2.2'!H152</f>
        <v>2</v>
      </c>
      <c r="K150" s="307">
        <f>VALUE(IF(J150=1,IF('3.3'!H$12&gt;=1,1,0),IF(J150=2,IF('3.3'!H$12&gt;=2,1,0),IF(J150=3,IF('3.3'!H$12&gt;=3,1,0),1))))</f>
        <v>0</v>
      </c>
      <c r="L150" s="287">
        <f>+'2.2'!I152</f>
        <v>2</v>
      </c>
      <c r="M150" s="287">
        <f>+IF(L150=1,IF('3.4'!H$11&gt;=1,1,0),IF(L150=2,IF('3.4'!H$11&gt;=2,1,0),IF(L150=3,IF('3.4'!H$11&gt;=3,1,0),1)))</f>
        <v>0</v>
      </c>
      <c r="N150" s="287" t="str">
        <f>+'2.2'!K152</f>
        <v/>
      </c>
      <c r="O150" s="423">
        <f t="shared" si="37"/>
        <v>1</v>
      </c>
      <c r="P150" s="303" t="str">
        <f>IF(ISBLANK(intern1!P145),"",intern1!P145)</f>
        <v/>
      </c>
      <c r="Q150" s="303">
        <f t="shared" si="42"/>
        <v>1</v>
      </c>
      <c r="R150" s="303" t="str">
        <f>'2.2'!J152</f>
        <v/>
      </c>
      <c r="S150" s="308">
        <f t="shared" si="41"/>
        <v>1</v>
      </c>
      <c r="T150" s="287" t="str">
        <f>+'2.2'!L152</f>
        <v/>
      </c>
      <c r="U150" s="307">
        <f t="shared" si="38"/>
        <v>1</v>
      </c>
      <c r="V150" s="304" t="str">
        <f>+'2.2'!N152</f>
        <v>Kinderklinik erforderlich; Behandlungen an Kindern/Jugendlichen durch qualifiziertes Personal in räumlich getrennten, kindergerechten Versorgungseinheiten.</v>
      </c>
      <c r="W150" s="296">
        <f>IF(V150="",1,IF('3.7'!$D150="ja",1,0))</f>
        <v>0</v>
      </c>
      <c r="Y150" s="541"/>
      <c r="Z150" s="541"/>
      <c r="AA150" s="624"/>
      <c r="AB150" s="614" t="str">
        <f>+'2.2'!M152</f>
        <v/>
      </c>
      <c r="AC150" s="654"/>
    </row>
    <row r="151" spans="1:29" s="272" customFormat="1" ht="62.5" x14ac:dyDescent="0.25">
      <c r="A151" s="138" t="str">
        <f>+'2.2'!B153</f>
        <v>Kinderchirurgie</v>
      </c>
      <c r="B151" s="406" t="str">
        <f>+'2.2'!C153</f>
        <v>KINC</v>
      </c>
      <c r="C151" s="406" t="str">
        <f>+'2.2'!D153</f>
        <v>Kinderchirurgie</v>
      </c>
      <c r="D151" s="283" t="str">
        <f>'2.2'!E153</f>
        <v>BPE/BP</v>
      </c>
      <c r="E151" s="281">
        <f>IF('3.8'!$B$22="ja",2,IF('3.8'!$C$22="ja",1,0))</f>
        <v>0</v>
      </c>
      <c r="F151" s="284" t="str">
        <f>+'2.2'!F153</f>
        <v>Kinderchirurgie</v>
      </c>
      <c r="G151" s="285">
        <f>+'2.2'!G153</f>
        <v>2</v>
      </c>
      <c r="H151" s="311">
        <f>IF(intern2!AY312&gt;=intern2!AY148,1,0)</f>
        <v>0</v>
      </c>
      <c r="I151" s="286">
        <f>IF(G151="",1,IF(MAX(intern3!C152:AU152)&gt;=G151,1,0))</f>
        <v>0</v>
      </c>
      <c r="J151" s="285">
        <f>+'2.2'!H153</f>
        <v>2</v>
      </c>
      <c r="K151" s="286">
        <f>VALUE(IF(J151=1,IF('3.3'!H$12&gt;=1,1,0),IF(J151=2,IF('3.3'!H$12&gt;=2,1,0),IF(J151=3,IF('3.3'!H$12&gt;=3,1,0),1))))</f>
        <v>0</v>
      </c>
      <c r="L151" s="285">
        <f>+'2.2'!I153</f>
        <v>2</v>
      </c>
      <c r="M151" s="285">
        <f>+IF(L151=1,IF('3.4'!H$11&gt;=1,1,0),IF(L151=2,IF('3.4'!H$11&gt;=2,1,0),IF(L151=3,IF('3.4'!H$11&gt;=3,1,0),1)))</f>
        <v>0</v>
      </c>
      <c r="N151" s="285" t="str">
        <f>+'2.2'!K153</f>
        <v/>
      </c>
      <c r="O151" s="420">
        <f t="shared" si="37"/>
        <v>1</v>
      </c>
      <c r="P151" s="281" t="str">
        <f>IF(ISBLANK(intern1!P146),"",intern1!P146)</f>
        <v/>
      </c>
      <c r="Q151" s="281">
        <f t="shared" si="42"/>
        <v>1</v>
      </c>
      <c r="R151" s="281" t="str">
        <f>'2.2'!J153</f>
        <v/>
      </c>
      <c r="S151" s="289">
        <f t="shared" si="41"/>
        <v>1</v>
      </c>
      <c r="T151" s="285" t="str">
        <f>+'2.2'!L153</f>
        <v/>
      </c>
      <c r="U151" s="286">
        <f t="shared" si="38"/>
        <v>1</v>
      </c>
      <c r="V151" s="282" t="str">
        <f>+'2.2'!N153</f>
        <v>Kinderklinik erforderlich; Kinderchirurgie durch Fachärztin/-arzt Kinderchirurgie; bei Kindern &lt;6 Jahren Kinderanästhesie gewährleistet.</v>
      </c>
      <c r="W151" s="296">
        <f>IF(V151="",1,IF('3.7'!$D151="ja",1,0))</f>
        <v>0</v>
      </c>
      <c r="Y151" s="541"/>
      <c r="Z151" s="541"/>
      <c r="AA151" s="620"/>
      <c r="AB151" s="610" t="str">
        <f>+'2.2'!M153</f>
        <v/>
      </c>
      <c r="AC151" s="654"/>
    </row>
    <row r="152" spans="1:29" s="272" customFormat="1" ht="87.5" x14ac:dyDescent="0.25">
      <c r="A152" s="143" t="str">
        <f>+'2.2'!B154</f>
        <v/>
      </c>
      <c r="B152" s="370" t="str">
        <f>+'2.2'!C154</f>
        <v>KINB</v>
      </c>
      <c r="C152" s="370" t="str">
        <f>+'2.2'!D154</f>
        <v>Basis-Kinderchirurgie</v>
      </c>
      <c r="D152" s="940" t="str">
        <f>'2.2'!E154</f>
        <v>BPE/BP</v>
      </c>
      <c r="E152" s="941">
        <f>IF('3.8'!$B$22="ja",2,IF('3.8'!$C$22="ja",1,0))</f>
        <v>0</v>
      </c>
      <c r="F152" s="293" t="str">
        <f>+'2.2'!F154</f>
        <v/>
      </c>
      <c r="G152" s="294">
        <f>+'2.2'!G154</f>
        <v>2</v>
      </c>
      <c r="H152" s="313">
        <f>IF(intern2!AY313&gt;=intern2!AY149,1,0)</f>
        <v>1</v>
      </c>
      <c r="I152" s="295">
        <v>1</v>
      </c>
      <c r="J152" s="294">
        <f>+'2.2'!H154</f>
        <v>2</v>
      </c>
      <c r="K152" s="295">
        <f>VALUE(IF(J152=1,IF('3.3'!H$12&gt;=1,1,0),IF(J152=2,IF('3.3'!H$12&gt;=2,1,0),IF(J152=3,IF('3.3'!H$12&gt;=3,1,0),1))))</f>
        <v>0</v>
      </c>
      <c r="L152" s="294">
        <f>+'2.2'!I154</f>
        <v>1</v>
      </c>
      <c r="M152" s="294">
        <f>+IF(L152=1,IF('3.4'!H$11&gt;=1,1,0),IF(L152=2,IF('3.4'!H$11&gt;=2,1,0),IF(L152=3,IF('3.4'!H$11&gt;=3,1,0),1)))</f>
        <v>0</v>
      </c>
      <c r="N152" s="294" t="str">
        <f>+'2.2'!K154</f>
        <v/>
      </c>
      <c r="O152" s="421">
        <f t="shared" si="37"/>
        <v>1</v>
      </c>
      <c r="P152" s="290" t="str">
        <f>IF(ISBLANK(intern1!P147),"",intern1!P147)</f>
        <v/>
      </c>
      <c r="Q152" s="290">
        <f t="shared" si="42"/>
        <v>1</v>
      </c>
      <c r="R152" s="290" t="str">
        <f>'2.2'!J154</f>
        <v/>
      </c>
      <c r="S152" s="297">
        <f t="shared" si="41"/>
        <v>1</v>
      </c>
      <c r="T152" s="294" t="str">
        <f>+'2.2'!L154</f>
        <v/>
      </c>
      <c r="U152" s="295">
        <f t="shared" si="38"/>
        <v>1</v>
      </c>
      <c r="V152" s="291" t="str">
        <f>+'2.2'!N154</f>
        <v>Basis-Kinderchirurgie kann auch ohne Kinderklinik erfolgen; entsprechender Erwachsenen-Leistungsauftrag nötig; bei Kindern &lt;6 Jahren Kinderanästhesie während Eingriff und postoperativ 24h innert 30 Minuten.</v>
      </c>
      <c r="W152" s="296">
        <f>IF(V152="",1,IF('3.7'!$D152="ja",1,0))</f>
        <v>0</v>
      </c>
      <c r="Y152" s="541"/>
      <c r="Z152" s="541"/>
      <c r="AA152" s="620"/>
      <c r="AB152" s="610" t="str">
        <f>+'2.2'!M154</f>
        <v/>
      </c>
      <c r="AC152" s="654"/>
    </row>
    <row r="153" spans="1:29" s="272" customFormat="1" ht="15.5" x14ac:dyDescent="0.25">
      <c r="A153" s="143">
        <f>+'2.2'!B155</f>
        <v>0</v>
      </c>
      <c r="B153" s="370" t="str">
        <f>+'2.2'!C155</f>
        <v>KAA</v>
      </c>
      <c r="C153" s="370" t="str">
        <f>+'2.2'!D155</f>
        <v>Kinderanästhesie "A"</v>
      </c>
      <c r="D153" s="546" t="str">
        <f>'2.2'!E155</f>
        <v/>
      </c>
      <c r="E153" s="303">
        <f>IF('3.8'!$B$22="ja",2,IF('3.8'!$C$22="ja",1,0))</f>
        <v>0</v>
      </c>
      <c r="F153" s="939" t="str">
        <f>+'2.2'!F155</f>
        <v>Anästhesiologie</v>
      </c>
      <c r="G153" s="294" t="str">
        <f>+'2.2'!G155</f>
        <v/>
      </c>
      <c r="H153" s="313">
        <f>IF(intern2!AY314&gt;=intern2!AY150,1,0)</f>
        <v>1</v>
      </c>
      <c r="I153" s="295">
        <v>1</v>
      </c>
      <c r="J153" s="294">
        <f>+'2.2'!H155</f>
        <v>3</v>
      </c>
      <c r="K153" s="295">
        <f>VALUE(IF(J153=1,IF('3.3'!H$12&gt;=1,1,0),IF(J153=2,IF('3.3'!H$12&gt;=2,1,0),IF(J153=3,IF('3.3'!H$12&gt;=3,1,0),1))))</f>
        <v>0</v>
      </c>
      <c r="L153" s="294">
        <f>+'2.2'!I155</f>
        <v>2</v>
      </c>
      <c r="M153" s="294">
        <f>+IF(L153=1,IF('3.4'!H$11&gt;=1,1,0),IF(L153=2,IF('3.4'!H$11&gt;=2,1,0),IF(L153=3,IF('3.4'!H$11&gt;=3,1,0),1)))</f>
        <v>0</v>
      </c>
      <c r="N153" s="294" t="str">
        <f>+'2.2'!K155</f>
        <v/>
      </c>
      <c r="O153" s="421">
        <f t="shared" ref="O153:O156" si="43">IF(N153="",1,0)</f>
        <v>1</v>
      </c>
      <c r="P153" s="290" t="str">
        <f>IF(ISBLANK(intern1!P148),"",intern1!P148)</f>
        <v/>
      </c>
      <c r="Q153" s="290">
        <f t="shared" ref="Q153:Q156" si="44">IF(P153="",1,0)</f>
        <v>1</v>
      </c>
      <c r="R153" s="290" t="str">
        <f>'2.2'!J155</f>
        <v/>
      </c>
      <c r="S153" s="297">
        <f t="shared" ref="S153:S156" si="45">IF(R153="",1,0)</f>
        <v>1</v>
      </c>
      <c r="T153" s="294" t="str">
        <f>+'2.2'!L155</f>
        <v/>
      </c>
      <c r="U153" s="295">
        <f t="shared" ref="U153:U156" si="46">IF(T153="",1,0)</f>
        <v>1</v>
      </c>
      <c r="V153" s="291" t="s">
        <v>805</v>
      </c>
      <c r="W153" s="296">
        <f>IF(V153="",1,IF('3.7'!$D153="ja",1,0))</f>
        <v>0</v>
      </c>
      <c r="Y153" s="541"/>
      <c r="Z153" s="541"/>
      <c r="AA153" s="620"/>
      <c r="AB153" s="610" t="str">
        <f>+'2.2'!M155</f>
        <v/>
      </c>
      <c r="AC153" s="654"/>
    </row>
    <row r="154" spans="1:29" s="272" customFormat="1" ht="15.5" x14ac:dyDescent="0.25">
      <c r="A154" s="143">
        <f>+'2.2'!B156</f>
        <v>0</v>
      </c>
      <c r="B154" s="370" t="str">
        <f>+'2.2'!C156</f>
        <v>KAB</v>
      </c>
      <c r="C154" s="370" t="str">
        <f>+'2.2'!D156</f>
        <v>Kinderanästhesie "B"</v>
      </c>
      <c r="D154" s="546" t="str">
        <f>'2.2'!E156</f>
        <v/>
      </c>
      <c r="E154" s="303">
        <f>IF('3.8'!$B$22="ja",2,IF('3.8'!$C$22="ja",1,0))</f>
        <v>0</v>
      </c>
      <c r="F154" s="939" t="str">
        <f>+'2.2'!F156</f>
        <v>Anästhesiologie</v>
      </c>
      <c r="G154" s="294" t="str">
        <f>+'2.2'!G156</f>
        <v/>
      </c>
      <c r="H154" s="313">
        <f>IF(intern2!AY315&gt;=intern2!AY151,1,0)</f>
        <v>1</v>
      </c>
      <c r="I154" s="295">
        <v>1</v>
      </c>
      <c r="J154" s="294" t="str">
        <f>+'2.2'!H156</f>
        <v/>
      </c>
      <c r="K154" s="295">
        <f>VALUE(IF(J154=1,IF('3.3'!H$12&gt;=1,1,0),IF(J154=2,IF('3.3'!H$12&gt;=2,1,0),IF(J154=3,IF('3.3'!H$12&gt;=3,1,0),1))))</f>
        <v>1</v>
      </c>
      <c r="L154" s="294" t="str">
        <f>+'2.2'!I156</f>
        <v/>
      </c>
      <c r="M154" s="294">
        <f>+IF(L154=1,IF('3.4'!H$11&gt;=1,1,0),IF(L154=2,IF('3.4'!H$11&gt;=2,1,0),IF(L154=3,IF('3.4'!H$11&gt;=3,1,0),1)))</f>
        <v>1</v>
      </c>
      <c r="N154" s="294" t="str">
        <f>+'2.2'!K156</f>
        <v/>
      </c>
      <c r="O154" s="421">
        <f t="shared" si="43"/>
        <v>1</v>
      </c>
      <c r="P154" s="290" t="str">
        <f>IF(ISBLANK(intern1!P149),"",intern1!P149)</f>
        <v/>
      </c>
      <c r="Q154" s="290">
        <f t="shared" si="44"/>
        <v>1</v>
      </c>
      <c r="R154" s="290" t="str">
        <f>'2.2'!J156</f>
        <v/>
      </c>
      <c r="S154" s="297">
        <f t="shared" si="45"/>
        <v>1</v>
      </c>
      <c r="T154" s="294" t="str">
        <f>+'2.2'!L156</f>
        <v/>
      </c>
      <c r="U154" s="295">
        <f t="shared" si="46"/>
        <v>1</v>
      </c>
      <c r="V154" s="291" t="s">
        <v>805</v>
      </c>
      <c r="W154" s="296">
        <f>IF(V154="",1,IF('3.7'!$D154="ja",1,0))</f>
        <v>0</v>
      </c>
      <c r="Y154" s="541"/>
      <c r="Z154" s="541"/>
      <c r="AA154" s="620"/>
      <c r="AB154" s="610" t="str">
        <f>+'2.2'!M156</f>
        <v/>
      </c>
      <c r="AC154" s="654"/>
    </row>
    <row r="155" spans="1:29" s="272" customFormat="1" ht="15.5" x14ac:dyDescent="0.25">
      <c r="A155" s="143">
        <f>+'2.2'!B157</f>
        <v>0</v>
      </c>
      <c r="B155" s="370" t="str">
        <f>+'2.2'!C157</f>
        <v>KAC</v>
      </c>
      <c r="C155" s="370" t="str">
        <f>+'2.2'!D157</f>
        <v>Kinderanästhesie "C"</v>
      </c>
      <c r="D155" s="546" t="str">
        <f>'2.2'!E157</f>
        <v/>
      </c>
      <c r="E155" s="303">
        <f>IF('3.8'!$B$22="ja",2,IF('3.8'!$C$22="ja",1,0))</f>
        <v>0</v>
      </c>
      <c r="F155" s="939" t="str">
        <f>+'2.2'!F157</f>
        <v>Anästhesiologie</v>
      </c>
      <c r="G155" s="294" t="str">
        <f>+'2.2'!G157</f>
        <v/>
      </c>
      <c r="H155" s="313">
        <f>IF(intern2!AY316&gt;=intern2!AY152,1,0)</f>
        <v>1</v>
      </c>
      <c r="I155" s="295">
        <v>1</v>
      </c>
      <c r="J155" s="294" t="str">
        <f>+'2.2'!H157</f>
        <v/>
      </c>
      <c r="K155" s="295">
        <f>VALUE(IF(J155=1,IF('3.3'!H$12&gt;=1,1,0),IF(J155=2,IF('3.3'!H$12&gt;=2,1,0),IF(J155=3,IF('3.3'!H$12&gt;=3,1,0),1))))</f>
        <v>1</v>
      </c>
      <c r="L155" s="294" t="str">
        <f>+'2.2'!I157</f>
        <v/>
      </c>
      <c r="M155" s="294">
        <f>+IF(L155=1,IF('3.4'!H$11&gt;=1,1,0),IF(L155=2,IF('3.4'!H$11&gt;=2,1,0),IF(L155=3,IF('3.4'!H$11&gt;=3,1,0),1)))</f>
        <v>1</v>
      </c>
      <c r="N155" s="294" t="str">
        <f>+'2.2'!K157</f>
        <v/>
      </c>
      <c r="O155" s="421">
        <f t="shared" si="43"/>
        <v>1</v>
      </c>
      <c r="P155" s="290" t="str">
        <f>IF(ISBLANK(intern1!P150),"",intern1!P150)</f>
        <v/>
      </c>
      <c r="Q155" s="290">
        <f t="shared" si="44"/>
        <v>1</v>
      </c>
      <c r="R155" s="290" t="str">
        <f>'2.2'!J157</f>
        <v/>
      </c>
      <c r="S155" s="297">
        <f t="shared" si="45"/>
        <v>1</v>
      </c>
      <c r="T155" s="294" t="str">
        <f>+'2.2'!L157</f>
        <v/>
      </c>
      <c r="U155" s="295">
        <f t="shared" si="46"/>
        <v>1</v>
      </c>
      <c r="V155" s="291" t="s">
        <v>805</v>
      </c>
      <c r="W155" s="296">
        <f>IF(V155="",1,IF('3.7'!$D155="ja",1,0))</f>
        <v>0</v>
      </c>
      <c r="Y155" s="541"/>
      <c r="Z155" s="541"/>
      <c r="AA155" s="620"/>
      <c r="AB155" s="610" t="str">
        <f>+'2.2'!M157</f>
        <v/>
      </c>
      <c r="AC155" s="654"/>
    </row>
    <row r="156" spans="1:29" s="272" customFormat="1" ht="15.5" x14ac:dyDescent="0.25">
      <c r="A156" s="143">
        <f>+'2.2'!B158</f>
        <v>0</v>
      </c>
      <c r="B156" s="370" t="str">
        <f>+'2.2'!C158</f>
        <v>KAD</v>
      </c>
      <c r="C156" s="370" t="str">
        <f>+'2.2'!D158</f>
        <v>Kinderanästhesie "D"</v>
      </c>
      <c r="D156" s="546" t="str">
        <f>'2.2'!E158</f>
        <v/>
      </c>
      <c r="E156" s="303">
        <f>IF('3.8'!$B$22="ja",2,IF('3.8'!$C$22="ja",1,0))</f>
        <v>0</v>
      </c>
      <c r="F156" s="939" t="str">
        <f>+'2.2'!F158</f>
        <v>Anästhesiologie</v>
      </c>
      <c r="G156" s="294" t="str">
        <f>+'2.2'!G158</f>
        <v/>
      </c>
      <c r="H156" s="313">
        <f>IF(intern2!AY317&gt;=intern2!AY153,1,0)</f>
        <v>1</v>
      </c>
      <c r="I156" s="295">
        <v>1</v>
      </c>
      <c r="J156" s="294" t="str">
        <f>+'2.2'!H158</f>
        <v/>
      </c>
      <c r="K156" s="295">
        <f>VALUE(IF(J156=1,IF('3.3'!H$12&gt;=1,1,0),IF(J156=2,IF('3.3'!H$12&gt;=2,1,0),IF(J156=3,IF('3.3'!H$12&gt;=3,1,0),1))))</f>
        <v>1</v>
      </c>
      <c r="L156" s="294" t="str">
        <f>+'2.2'!I158</f>
        <v/>
      </c>
      <c r="M156" s="294">
        <f>+IF(L156=1,IF('3.4'!H$11&gt;=1,1,0),IF(L156=2,IF('3.4'!H$11&gt;=2,1,0),IF(L156=3,IF('3.4'!H$11&gt;=3,1,0),1)))</f>
        <v>1</v>
      </c>
      <c r="N156" s="294" t="str">
        <f>+'2.2'!K158</f>
        <v/>
      </c>
      <c r="O156" s="421">
        <f t="shared" si="43"/>
        <v>1</v>
      </c>
      <c r="P156" s="290" t="str">
        <f>IF(ISBLANK(intern1!P151),"",intern1!P151)</f>
        <v/>
      </c>
      <c r="Q156" s="290">
        <f t="shared" si="44"/>
        <v>1</v>
      </c>
      <c r="R156" s="290" t="str">
        <f>'2.2'!J158</f>
        <v/>
      </c>
      <c r="S156" s="297">
        <f t="shared" si="45"/>
        <v>1</v>
      </c>
      <c r="T156" s="294" t="str">
        <f>+'2.2'!L158</f>
        <v/>
      </c>
      <c r="U156" s="295">
        <f t="shared" si="46"/>
        <v>1</v>
      </c>
      <c r="V156" s="291" t="s">
        <v>805</v>
      </c>
      <c r="W156" s="296">
        <f>IF(V156="",1,IF('3.7'!$D156="ja",1,0))</f>
        <v>0</v>
      </c>
      <c r="Y156" s="541"/>
      <c r="Z156" s="541"/>
      <c r="AA156" s="620"/>
      <c r="AB156" s="610" t="str">
        <f>+'2.2'!M158</f>
        <v/>
      </c>
      <c r="AC156" s="654"/>
    </row>
    <row r="157" spans="1:29" s="272" customFormat="1" ht="87.5" x14ac:dyDescent="0.25">
      <c r="A157" s="143" t="str">
        <f>+'2.2'!B159</f>
        <v/>
      </c>
      <c r="B157" s="408" t="str">
        <f>+'2.2'!C159</f>
        <v>GER</v>
      </c>
      <c r="C157" s="370" t="str">
        <f>+'2.2'!D159</f>
        <v>Akutgeriatrie Kompetenzzentrum</v>
      </c>
      <c r="D157" s="905" t="str">
        <f>'2.2'!E159</f>
        <v/>
      </c>
      <c r="E157" s="906">
        <f>IF('3.8'!$B$22="ja",2,IF('3.8'!$C$22="ja",1,0))</f>
        <v>0</v>
      </c>
      <c r="F157" s="277" t="str">
        <f>+'2.2'!F159</f>
        <v>Allgemeine Innere Medizin mit Schwerpunkt Geriatrie</v>
      </c>
      <c r="G157" s="278">
        <f>+'2.2'!G159</f>
        <v>1</v>
      </c>
      <c r="H157" s="301">
        <f>IF(intern2!AY318&gt;=intern2!AY154,1,0)</f>
        <v>0</v>
      </c>
      <c r="I157" s="279">
        <f>IF(G157="",1,IF(MAX(intern3!C158:AU158)&gt;=G157,1,0))</f>
        <v>0</v>
      </c>
      <c r="J157" s="278" t="str">
        <f>+'2.2'!H159</f>
        <v/>
      </c>
      <c r="K157" s="279">
        <f>VALUE(IF(J157=1,IF('3.3'!H$12&gt;=1,1,0),IF(J157=2,IF('3.3'!H$12&gt;=2,1,0),IF(J157=3,IF('3.3'!H$12&gt;=3,1,0),1))))</f>
        <v>1</v>
      </c>
      <c r="L157" s="278">
        <f>+'2.2'!I159</f>
        <v>1</v>
      </c>
      <c r="M157" s="278">
        <f>+IF(L157=1,IF('3.4'!H$11&gt;=1,1,0),IF(L157=2,IF('3.4'!H$11&gt;=2,1,0),IF(L157=3,IF('3.4'!H$11&gt;=3,1,0),1)))</f>
        <v>0</v>
      </c>
      <c r="N157" s="278" t="str">
        <f>+'2.2'!K159</f>
        <v/>
      </c>
      <c r="O157" s="419">
        <f t="shared" si="37"/>
        <v>1</v>
      </c>
      <c r="P157" s="274" t="str">
        <f>IF(ISBLANK(intern1!P152),"",intern1!P152)</f>
        <v/>
      </c>
      <c r="Q157" s="274">
        <f t="shared" si="42"/>
        <v>1</v>
      </c>
      <c r="R157" s="274" t="str">
        <f>'2.2'!J159</f>
        <v/>
      </c>
      <c r="S157" s="298">
        <f t="shared" si="41"/>
        <v>1</v>
      </c>
      <c r="T157" s="278" t="str">
        <f>+'2.2'!L159</f>
        <v/>
      </c>
      <c r="U157" s="279">
        <f t="shared" si="38"/>
        <v>1</v>
      </c>
      <c r="V157" s="275" t="str">
        <f>+'2.2'!N159</f>
        <v>Akutgeriatrisches Team unter geriatrischer fachärztlicher Leitung; standardisiertes geriatrisches und soziales Assessment, wöchentliche Teambesprechung, aktivierend-therapeutische Pflege und Therapiebereiche.</v>
      </c>
      <c r="W157" s="296">
        <f>IF(V157="",1,IF('3.7'!$D157="ja",1,0))</f>
        <v>0</v>
      </c>
      <c r="Y157" s="541"/>
      <c r="Z157" s="541"/>
      <c r="AA157" s="620"/>
      <c r="AB157" s="610" t="str">
        <f>+'2.2'!M159</f>
        <v/>
      </c>
      <c r="AC157" s="654"/>
    </row>
    <row r="158" spans="1:29" s="272" customFormat="1" ht="88" thickBot="1" x14ac:dyDescent="0.3">
      <c r="A158" s="917" t="str">
        <f>+'2.2'!B160</f>
        <v>Spezialisierte Palliative Care</v>
      </c>
      <c r="B158" s="918" t="str">
        <f>+'2.2'!C160</f>
        <v>PAL</v>
      </c>
      <c r="C158" s="918" t="str">
        <f>+'2.2'!D160</f>
        <v>Palliative Care Kompetenzzentrum</v>
      </c>
      <c r="D158" s="919" t="str">
        <f>'2.2'!E160</f>
        <v/>
      </c>
      <c r="E158" s="920">
        <f>IF('3.8'!$B$22="ja",2,IF('3.8'!$C$22="ja",1,0))</f>
        <v>0</v>
      </c>
      <c r="F158" s="921" t="str">
        <f>+'2.2'!F160</f>
        <v>Allgemeine Innere Medizin</v>
      </c>
      <c r="G158" s="922">
        <f>+'2.2'!G160</f>
        <v>1</v>
      </c>
      <c r="H158" s="923">
        <f>IF(intern2!AY319&gt;=intern2!AY155,1,0)</f>
        <v>0</v>
      </c>
      <c r="I158" s="924">
        <f>IF(G158="",1,IF(MAX(intern3!C159:AU159)&gt;=G158,1,0))</f>
        <v>0</v>
      </c>
      <c r="J158" s="922" t="str">
        <f>+'2.2'!H160</f>
        <v/>
      </c>
      <c r="K158" s="924">
        <f>VALUE(IF(J158=1,IF('3.3'!H$12&gt;=1,1,0),IF(J158=2,IF('3.3'!H$12&gt;=2,1,0),IF(J158=3,IF('3.3'!H$12&gt;=3,1,0),1))))</f>
        <v>1</v>
      </c>
      <c r="L158" s="922">
        <f>+'2.2'!I160</f>
        <v>0</v>
      </c>
      <c r="M158" s="922">
        <f>+IF(L158=1,IF('3.4'!H$11&gt;=1,1,0),IF(L158=2,IF('3.4'!H$11&gt;=2,1,0),IF(L158=3,IF('3.4'!H$11&gt;=3,1,0),1)))</f>
        <v>1</v>
      </c>
      <c r="N158" s="922" t="str">
        <f>+'2.2'!K160</f>
        <v/>
      </c>
      <c r="O158" s="925">
        <f t="shared" si="37"/>
        <v>1</v>
      </c>
      <c r="P158" s="920" t="str">
        <f>IF(ISBLANK(intern1!P153),"",intern1!P153)</f>
        <v/>
      </c>
      <c r="Q158" s="920">
        <f t="shared" si="42"/>
        <v>1</v>
      </c>
      <c r="R158" s="920" t="str">
        <f>'2.2'!J160</f>
        <v/>
      </c>
      <c r="S158" s="926">
        <f t="shared" si="41"/>
        <v>1</v>
      </c>
      <c r="T158" s="922" t="str">
        <f>+'2.2'!L160</f>
        <v/>
      </c>
      <c r="U158" s="924">
        <f t="shared" si="38"/>
        <v>1</v>
      </c>
      <c r="V158" s="927" t="str">
        <f>+'2.2'!N160</f>
        <v>Spezialisierte Palliative-Care-Leistungen; Beteiligung an Standards/Helpline/mobilen Teams oder pädiatrischer 24h-Hintergrunddienst; Aus-/Weiterbildung; Label «Qualität in Palliative Care».</v>
      </c>
      <c r="W158" s="928">
        <f>IF(V158="",1,IF('3.7'!$D158="ja",1,0))</f>
        <v>0</v>
      </c>
      <c r="X158" s="929"/>
      <c r="Y158" s="930"/>
      <c r="Z158" s="930"/>
      <c r="AA158" s="931"/>
      <c r="AB158" s="618" t="str">
        <f>+'2.2'!M160</f>
        <v/>
      </c>
      <c r="AC158" s="932"/>
    </row>
    <row r="159" spans="1:29" s="272" customFormat="1" ht="25" hidden="1" outlineLevel="1" x14ac:dyDescent="0.25">
      <c r="A159" s="409" t="str">
        <f>+'2.2'!B161</f>
        <v/>
      </c>
      <c r="B159" s="904" t="str">
        <f>+'2.2'!C161</f>
        <v>AVA</v>
      </c>
      <c r="C159" s="904" t="str">
        <f>+'2.2'!D161</f>
        <v>Akutsomatische Versorgung Abhängigkeitskranker</v>
      </c>
      <c r="D159" s="905" t="str">
        <f>'2.2'!E161</f>
        <v/>
      </c>
      <c r="E159" s="906">
        <f>IF('3.8'!$B$22="ja",2,IF('3.8'!$C$22="ja",1,0))</f>
        <v>0</v>
      </c>
      <c r="F159" s="907" t="str">
        <f>+'2.2'!F161</f>
        <v>Allgemeine Innere Medizin
(Psychiatrie und Psychotherapie)</v>
      </c>
      <c r="G159" s="908">
        <f>+'2.2'!G161</f>
        <v>1</v>
      </c>
      <c r="H159" s="909">
        <f>IF(intern2!AY320&gt;=intern2!AY156,1,0)</f>
        <v>0</v>
      </c>
      <c r="I159" s="910">
        <f>IF(G159="",1,IF(MAX(intern3!C160:AU160)&gt;=G159,1,0))</f>
        <v>0</v>
      </c>
      <c r="J159" s="908" t="str">
        <f>+'2.2'!H161</f>
        <v/>
      </c>
      <c r="K159" s="910">
        <f>VALUE(IF(J159=1,IF('3.3'!H$12&gt;=1,1,0),IF(J159=2,IF('3.3'!H$12&gt;=2,1,0),IF(J159=3,IF('3.3'!H$12&gt;=3,1,0),1))))</f>
        <v>1</v>
      </c>
      <c r="L159" s="908" t="str">
        <f>+'2.2'!I161</f>
        <v/>
      </c>
      <c r="M159" s="908">
        <f>+IF(L159=1,IF('3.4'!H$11&gt;=1,1,0),IF(L159=2,IF('3.4'!H$11&gt;=2,1,0),IF(L159=3,IF('3.4'!H$11&gt;=3,1,0),1)))</f>
        <v>1</v>
      </c>
      <c r="N159" s="908" t="str">
        <f>+'2.2'!K161</f>
        <v/>
      </c>
      <c r="O159" s="911">
        <f t="shared" si="37"/>
        <v>1</v>
      </c>
      <c r="P159" s="906" t="str">
        <f>IF(ISBLANK(intern1!P154),"",intern1!P154)</f>
        <v/>
      </c>
      <c r="Q159" s="906">
        <f t="shared" si="42"/>
        <v>1</v>
      </c>
      <c r="R159" s="906" t="str">
        <f>'2.2'!J161</f>
        <v/>
      </c>
      <c r="S159" s="912">
        <f t="shared" si="41"/>
        <v>1</v>
      </c>
      <c r="T159" s="908" t="str">
        <f>+'2.2'!L161</f>
        <v/>
      </c>
      <c r="U159" s="910">
        <f t="shared" si="38"/>
        <v>1</v>
      </c>
      <c r="V159" s="913" t="str">
        <f>+'2.2'!N161</f>
        <v/>
      </c>
      <c r="W159" s="324">
        <f>IF(V159="",1,IF('3.7'!$D159="ja",1,0))</f>
        <v>1</v>
      </c>
      <c r="Y159" s="541"/>
      <c r="Z159" s="541"/>
      <c r="AA159" s="624"/>
      <c r="AB159" s="614" t="str">
        <f>+'2.2'!M161</f>
        <v/>
      </c>
      <c r="AC159" s="654"/>
    </row>
    <row r="160" spans="1:29" s="272" customFormat="1" ht="50.5" hidden="1" outlineLevel="1" thickBot="1" x14ac:dyDescent="0.3">
      <c r="A160" s="148"/>
      <c r="B160" s="592" t="str">
        <f>+'2.2'!C162</f>
        <v>ISO</v>
      </c>
      <c r="C160" s="592" t="str">
        <f>+'2.2'!D162</f>
        <v>Sonderisolierstation</v>
      </c>
      <c r="D160" s="593" t="str">
        <f>'2.2'!E162</f>
        <v/>
      </c>
      <c r="E160" s="594">
        <f>IF('3.8'!$B$22="ja",2,IF('3.8'!$C$22="ja",1,0))</f>
        <v>0</v>
      </c>
      <c r="F160" s="595" t="str">
        <f>+'2.2'!F162</f>
        <v/>
      </c>
      <c r="G160" s="596" t="str">
        <f>+'2.2'!G162</f>
        <v/>
      </c>
      <c r="H160" s="597"/>
      <c r="I160" s="598"/>
      <c r="J160" s="596"/>
      <c r="K160" s="598"/>
      <c r="L160" s="596"/>
      <c r="M160" s="596"/>
      <c r="N160" s="596"/>
      <c r="O160" s="599"/>
      <c r="P160" s="594"/>
      <c r="Q160" s="594">
        <f t="shared" si="42"/>
        <v>1</v>
      </c>
      <c r="R160" s="594" t="str">
        <f>'2.2'!J162</f>
        <v/>
      </c>
      <c r="S160" s="600">
        <f t="shared" si="41"/>
        <v>1</v>
      </c>
      <c r="T160" s="596" t="str">
        <f>+'2.2'!L162</f>
        <v/>
      </c>
      <c r="U160" s="598">
        <f t="shared" si="38"/>
        <v>1</v>
      </c>
      <c r="V160" s="601" t="str">
        <f>+'2.2'!N162</f>
        <v>Es gilt das GDK-Konzept zur Koordination der Leistungserbringung und Finanzierung bei Krankheiten vom Typ «Ebola» vom 24.05.2019.</v>
      </c>
      <c r="W160" s="549">
        <f>IF(V160="",1,IF('3.7'!$D160="ja",1,0))</f>
        <v>0</v>
      </c>
      <c r="Y160" s="685"/>
      <c r="Z160" s="685"/>
      <c r="AA160" s="685"/>
      <c r="AB160" s="618"/>
      <c r="AC160" s="685"/>
    </row>
    <row r="161" spans="1:33" s="266" customFormat="1" collapsed="1" x14ac:dyDescent="0.25">
      <c r="Y161" s="543"/>
      <c r="Z161" s="543"/>
      <c r="AA161" s="543"/>
      <c r="AC161" s="543"/>
    </row>
    <row r="162" spans="1:33" ht="71.25" customHeight="1" x14ac:dyDescent="0.25">
      <c r="A162" s="1125" t="s">
        <v>830</v>
      </c>
      <c r="B162" s="1125"/>
      <c r="C162" s="1125"/>
      <c r="D162" s="1125"/>
      <c r="E162" s="1125"/>
      <c r="F162" s="1125"/>
      <c r="G162" s="1125"/>
      <c r="H162" s="1125"/>
      <c r="I162" s="1125"/>
      <c r="J162" s="1125"/>
      <c r="K162" s="1125"/>
      <c r="L162" s="1125"/>
      <c r="M162" s="1125"/>
      <c r="N162" s="1125"/>
      <c r="O162" s="1125"/>
      <c r="P162" s="1125"/>
      <c r="Q162" s="1125"/>
      <c r="R162" s="1125"/>
      <c r="S162" s="1125"/>
      <c r="T162" s="1125"/>
      <c r="U162" s="1125"/>
      <c r="V162" s="1125"/>
      <c r="W162" s="1125"/>
      <c r="X162" s="1125"/>
      <c r="Y162" s="1125"/>
      <c r="Z162" s="1125"/>
      <c r="AA162" s="1125"/>
      <c r="AB162" s="1125"/>
      <c r="AC162" s="272"/>
      <c r="AD162" s="531"/>
      <c r="AE162" s="531"/>
      <c r="AF162" s="531"/>
    </row>
    <row r="163" spans="1:33" s="652" customFormat="1" ht="47.25" customHeight="1" x14ac:dyDescent="0.25">
      <c r="A163" s="1146" t="s">
        <v>831</v>
      </c>
      <c r="B163" s="1125"/>
      <c r="C163" s="1125"/>
      <c r="D163" s="1125"/>
      <c r="E163" s="1125"/>
      <c r="F163" s="1125"/>
      <c r="G163" s="1125"/>
      <c r="H163" s="1125"/>
      <c r="I163" s="1125"/>
      <c r="J163" s="1125"/>
      <c r="K163" s="1125"/>
      <c r="L163" s="1125"/>
      <c r="M163" s="1125"/>
      <c r="N163" s="1125"/>
      <c r="O163" s="1125"/>
      <c r="P163" s="1125"/>
      <c r="Q163" s="1125"/>
      <c r="R163" s="1125"/>
      <c r="S163" s="1125"/>
      <c r="T163" s="1125"/>
      <c r="U163" s="1125"/>
      <c r="V163" s="1125"/>
      <c r="W163" s="1125"/>
      <c r="X163" s="1125"/>
      <c r="Y163" s="1125"/>
      <c r="Z163" s="1125"/>
      <c r="AA163" s="1125"/>
      <c r="AB163" s="1125"/>
      <c r="AC163" s="664"/>
      <c r="AD163" s="664"/>
      <c r="AE163" s="664"/>
      <c r="AF163" s="664"/>
      <c r="AG163" s="664"/>
    </row>
    <row r="164" spans="1:33" s="266" customFormat="1" ht="15.75" customHeight="1" x14ac:dyDescent="0.25">
      <c r="A164" s="1132" t="s">
        <v>1035</v>
      </c>
      <c r="B164" s="1132"/>
      <c r="C164" s="1132"/>
      <c r="D164" s="1133"/>
      <c r="E164" s="1133"/>
      <c r="F164" s="1133"/>
      <c r="G164" s="1133"/>
      <c r="H164" s="1133"/>
      <c r="I164" s="1133"/>
      <c r="J164" s="1133"/>
      <c r="K164" s="1133"/>
      <c r="L164" s="1133"/>
      <c r="M164" s="1133"/>
      <c r="N164" s="1133"/>
      <c r="O164" s="1133"/>
      <c r="P164" s="1133"/>
      <c r="Q164" s="1133"/>
      <c r="R164" s="1133"/>
      <c r="S164" s="1133"/>
      <c r="T164" s="1133"/>
      <c r="U164" s="1133"/>
      <c r="V164" s="1133"/>
      <c r="Y164" s="543"/>
      <c r="Z164" s="543"/>
      <c r="AA164" s="543"/>
      <c r="AC164" s="543"/>
    </row>
    <row r="165" spans="1:33" s="266" customFormat="1" ht="13" x14ac:dyDescent="0.25">
      <c r="Y165" s="544"/>
      <c r="Z165" s="544"/>
      <c r="AA165" s="544"/>
      <c r="AB165" s="327"/>
      <c r="AC165" s="544"/>
      <c r="AD165" s="362"/>
      <c r="AE165" s="362"/>
      <c r="AF165" s="327"/>
      <c r="AG165" s="327"/>
    </row>
    <row r="166" spans="1:33" s="328" customFormat="1" x14ac:dyDescent="0.25">
      <c r="Y166" s="543"/>
      <c r="Z166" s="543"/>
      <c r="AA166" s="543"/>
      <c r="AB166" s="266"/>
      <c r="AC166" s="543"/>
      <c r="AD166" s="266"/>
      <c r="AE166" s="266"/>
      <c r="AF166" s="266"/>
      <c r="AG166" s="266"/>
    </row>
    <row r="167" spans="1:33" s="328" customFormat="1" x14ac:dyDescent="0.25">
      <c r="Y167" s="545"/>
      <c r="Z167" s="545"/>
      <c r="AA167" s="545"/>
      <c r="AC167" s="545"/>
    </row>
    <row r="168" spans="1:33" s="266" customFormat="1" x14ac:dyDescent="0.25">
      <c r="Y168" s="543"/>
      <c r="Z168" s="543"/>
      <c r="AA168" s="543"/>
      <c r="AC168" s="543"/>
    </row>
    <row r="169" spans="1:33" s="266" customFormat="1" x14ac:dyDescent="0.25">
      <c r="Y169" s="543"/>
      <c r="Z169" s="543"/>
      <c r="AA169" s="543"/>
      <c r="AC169" s="543"/>
    </row>
    <row r="170" spans="1:33" s="266" customFormat="1" x14ac:dyDescent="0.25">
      <c r="Y170" s="543"/>
      <c r="Z170" s="543"/>
      <c r="AA170" s="543"/>
      <c r="AC170" s="543"/>
    </row>
    <row r="171" spans="1:33" s="266" customFormat="1" x14ac:dyDescent="0.25">
      <c r="Y171" s="543"/>
      <c r="Z171" s="543"/>
      <c r="AA171" s="543"/>
      <c r="AC171" s="543"/>
    </row>
    <row r="172" spans="1:33" s="266" customFormat="1" x14ac:dyDescent="0.25">
      <c r="Y172" s="543"/>
      <c r="Z172" s="543"/>
      <c r="AA172" s="543"/>
      <c r="AC172" s="543"/>
    </row>
    <row r="173" spans="1:33" s="266" customFormat="1" x14ac:dyDescent="0.25">
      <c r="Y173" s="543"/>
      <c r="Z173" s="543"/>
      <c r="AA173" s="543"/>
      <c r="AC173" s="543"/>
    </row>
    <row r="174" spans="1:33" s="266" customFormat="1" x14ac:dyDescent="0.25">
      <c r="Y174" s="543"/>
      <c r="Z174" s="543"/>
      <c r="AA174" s="543"/>
      <c r="AC174" s="543"/>
    </row>
    <row r="175" spans="1:33" s="266" customFormat="1" x14ac:dyDescent="0.25">
      <c r="Y175" s="543"/>
      <c r="Z175" s="543"/>
      <c r="AA175" s="543"/>
      <c r="AC175" s="543"/>
    </row>
    <row r="176" spans="1:33" s="266" customFormat="1" x14ac:dyDescent="0.25">
      <c r="Y176" s="543"/>
      <c r="Z176" s="543"/>
      <c r="AA176" s="543"/>
      <c r="AC176" s="543"/>
    </row>
    <row r="177" spans="25:29" s="266" customFormat="1" x14ac:dyDescent="0.25">
      <c r="Y177" s="543"/>
      <c r="Z177" s="543"/>
      <c r="AA177" s="543"/>
      <c r="AC177" s="543"/>
    </row>
    <row r="178" spans="25:29" s="266" customFormat="1" x14ac:dyDescent="0.25">
      <c r="Y178" s="543"/>
      <c r="Z178" s="543"/>
      <c r="AA178" s="543"/>
      <c r="AC178" s="543"/>
    </row>
    <row r="179" spans="25:29" s="266" customFormat="1" x14ac:dyDescent="0.25">
      <c r="Y179" s="543"/>
      <c r="Z179" s="543"/>
      <c r="AA179" s="543"/>
      <c r="AC179" s="543"/>
    </row>
  </sheetData>
  <sheetProtection password="C69B" sheet="1"/>
  <customSheetViews>
    <customSheetView guid="{21F13F3C-C390-477F-A569-DF7158452A6C}" showGridLines="0" hiddenColumns="1">
      <selection activeCell="A12" sqref="A12:F12"/>
      <rowBreaks count="4" manualBreakCount="4">
        <brk id="39" max="34" man="1"/>
        <brk id="70" max="34" man="1"/>
        <brk id="103" max="34" man="1"/>
        <brk id="130" max="34" man="1"/>
      </rowBreaks>
      <pageMargins left="0.25" right="0.25" top="0.75" bottom="0.75" header="0.3" footer="0.3"/>
      <printOptions horizontalCentered="1"/>
      <pageSetup paperSize="9" scale="38"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9">
    <mergeCell ref="AC5:AC7"/>
    <mergeCell ref="A164:V164"/>
    <mergeCell ref="B6:C6"/>
    <mergeCell ref="J6:J7"/>
    <mergeCell ref="V6:V7"/>
    <mergeCell ref="T6:T7"/>
    <mergeCell ref="N6:R6"/>
    <mergeCell ref="L6:L7"/>
    <mergeCell ref="F6:G6"/>
    <mergeCell ref="D6:D7"/>
    <mergeCell ref="A163:AB163"/>
    <mergeCell ref="A3:AB3"/>
    <mergeCell ref="AA5:AB5"/>
    <mergeCell ref="AA6:AA7"/>
    <mergeCell ref="AB6:AB7"/>
    <mergeCell ref="A162:AB162"/>
    <mergeCell ref="Y5:Y7"/>
    <mergeCell ref="D5:V5"/>
    <mergeCell ref="Z5:Z7"/>
  </mergeCells>
  <phoneticPr fontId="28" type="noConversion"/>
  <conditionalFormatting sqref="B12:T12 B96:AC143 B144:Y152 D157:AC157 E9:T9 E8:AC8 B8:D10 E10:AC10 B11:Y11 Z11:AC31 B13:Y31 B32:AC32 B33:Y41 Z33:AC69 B42:C42 W42:Y42 B43:Y69 B70:AC94 W95:AC95 Z144:AC156 B153:C157 B158:AC160">
    <cfRule type="expression" dxfId="66" priority="16">
      <formula>$Y8="NEIN"</formula>
    </cfRule>
  </conditionalFormatting>
  <conditionalFormatting sqref="D8:D21 D23:D26 D31 D33:D37 D39:D41 D43:D52 D56 D59:D63 D65:D75 D77:D79 D81:D89 D91:D94 D96:D103 D109:D147 D150:D160">
    <cfRule type="expression" dxfId="65" priority="25">
      <formula>OR(AND(D8="BP",E8=2),AND(D8="BPE/BP",E8&gt;=1),AND(D8="BPE",E8=1))</formula>
    </cfRule>
    <cfRule type="expression" dxfId="64" priority="27">
      <formula>OR(AND(D8="BP",E8=1),AND(D8&lt;&gt;"",E8=0))</formula>
    </cfRule>
  </conditionalFormatting>
  <conditionalFormatting sqref="D153:Y156">
    <cfRule type="expression" dxfId="63" priority="1">
      <formula>$Y153="NEIN"</formula>
    </cfRule>
  </conditionalFormatting>
  <conditionalFormatting sqref="F8:F21 F23:F26 F31 F33:F37 F39:F41 F43:F52 F56 F59:F63 F65:F75 F77:F79 F81:F89 F91:F94 F96:F103 F109:F147 F150:F159">
    <cfRule type="expression" dxfId="62" priority="1122" stopIfTrue="1">
      <formula>$H8=0</formula>
    </cfRule>
    <cfRule type="expression" dxfId="61" priority="1124" stopIfTrue="1">
      <formula>$H8=1</formula>
    </cfRule>
  </conditionalFormatting>
  <conditionalFormatting sqref="G8:G21 G23:G26 G31 G33:G37 G39:G41 G43:G52 G56 G59:G63 G65:G75 G77:G79 G81:G89 G91:G94 G96:G103 G109:G134 G137:G147 G150:G159">
    <cfRule type="expression" dxfId="54" priority="1270" stopIfTrue="1">
      <formula>$I8=1</formula>
    </cfRule>
  </conditionalFormatting>
  <conditionalFormatting sqref="G8:G21 G23:G26 G31 G33:G37 G39:G41 G43:G52 G56 G59:G63 G65:G75 G77:G79 G81:G89 G91:G94 G96:G103 G109:G147 G150:G159">
    <cfRule type="expression" dxfId="53" priority="1268" stopIfTrue="1">
      <formula>$I8=0</formula>
    </cfRule>
  </conditionalFormatting>
  <conditionalFormatting sqref="G135:G136">
    <cfRule type="expression" dxfId="52" priority="1415" stopIfTrue="1">
      <formula>SUM($I135:$I135)=2</formula>
    </cfRule>
    <cfRule type="expression" dxfId="51" priority="1416" stopIfTrue="1">
      <formula>$I135=1</formula>
    </cfRule>
  </conditionalFormatting>
  <conditionalFormatting sqref="J8:J21 J23:J26 J31 J33:J37 J39:J41 J43:J52 J56 J59:J63 J65:J75 J77:J79 J81:J89 J91:J94 J96:J103 J109:J147 J150:J159">
    <cfRule type="expression" dxfId="50" priority="1484" stopIfTrue="1">
      <formula>$K8=1</formula>
    </cfRule>
    <cfRule type="expression" dxfId="49" priority="1483" stopIfTrue="1">
      <formula>SUM($K8:$K8)=2</formula>
    </cfRule>
    <cfRule type="expression" dxfId="48" priority="1482" stopIfTrue="1">
      <formula>$K8=0</formula>
    </cfRule>
  </conditionalFormatting>
  <conditionalFormatting sqref="L8:L21 L23:L26 L31 L33:L37 L39:L41 L43:L52 L56 L59:L63 L65:L75 L77:L79 L81:L89 L91:L94 L96:L103 L109:L147 L150:L159">
    <cfRule type="expression" dxfId="47" priority="1736" stopIfTrue="1">
      <formula>SUM($M8:$M8)=2</formula>
    </cfRule>
    <cfRule type="expression" dxfId="46" priority="1737" stopIfTrue="1">
      <formula>$M8=1</formula>
    </cfRule>
    <cfRule type="expression" dxfId="45" priority="1735" stopIfTrue="1">
      <formula>$M8=0</formula>
    </cfRule>
  </conditionalFormatting>
  <conditionalFormatting sqref="N8:N21 N23:N26 N31 N33:N37 N39:N41 N43:N52 N56 N59:N63 N65:N75 N77:N79 N81:N89 N91:N94 N96:N103 N109:N147 N150:N159">
    <cfRule type="expression" dxfId="44" priority="1870" stopIfTrue="1">
      <formula>$O8=1</formula>
    </cfRule>
    <cfRule type="expression" dxfId="43" priority="1869" stopIfTrue="1">
      <formula>SUM($O8:$O8)=2</formula>
    </cfRule>
    <cfRule type="expression" dxfId="42" priority="1868" stopIfTrue="1">
      <formula>$O8=0</formula>
    </cfRule>
  </conditionalFormatting>
  <conditionalFormatting sqref="P8:P21 P23:P26 P31 P33:P37 P39:P41 P43:P52 P56 P59:P63 P65:P75 P77:P79 P81:P89 P91:P94 P96:P103 P109:P147 P150:P159">
    <cfRule type="expression" dxfId="41" priority="2129" stopIfTrue="1">
      <formula>$Q8=0</formula>
    </cfRule>
    <cfRule type="expression" dxfId="40" priority="2128" stopIfTrue="1">
      <formula>$Q8=1</formula>
    </cfRule>
  </conditionalFormatting>
  <conditionalFormatting sqref="R8:R21 R23:R26 R31 R33:R37 R39:R41 R43:R52 R56 R59:R63 R65:R75 R77:R79 R81:R89 R91:R94 R96:R103 R109:R147 R150:R159">
    <cfRule type="expression" dxfId="39" priority="2157" stopIfTrue="1">
      <formula>$S8=0</formula>
    </cfRule>
    <cfRule type="expression" dxfId="38" priority="2156" stopIfTrue="1">
      <formula>$S8=1</formula>
    </cfRule>
  </conditionalFormatting>
  <conditionalFormatting sqref="T8:T21 T23:T26 T31 T33:T37 T39:T41 T43:T52 T56 T59:T63 T65:T75 T77:T79 T81:T89 T91:T94 T96:T103 T109:T147 T150:T159">
    <cfRule type="expression" dxfId="37" priority="2024" stopIfTrue="1">
      <formula>$U8=0</formula>
    </cfRule>
    <cfRule type="expression" dxfId="36" priority="2025" stopIfTrue="1">
      <formula>SUM($U8:$U8)=2</formula>
    </cfRule>
    <cfRule type="expression" dxfId="35" priority="2026" stopIfTrue="1">
      <formula>$U8=1</formula>
    </cfRule>
  </conditionalFormatting>
  <conditionalFormatting sqref="U12:Y12">
    <cfRule type="expression" dxfId="34" priority="6">
      <formula>$Y12="NEIN"</formula>
    </cfRule>
  </conditionalFormatting>
  <conditionalFormatting sqref="U9:AC9">
    <cfRule type="expression" dxfId="33" priority="2">
      <formula>$Y9="NEIN"</formula>
    </cfRule>
  </conditionalFormatting>
  <conditionalFormatting sqref="V8:V21 V23:V26 V31 V33:V37 V39:V41 V43:V52 V56 V59:V63 V65:V75 V77:V79 V81:V89 V91 V93:V94 V96:V103 V109:V115 V120:V134 V137:V147 V150:V159">
    <cfRule type="expression" dxfId="32" priority="1898">
      <formula>SUM($W8:$W8)=2</formula>
    </cfRule>
    <cfRule type="expression" dxfId="31" priority="1899" stopIfTrue="1">
      <formula>$W8=1</formula>
    </cfRule>
  </conditionalFormatting>
  <conditionalFormatting sqref="V8:V21 V23:V26 V31 V33:V37 V39:V41 V43:V52 V56 V59:V63 V65:V75 V77:V79 V81:V89 V91:V94 V96:V103 V109:V147 V150:V159">
    <cfRule type="expression" dxfId="30" priority="1897" stopIfTrue="1">
      <formula>$W8=(VALUE(0))</formula>
    </cfRule>
  </conditionalFormatting>
  <conditionalFormatting sqref="V92 V116:V119 V135:V136">
    <cfRule type="expression" dxfId="29" priority="1966" stopIfTrue="1">
      <formula>SUM($W92:$W92)=2</formula>
    </cfRule>
    <cfRule type="expression" dxfId="28" priority="1967" stopIfTrue="1">
      <formula>$W92=1</formula>
    </cfRule>
  </conditionalFormatting>
  <conditionalFormatting sqref="AB12">
    <cfRule type="expression" dxfId="27" priority="81">
      <formula>AA12="ja"</formula>
    </cfRule>
  </conditionalFormatting>
  <conditionalFormatting sqref="AB23">
    <cfRule type="expression" dxfId="26" priority="53">
      <formula>AA23="ja"</formula>
    </cfRule>
  </conditionalFormatting>
  <conditionalFormatting sqref="AB26">
    <cfRule type="expression" dxfId="25" priority="52">
      <formula>AA26="ja"</formula>
    </cfRule>
  </conditionalFormatting>
  <conditionalFormatting sqref="AB39:AB42">
    <cfRule type="expression" dxfId="24" priority="50">
      <formula>AA39="ja"</formula>
    </cfRule>
  </conditionalFormatting>
  <conditionalFormatting sqref="AB60">
    <cfRule type="expression" dxfId="23" priority="49">
      <formula>AA60="ja"</formula>
    </cfRule>
  </conditionalFormatting>
  <conditionalFormatting sqref="AB63">
    <cfRule type="expression" dxfId="22" priority="48">
      <formula>AA63="ja"</formula>
    </cfRule>
  </conditionalFormatting>
  <conditionalFormatting sqref="AB65:AB70">
    <cfRule type="expression" dxfId="21" priority="44">
      <formula>AA65="ja"</formula>
    </cfRule>
  </conditionalFormatting>
  <conditionalFormatting sqref="AB75">
    <cfRule type="expression" dxfId="20" priority="42">
      <formula>AA75="ja"</formula>
    </cfRule>
  </conditionalFormatting>
  <conditionalFormatting sqref="AB81:AB85">
    <cfRule type="expression" dxfId="19" priority="41">
      <formula>AA81="ja"</formula>
    </cfRule>
  </conditionalFormatting>
  <conditionalFormatting sqref="AB91">
    <cfRule type="expression" dxfId="18" priority="20">
      <formula>AA91="ja"</formula>
    </cfRule>
  </conditionalFormatting>
  <conditionalFormatting sqref="AB118:AB128">
    <cfRule type="expression" dxfId="17" priority="19">
      <formula>AA118="ja"</formula>
    </cfRule>
  </conditionalFormatting>
  <conditionalFormatting sqref="AB131:AB132">
    <cfRule type="expression" dxfId="16" priority="22">
      <formula>AA131="ja"</formula>
    </cfRule>
  </conditionalFormatting>
  <conditionalFormatting sqref="AB137">
    <cfRule type="expression" dxfId="15" priority="21">
      <formula>AA137="ja"</formula>
    </cfRule>
  </conditionalFormatting>
  <dataValidations count="4">
    <dataValidation type="list" allowBlank="1" showInputMessage="1" showErrorMessage="1" sqref="AA96:AA101 AA68 AA115:AA117 AA71:AA74 AA107 AA120 AA77:AA79" xr:uid="{00000000-0002-0000-0F00-000000000000}">
      <formula1>"ja, nein,"</formula1>
    </dataValidation>
    <dataValidation type="list" allowBlank="1" showInputMessage="1" showErrorMessage="1" sqref="AA12 AA23 Y43:Z52 Y56:Z56 Y59:Z63 AA60 AA63 Y8:Z21 AA66:AA67 AA26 AA81:AA85 Y91:AA91 Y81:Z89 Y109:Z118 AA118:AA119 AA121:AA126 AA131:AA132 AA137 Y121:Z147 Y96:Z103 Y150:Z159 AA69:AA70 Y39:Y41 Z39:AA42 AA75 Y33:Z37 Y77:Z79 Y92:Z94 Y23:Z26 Y31:Z31 Y65:Z75" xr:uid="{00000000-0002-0000-0F00-000001000000}">
      <formula1>"JA, NEIN,"</formula1>
    </dataValidation>
    <dataValidation type="list" allowBlank="1" showInputMessage="1" showErrorMessage="1" sqref="Y119:Z120" xr:uid="{00000000-0002-0000-0F00-000002000000}">
      <formula1>"JA, NEIN"</formula1>
    </dataValidation>
    <dataValidation allowBlank="1" showInputMessage="1" showErrorMessage="1" sqref="Y22:Z22 AB13:AB22 AA13:AA21 AB24:AB25 Y32:Z32 Y38:Z38 Y53:AB55 AA43:AB52 Y64:AB64 AA56:AB59 Y57:Z58 AA61:AB62 Y148:Z149 AA138:AB160 Y76:AB76 Y80:AB80 AA108:AB117 Y95:AB95 AA127:AB130 AA133:AB136 Y42 Y90:AB90 AA86:AB89 AA92:AB94 Y27:Z30 AA27:AB38 Y160:Z160 AA65:AB65" xr:uid="{00000000-0002-0000-0F00-000003000000}"/>
  </dataValidations>
  <hyperlinks>
    <hyperlink ref="D6" location="'6.1'!A1" display="Erforderliches Basispaket" xr:uid="{00000000-0004-0000-0F00-000000000000}"/>
    <hyperlink ref="F6:G6" location="'3.2'!A1" display="3.2: Facharzt und zeitl. Verfügbarkeit" xr:uid="{00000000-0004-0000-0F00-000001000000}"/>
    <hyperlink ref="N7" location="'3.5'!A1" display="3.5: Kooperation" xr:uid="{00000000-0004-0000-0F00-000002000000}"/>
    <hyperlink ref="D6:D7" location="'3.8'!A1" display="3.8: Erforderliches Basispaket" xr:uid="{00000000-0004-0000-0F00-000003000000}"/>
    <hyperlink ref="J6:J7" location="'3.3'!A1" display="3.3: Notfall-station (NF)" xr:uid="{00000000-0004-0000-0F00-000004000000}"/>
    <hyperlink ref="L6:L7" location="'3.4'!A1" display="3.4: Intensiv-station (IS)" xr:uid="{00000000-0004-0000-0F00-000005000000}"/>
    <hyperlink ref="T6:T7" location="'3.6'!A1" display="3.6: Tumorboard (TUB)" xr:uid="{00000000-0004-0000-0F00-000006000000}"/>
    <hyperlink ref="V6:V7" location="'3.7'!A1" display="3.7: Sonstige Anforderungen" xr:uid="{00000000-0004-0000-0F00-000007000000}"/>
    <hyperlink ref="N6:R6" location="'2.2'!A1" display="2.2 Verknüpfungen &amp; Hierachie" xr:uid="{00000000-0004-0000-0F00-000008000000}"/>
  </hyperlinks>
  <printOptions horizontalCentered="1"/>
  <pageMargins left="0.23622047244094491" right="0.23622047244094491" top="0.74803149606299213" bottom="0.74803149606299213" header="0.31496062992125984" footer="0.31496062992125984"/>
  <pageSetup paperSize="9" scale="11" orientation="portrait" r:id="rId2"/>
  <headerFooter scaleWithDoc="0" alignWithMargins="0"/>
  <rowBreaks count="4" manualBreakCount="4">
    <brk id="38" max="34" man="1"/>
    <brk id="72" max="34" man="1"/>
    <brk id="106" max="34" man="1"/>
    <brk id="134" max="34" man="1"/>
  </rowBreaks>
  <legacyDrawingHF r:id="rId3"/>
  <extLst>
    <ext xmlns:x14="http://schemas.microsoft.com/office/spreadsheetml/2009/9/main" uri="{78C0D931-6437-407d-A8EE-F0AAD7539E65}">
      <x14:conditionalFormattings>
        <x14:conditionalFormatting xmlns:xm="http://schemas.microsoft.com/office/excel/2006/main">
          <x14:cfRule type="expression" priority="3" id="{3EA2AA3A-CF62-BA42-B164-90D97CB4EBDD}">
            <xm:f>'3.2'!$B$26:$C$26=""</xm:f>
            <x14:dxf>
              <fill>
                <patternFill>
                  <bgColor rgb="FFFF9999"/>
                </patternFill>
              </fill>
            </x14:dxf>
          </x14:cfRule>
          <xm:sqref>F9:G9</xm:sqref>
        </x14:conditionalFormatting>
        <x14:conditionalFormatting xmlns:xm="http://schemas.microsoft.com/office/excel/2006/main">
          <x14:cfRule type="expression" priority="15" id="{75C2FDED-FD18-4483-BF03-60A9A1693680}">
            <xm:f>'3.2'!$B$26:$C$26=""</xm:f>
            <x14:dxf>
              <fill>
                <patternFill>
                  <bgColor rgb="FFFF9999"/>
                </patternFill>
              </fill>
            </x14:dxf>
          </x14:cfRule>
          <xm:sqref>F12:G12</xm:sqref>
        </x14:conditionalFormatting>
        <x14:conditionalFormatting xmlns:xm="http://schemas.microsoft.com/office/excel/2006/main">
          <x14:cfRule type="expression" priority="14" id="{3979DC31-800B-467B-AA73-73A61DEBE31C}">
            <xm:f>COUNTA('3.2'!$B$46:$C$46,'3.2'!$B$54:$C$54,'3.2'!$B$55:$C$55)&lt;1</xm:f>
            <x14:dxf>
              <fill>
                <patternFill>
                  <bgColor rgb="FFFF9999"/>
                </patternFill>
              </fill>
            </x14:dxf>
          </x14:cfRule>
          <xm:sqref>F100:G100</xm:sqref>
        </x14:conditionalFormatting>
        <x14:conditionalFormatting xmlns:xm="http://schemas.microsoft.com/office/excel/2006/main">
          <x14:cfRule type="expression" priority="13" id="{A2448BE9-E08D-4954-A41D-A7E5077574CF}">
            <xm:f>'3.2'!$B$29:$C$30=""</xm:f>
            <x14:dxf>
              <fill>
                <patternFill>
                  <bgColor rgb="FFFF9999"/>
                </patternFill>
              </fill>
            </x14:dxf>
          </x14:cfRule>
          <xm:sqref>F134:G134</xm:sqref>
        </x14:conditionalFormatting>
        <x14:conditionalFormatting xmlns:xm="http://schemas.microsoft.com/office/excel/2006/main">
          <x14:cfRule type="expression" priority="12" id="{F8F3CA9A-8297-416B-A151-13C278CFD7C0}">
            <xm:f>'3.2'!$B$47:$C$47=""</xm:f>
            <x14:dxf>
              <fill>
                <patternFill>
                  <bgColor rgb="FFFF9999"/>
                </patternFill>
              </fill>
            </x14:dxf>
          </x14:cfRule>
          <xm:sqref>F146:G146</xm:sqref>
        </x14:conditionalFormatting>
        <x14:conditionalFormatting xmlns:xm="http://schemas.microsoft.com/office/excel/2006/main">
          <x14:cfRule type="expression" priority="11" id="{E6CC258F-FCB6-422D-8668-E198E5546FEB}">
            <xm:f>'3.2'!$B$18:$C$18=""</xm:f>
            <x14:dxf>
              <fill>
                <patternFill>
                  <bgColor rgb="FFFF9999"/>
                </patternFill>
              </fill>
            </x14:dxf>
          </x14:cfRule>
          <xm:sqref>F157:G157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8">
    <tabColor theme="0" tint="-0.249977111117893"/>
    <pageSetUpPr fitToPage="1"/>
  </sheetPr>
  <dimension ref="A1:J71"/>
  <sheetViews>
    <sheetView showGridLines="0" workbookViewId="0">
      <pane ySplit="4" topLeftCell="A5" activePane="bottomLeft" state="frozen"/>
      <selection activeCell="C9" sqref="C9:C10"/>
      <selection pane="bottomLeft" activeCell="D20" sqref="D20"/>
    </sheetView>
  </sheetViews>
  <sheetFormatPr baseColWidth="10" defaultColWidth="11.453125" defaultRowHeight="12.5" x14ac:dyDescent="0.25"/>
  <cols>
    <col min="1" max="1" width="8.1796875" customWidth="1"/>
    <col min="2" max="2" width="50" customWidth="1"/>
    <col min="3" max="3" width="44.453125" customWidth="1"/>
    <col min="4" max="4" width="24.81640625" customWidth="1"/>
    <col min="5" max="5" width="4" customWidth="1"/>
    <col min="7" max="7" width="10" customWidth="1"/>
    <col min="8" max="8" width="50" customWidth="1"/>
    <col min="9" max="9" width="34.81640625" customWidth="1"/>
    <col min="10" max="10" width="15.81640625" customWidth="1"/>
  </cols>
  <sheetData>
    <row r="1" spans="1:10" ht="14.25" customHeight="1" x14ac:dyDescent="0.25">
      <c r="A1" s="51" t="str">
        <f>'3.1'!$A$1</f>
        <v>Bewerbung des Spitalunternehmens:</v>
      </c>
      <c r="C1" s="1117" t="s">
        <v>350</v>
      </c>
      <c r="D1" s="1117"/>
    </row>
    <row r="2" spans="1:10" ht="14.25" customHeight="1" x14ac:dyDescent="0.25">
      <c r="A2" s="445">
        <f>Deckblatt!$A$9</f>
        <v>0</v>
      </c>
      <c r="C2" s="1097">
        <f>Deckblatt!$A$12</f>
        <v>0</v>
      </c>
      <c r="D2" s="1097"/>
    </row>
    <row r="3" spans="1:10" s="45" customFormat="1" ht="34" customHeight="1" x14ac:dyDescent="0.25">
      <c r="A3" s="1160" t="s">
        <v>362</v>
      </c>
      <c r="B3" s="1160"/>
      <c r="C3" s="1160"/>
      <c r="D3" s="1160"/>
      <c r="F3" s="173"/>
      <c r="G3" s="200"/>
      <c r="H3" s="200"/>
      <c r="I3" s="200"/>
      <c r="J3" s="200"/>
    </row>
    <row r="4" spans="1:10" s="45" customFormat="1" ht="9" customHeight="1" x14ac:dyDescent="0.25">
      <c r="A4" s="201"/>
      <c r="B4" s="201"/>
      <c r="C4" s="201"/>
      <c r="D4" s="201"/>
      <c r="G4" s="201"/>
      <c r="H4" s="201"/>
      <c r="I4" s="201"/>
      <c r="J4" s="201"/>
    </row>
    <row r="5" spans="1:10" s="45" customFormat="1" ht="15.75" customHeight="1" x14ac:dyDescent="0.25">
      <c r="A5" s="1080" t="s">
        <v>141</v>
      </c>
      <c r="B5" s="1080"/>
      <c r="C5" s="1080"/>
      <c r="D5" s="1080"/>
      <c r="G5" s="1020"/>
      <c r="H5" s="1020"/>
      <c r="I5" s="1020"/>
      <c r="J5" s="1020"/>
    </row>
    <row r="6" spans="1:10" s="45" customFormat="1" ht="88.5" customHeight="1" x14ac:dyDescent="0.25">
      <c r="A6" s="1153" t="s">
        <v>746</v>
      </c>
      <c r="B6" s="1153"/>
      <c r="C6" s="1153"/>
      <c r="D6" s="1153"/>
      <c r="G6" s="1020"/>
      <c r="H6" s="1020"/>
      <c r="I6" s="1020"/>
      <c r="J6" s="1020"/>
    </row>
    <row r="7" spans="1:10" s="45" customFormat="1" ht="4.5" customHeight="1" x14ac:dyDescent="0.25">
      <c r="A7" s="260"/>
      <c r="B7" s="260"/>
      <c r="C7" s="260"/>
      <c r="D7" s="260"/>
      <c r="H7" s="1044"/>
      <c r="I7" s="1044"/>
    </row>
    <row r="8" spans="1:10" s="45" customFormat="1" ht="12.75" customHeight="1" x14ac:dyDescent="0.25">
      <c r="A8" s="1152" t="s">
        <v>142</v>
      </c>
      <c r="B8" s="1152"/>
      <c r="C8" s="1152"/>
      <c r="D8" s="1152"/>
    </row>
    <row r="9" spans="1:10" s="191" customFormat="1" ht="14.25" customHeight="1" x14ac:dyDescent="0.25">
      <c r="A9" s="1161" t="s">
        <v>635</v>
      </c>
      <c r="B9" s="1162"/>
      <c r="C9" s="1162"/>
      <c r="D9" s="1162"/>
      <c r="E9" s="1154"/>
      <c r="F9" s="1154"/>
      <c r="G9" s="1154"/>
      <c r="H9" s="1154"/>
      <c r="I9" s="1154"/>
    </row>
    <row r="10" spans="1:10" s="191" customFormat="1" ht="14.25" customHeight="1" x14ac:dyDescent="0.25">
      <c r="A10" s="1153" t="s">
        <v>632</v>
      </c>
      <c r="B10" s="1153"/>
      <c r="C10" s="1153"/>
      <c r="D10" s="1153"/>
      <c r="E10" s="1154"/>
      <c r="F10" s="1154"/>
      <c r="G10" s="1154"/>
      <c r="H10" s="1154"/>
      <c r="I10" s="1154"/>
    </row>
    <row r="11" spans="1:10" s="191" customFormat="1" ht="14.25" customHeight="1" x14ac:dyDescent="0.25">
      <c r="A11" s="1153" t="s">
        <v>633</v>
      </c>
      <c r="B11" s="1154"/>
      <c r="C11" s="1154"/>
      <c r="D11" s="1154"/>
      <c r="E11" s="1154"/>
      <c r="F11" s="1154"/>
      <c r="G11" s="1154"/>
      <c r="H11" s="1154"/>
      <c r="I11" s="1154"/>
    </row>
    <row r="12" spans="1:10" s="191" customFormat="1" ht="14.25" customHeight="1" x14ac:dyDescent="0.25">
      <c r="A12" s="1153" t="s">
        <v>634</v>
      </c>
      <c r="B12" s="1154"/>
      <c r="C12" s="1154"/>
      <c r="D12" s="1154"/>
      <c r="E12" s="1154"/>
      <c r="F12" s="1154"/>
      <c r="G12" s="1154"/>
      <c r="H12" s="1154"/>
      <c r="I12" s="1154"/>
    </row>
    <row r="13" spans="1:10" s="191" customFormat="1" ht="14.25" customHeight="1" x14ac:dyDescent="0.25">
      <c r="A13" s="1153" t="s">
        <v>731</v>
      </c>
      <c r="B13" s="1154"/>
      <c r="C13" s="1154"/>
      <c r="D13" s="1154"/>
      <c r="E13" s="1154"/>
      <c r="F13" s="1154"/>
      <c r="G13" s="1154"/>
      <c r="H13" s="1154"/>
      <c r="I13" s="1154"/>
    </row>
    <row r="14" spans="1:10" s="45" customFormat="1" ht="8.25" customHeight="1" x14ac:dyDescent="0.25">
      <c r="A14" s="260"/>
      <c r="B14" s="260"/>
      <c r="C14" s="260"/>
      <c r="D14" s="260"/>
    </row>
    <row r="15" spans="1:10" s="45" customFormat="1" ht="38.25" customHeight="1" x14ac:dyDescent="0.25">
      <c r="A15" s="1152" t="s">
        <v>498</v>
      </c>
      <c r="B15" s="1152"/>
      <c r="C15" s="1152"/>
      <c r="D15" s="1152"/>
    </row>
    <row r="16" spans="1:10" s="202" customFormat="1" ht="17.25" customHeight="1" x14ac:dyDescent="0.25">
      <c r="A16" s="1151" t="s">
        <v>210</v>
      </c>
      <c r="B16" s="1151"/>
      <c r="C16" s="1151"/>
      <c r="D16" s="1151"/>
    </row>
    <row r="17" spans="1:4" s="191" customFormat="1" ht="15" customHeight="1" x14ac:dyDescent="0.25">
      <c r="A17" s="1153" t="s">
        <v>487</v>
      </c>
      <c r="B17" s="1153"/>
      <c r="C17" s="1153"/>
      <c r="D17" s="1153"/>
    </row>
    <row r="18" spans="1:4" s="191" customFormat="1" ht="15" customHeight="1" x14ac:dyDescent="0.25">
      <c r="A18" s="1153" t="s">
        <v>488</v>
      </c>
      <c r="B18" s="1153"/>
      <c r="C18" s="1153"/>
      <c r="D18" s="1153"/>
    </row>
    <row r="19" spans="1:4" s="45" customFormat="1" ht="16.5" customHeight="1" x14ac:dyDescent="0.25">
      <c r="A19" s="47"/>
      <c r="B19" s="47"/>
      <c r="C19" s="47"/>
      <c r="D19" s="550" t="s">
        <v>738</v>
      </c>
    </row>
    <row r="20" spans="1:4" s="45" customFormat="1" ht="35.25" customHeight="1" x14ac:dyDescent="0.25">
      <c r="A20" s="985" t="s">
        <v>832</v>
      </c>
      <c r="B20" s="985"/>
      <c r="C20" s="1157"/>
      <c r="D20" s="526"/>
    </row>
    <row r="21" spans="1:4" s="45" customFormat="1" ht="75" customHeight="1" x14ac:dyDescent="0.25">
      <c r="A21" s="1150" t="s">
        <v>200</v>
      </c>
      <c r="B21" s="1150"/>
      <c r="C21" s="1150"/>
      <c r="D21" s="1150"/>
    </row>
    <row r="22" spans="1:4" s="45" customFormat="1" ht="9.75" customHeight="1" x14ac:dyDescent="0.25">
      <c r="A22" s="260"/>
      <c r="B22" s="260"/>
      <c r="C22" s="260"/>
      <c r="D22" s="260"/>
    </row>
    <row r="23" spans="1:4" s="202" customFormat="1" ht="17.25" customHeight="1" x14ac:dyDescent="0.25">
      <c r="A23" s="1151" t="s">
        <v>72</v>
      </c>
      <c r="B23" s="1151"/>
      <c r="C23" s="1151"/>
      <c r="D23" s="1151"/>
    </row>
    <row r="24" spans="1:4" s="551" customFormat="1" ht="15" customHeight="1" x14ac:dyDescent="0.25">
      <c r="A24" s="999" t="s">
        <v>489</v>
      </c>
      <c r="B24" s="999"/>
      <c r="C24" s="999"/>
      <c r="D24" s="999"/>
    </row>
    <row r="25" spans="1:4" s="191" customFormat="1" ht="15" customHeight="1" x14ac:dyDescent="0.25">
      <c r="A25" s="1153" t="s">
        <v>490</v>
      </c>
      <c r="B25" s="1153"/>
      <c r="C25" s="1153"/>
      <c r="D25" s="1153"/>
    </row>
    <row r="26" spans="1:4" s="191" customFormat="1" ht="15" customHeight="1" x14ac:dyDescent="0.25">
      <c r="A26" s="1153" t="s">
        <v>803</v>
      </c>
      <c r="B26" s="1153"/>
      <c r="C26" s="1153"/>
      <c r="D26" s="1153"/>
    </row>
    <row r="27" spans="1:4" s="191" customFormat="1" ht="28" customHeight="1" x14ac:dyDescent="0.25">
      <c r="A27" s="1153" t="s">
        <v>431</v>
      </c>
      <c r="B27" s="1153"/>
      <c r="C27" s="1153"/>
      <c r="D27" s="1153"/>
    </row>
    <row r="28" spans="1:4" s="191" customFormat="1" ht="15" customHeight="1" x14ac:dyDescent="0.25">
      <c r="A28" s="1155" t="s">
        <v>732</v>
      </c>
      <c r="B28" s="1156"/>
      <c r="C28" s="1156"/>
      <c r="D28" s="1156"/>
    </row>
    <row r="29" spans="1:4" s="45" customFormat="1" ht="16.5" customHeight="1" x14ac:dyDescent="0.25">
      <c r="A29" s="47"/>
      <c r="B29" s="47"/>
      <c r="C29" s="47"/>
      <c r="D29" s="550" t="s">
        <v>738</v>
      </c>
    </row>
    <row r="30" spans="1:4" s="45" customFormat="1" ht="33.75" customHeight="1" x14ac:dyDescent="0.25">
      <c r="A30" s="1158" t="s">
        <v>833</v>
      </c>
      <c r="B30" s="985"/>
      <c r="C30" s="1157"/>
      <c r="D30" s="648"/>
    </row>
    <row r="31" spans="1:4" s="45" customFormat="1" ht="75" customHeight="1" x14ac:dyDescent="0.25">
      <c r="A31" s="1150" t="s">
        <v>200</v>
      </c>
      <c r="B31" s="1150"/>
      <c r="C31" s="1150"/>
      <c r="D31" s="1150"/>
    </row>
    <row r="32" spans="1:4" s="45" customFormat="1" ht="13.5" customHeight="1" x14ac:dyDescent="0.25">
      <c r="A32" s="197"/>
      <c r="B32" s="197"/>
      <c r="C32" s="197"/>
      <c r="D32" s="197"/>
    </row>
    <row r="33" spans="1:9" s="45" customFormat="1" ht="38.25" customHeight="1" x14ac:dyDescent="0.25">
      <c r="A33" s="1152" t="s">
        <v>499</v>
      </c>
      <c r="B33" s="1152"/>
      <c r="C33" s="1152"/>
      <c r="D33" s="1152"/>
    </row>
    <row r="34" spans="1:9" s="202" customFormat="1" ht="17.25" customHeight="1" x14ac:dyDescent="0.25">
      <c r="A34" s="1151" t="s">
        <v>215</v>
      </c>
      <c r="B34" s="1151"/>
      <c r="C34" s="1151"/>
      <c r="D34" s="1151"/>
    </row>
    <row r="35" spans="1:9" s="202" customFormat="1" ht="61" customHeight="1" x14ac:dyDescent="0.25">
      <c r="A35" s="987" t="s">
        <v>802</v>
      </c>
      <c r="B35" s="987"/>
      <c r="C35" s="987"/>
      <c r="D35" s="987"/>
    </row>
    <row r="36" spans="1:9" s="191" customFormat="1" ht="15.75" customHeight="1" x14ac:dyDescent="0.25">
      <c r="A36" s="1159" t="s">
        <v>349</v>
      </c>
      <c r="B36" s="1159"/>
      <c r="C36" s="1159"/>
      <c r="D36" s="1159"/>
      <c r="F36" s="1154"/>
      <c r="G36" s="1154"/>
      <c r="H36" s="1154"/>
      <c r="I36" s="1154"/>
    </row>
    <row r="37" spans="1:9" s="191" customFormat="1" ht="15" customHeight="1" x14ac:dyDescent="0.25">
      <c r="A37" s="1154" t="s">
        <v>242</v>
      </c>
      <c r="B37" s="1154"/>
      <c r="C37" s="1154"/>
      <c r="D37" s="1154"/>
      <c r="F37" s="431"/>
      <c r="G37" s="431"/>
      <c r="H37" s="431"/>
      <c r="I37" s="431"/>
    </row>
    <row r="38" spans="1:9" s="99" customFormat="1" ht="15" customHeight="1" x14ac:dyDescent="0.25">
      <c r="A38" s="1153" t="s">
        <v>803</v>
      </c>
      <c r="B38" s="1153"/>
      <c r="C38" s="1153"/>
      <c r="D38" s="1153"/>
    </row>
    <row r="39" spans="1:9" s="99" customFormat="1" ht="18.75" customHeight="1" x14ac:dyDescent="0.25">
      <c r="A39" s="1153" t="s">
        <v>636</v>
      </c>
      <c r="B39" s="1154"/>
      <c r="C39" s="1154"/>
      <c r="D39" s="1154"/>
    </row>
    <row r="40" spans="1:9" s="45" customFormat="1" ht="16.5" customHeight="1" x14ac:dyDescent="0.25">
      <c r="A40" s="47"/>
      <c r="B40" s="47"/>
      <c r="C40" s="47"/>
      <c r="D40" s="550" t="s">
        <v>738</v>
      </c>
    </row>
    <row r="41" spans="1:9" s="45" customFormat="1" ht="35.25" customHeight="1" x14ac:dyDescent="0.25">
      <c r="A41" s="1147" t="s">
        <v>834</v>
      </c>
      <c r="B41" s="1148"/>
      <c r="C41" s="1149"/>
      <c r="D41" s="649"/>
    </row>
    <row r="42" spans="1:9" s="45" customFormat="1" ht="75" customHeight="1" x14ac:dyDescent="0.25">
      <c r="A42" s="1150" t="s">
        <v>200</v>
      </c>
      <c r="B42" s="1150"/>
      <c r="C42" s="1150"/>
      <c r="D42" s="1150"/>
    </row>
    <row r="43" spans="1:9" s="45" customFormat="1" ht="13.5" customHeight="1" x14ac:dyDescent="0.25">
      <c r="A43" s="9"/>
    </row>
    <row r="44" spans="1:9" s="45" customFormat="1" ht="40" customHeight="1" x14ac:dyDescent="0.25">
      <c r="A44" s="1152" t="s">
        <v>810</v>
      </c>
      <c r="B44" s="1152"/>
      <c r="C44" s="1152"/>
      <c r="D44" s="1152"/>
    </row>
    <row r="45" spans="1:9" s="202" customFormat="1" ht="17.25" customHeight="1" x14ac:dyDescent="0.25">
      <c r="A45" s="1151" t="s">
        <v>804</v>
      </c>
      <c r="B45" s="1151"/>
      <c r="C45" s="1151"/>
      <c r="D45" s="1151"/>
    </row>
    <row r="46" spans="1:9" s="202" customFormat="1" ht="34" customHeight="1" x14ac:dyDescent="0.25">
      <c r="A46" s="987" t="s">
        <v>806</v>
      </c>
      <c r="B46" s="987"/>
      <c r="C46" s="987"/>
      <c r="D46" s="987"/>
    </row>
    <row r="47" spans="1:9" s="45" customFormat="1" ht="16.5" customHeight="1" x14ac:dyDescent="0.25">
      <c r="A47" s="47"/>
      <c r="B47" s="47"/>
      <c r="C47" s="47"/>
      <c r="D47" s="550" t="s">
        <v>738</v>
      </c>
    </row>
    <row r="48" spans="1:9" s="45" customFormat="1" ht="35.25" customHeight="1" x14ac:dyDescent="0.25">
      <c r="A48" s="1147" t="s">
        <v>835</v>
      </c>
      <c r="B48" s="1148"/>
      <c r="C48" s="1149"/>
      <c r="D48" s="649"/>
    </row>
    <row r="49" spans="1:4" s="45" customFormat="1" ht="35.25" customHeight="1" x14ac:dyDescent="0.25">
      <c r="A49" s="1147" t="s">
        <v>836</v>
      </c>
      <c r="B49" s="1148"/>
      <c r="C49" s="1149"/>
      <c r="D49" s="649"/>
    </row>
    <row r="50" spans="1:4" s="45" customFormat="1" ht="35.25" customHeight="1" x14ac:dyDescent="0.25">
      <c r="A50" s="1147" t="s">
        <v>837</v>
      </c>
      <c r="B50" s="1148"/>
      <c r="C50" s="1149"/>
      <c r="D50" s="649"/>
    </row>
    <row r="51" spans="1:4" s="45" customFormat="1" ht="35.25" customHeight="1" x14ac:dyDescent="0.25">
      <c r="A51" s="1147" t="s">
        <v>838</v>
      </c>
      <c r="B51" s="1148"/>
      <c r="C51" s="1149"/>
      <c r="D51" s="649"/>
    </row>
    <row r="52" spans="1:4" s="45" customFormat="1" ht="75" customHeight="1" x14ac:dyDescent="0.25">
      <c r="A52" s="1150" t="s">
        <v>200</v>
      </c>
      <c r="B52" s="1150"/>
      <c r="C52" s="1150"/>
      <c r="D52" s="1150"/>
    </row>
    <row r="53" spans="1:4" s="45" customFormat="1" x14ac:dyDescent="0.25"/>
    <row r="54" spans="1:4" s="45" customFormat="1" x14ac:dyDescent="0.25"/>
    <row r="55" spans="1:4" s="45" customFormat="1" x14ac:dyDescent="0.25"/>
    <row r="56" spans="1:4" s="45" customFormat="1" x14ac:dyDescent="0.25"/>
    <row r="57" spans="1:4" s="45" customFormat="1" x14ac:dyDescent="0.25"/>
    <row r="58" spans="1:4" s="45" customFormat="1" x14ac:dyDescent="0.25"/>
    <row r="59" spans="1:4" s="45" customFormat="1" x14ac:dyDescent="0.25"/>
    <row r="60" spans="1:4" s="45" customFormat="1" x14ac:dyDescent="0.25"/>
    <row r="61" spans="1:4" s="45" customFormat="1" x14ac:dyDescent="0.25"/>
    <row r="62" spans="1:4" s="45" customFormat="1" x14ac:dyDescent="0.25"/>
    <row r="63" spans="1:4" s="45" customFormat="1" x14ac:dyDescent="0.25"/>
    <row r="64" spans="1:4" s="45" customFormat="1" x14ac:dyDescent="0.25"/>
    <row r="65" s="45" customFormat="1" x14ac:dyDescent="0.25"/>
    <row r="66" s="45" customFormat="1" x14ac:dyDescent="0.25"/>
    <row r="67" s="45" customFormat="1" x14ac:dyDescent="0.25"/>
    <row r="68" s="45" customFormat="1" x14ac:dyDescent="0.25"/>
    <row r="69" s="45" customFormat="1" x14ac:dyDescent="0.25"/>
    <row r="70" s="45" customFormat="1" x14ac:dyDescent="0.25"/>
    <row r="71" s="45" customFormat="1" x14ac:dyDescent="0.25"/>
  </sheetData>
  <sheetProtection password="C69B" sheet="1" selectLockedCells="1"/>
  <customSheetViews>
    <customSheetView guid="{21F13F3C-C390-477F-A569-DF7158452A6C}" showGridLines="0" topLeftCell="A2">
      <selection activeCell="A12" sqref="A12:I12"/>
      <pageMargins left="0.25" right="0.25" top="0.75" bottom="0.75" header="0.3" footer="0.3"/>
      <printOptions horizontalCentered="1"/>
      <pageSetup paperSize="9" scale="68"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51">
    <mergeCell ref="E9:I9"/>
    <mergeCell ref="A10:D10"/>
    <mergeCell ref="A3:D3"/>
    <mergeCell ref="A5:D5"/>
    <mergeCell ref="A6:D6"/>
    <mergeCell ref="A8:D8"/>
    <mergeCell ref="E10:I10"/>
    <mergeCell ref="A9:D9"/>
    <mergeCell ref="G5:J5"/>
    <mergeCell ref="G6:J6"/>
    <mergeCell ref="H7:I7"/>
    <mergeCell ref="A20:C20"/>
    <mergeCell ref="A30:C30"/>
    <mergeCell ref="A31:D31"/>
    <mergeCell ref="A41:C41"/>
    <mergeCell ref="E11:I11"/>
    <mergeCell ref="E13:I13"/>
    <mergeCell ref="A12:D12"/>
    <mergeCell ref="E12:I12"/>
    <mergeCell ref="F36:I36"/>
    <mergeCell ref="A34:D34"/>
    <mergeCell ref="A35:D35"/>
    <mergeCell ref="A33:D33"/>
    <mergeCell ref="A36:D36"/>
    <mergeCell ref="C1:D1"/>
    <mergeCell ref="C2:D2"/>
    <mergeCell ref="A37:D37"/>
    <mergeCell ref="A11:D11"/>
    <mergeCell ref="A15:D15"/>
    <mergeCell ref="A17:D17"/>
    <mergeCell ref="A18:D18"/>
    <mergeCell ref="A16:D16"/>
    <mergeCell ref="A27:D27"/>
    <mergeCell ref="A24:D24"/>
    <mergeCell ref="A23:D23"/>
    <mergeCell ref="A28:D28"/>
    <mergeCell ref="A13:D13"/>
    <mergeCell ref="A25:D25"/>
    <mergeCell ref="A26:D26"/>
    <mergeCell ref="A21:D21"/>
    <mergeCell ref="A45:D45"/>
    <mergeCell ref="A46:D46"/>
    <mergeCell ref="A44:D44"/>
    <mergeCell ref="A38:D38"/>
    <mergeCell ref="A39:D39"/>
    <mergeCell ref="A42:D42"/>
    <mergeCell ref="A51:C51"/>
    <mergeCell ref="A52:D52"/>
    <mergeCell ref="A48:C48"/>
    <mergeCell ref="A49:C49"/>
    <mergeCell ref="A50:C50"/>
  </mergeCells>
  <phoneticPr fontId="33" type="noConversion"/>
  <dataValidations count="2">
    <dataValidation type="list" allowBlank="1" showInputMessage="1" showErrorMessage="1" sqref="D41 D30 D48:D51" xr:uid="{00000000-0002-0000-1000-000000000000}">
      <formula1>"ja, nein,"</formula1>
    </dataValidation>
    <dataValidation type="list" allowBlank="1" showInputMessage="1" showErrorMessage="1" sqref="D20" xr:uid="{00000000-0002-0000-1000-000001000000}">
      <formula1>"JA, NEIN"</formula1>
    </dataValidation>
  </dataValidations>
  <printOptions horizontalCentered="1"/>
  <pageMargins left="0.23622047244094491" right="0.23622047244094491" top="0.74803149606299213" bottom="0.74803149606299213" header="0.31496062992125984" footer="0.31496062992125984"/>
  <pageSetup paperSize="9" scale="65" orientation="portrait" r:id="rId2"/>
  <headerFooter scaleWithDoc="0" alignWithMargins="0"/>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tabColor theme="0" tint="-0.249977111117893"/>
    <pageSetUpPr fitToPage="1"/>
  </sheetPr>
  <dimension ref="A1:D17"/>
  <sheetViews>
    <sheetView showGridLines="0" zoomScaleNormal="100" workbookViewId="0">
      <pane ySplit="4" topLeftCell="A5" activePane="bottomLeft" state="frozen"/>
      <selection activeCell="C9" sqref="C9:C10"/>
      <selection pane="bottomLeft" activeCell="C12" sqref="C12"/>
    </sheetView>
  </sheetViews>
  <sheetFormatPr baseColWidth="10" defaultColWidth="11.453125" defaultRowHeight="12.5" x14ac:dyDescent="0.25"/>
  <cols>
    <col min="1" max="1" width="81.36328125" style="58" customWidth="1"/>
    <col min="2" max="2" width="34.81640625" style="58" customWidth="1"/>
    <col min="3" max="3" width="20.6328125" style="58" customWidth="1"/>
    <col min="4" max="16384" width="11.453125" style="58"/>
  </cols>
  <sheetData>
    <row r="1" spans="1:4" ht="14.25" customHeight="1" x14ac:dyDescent="0.25">
      <c r="A1" s="58" t="str">
        <f>'3.1'!$A$1</f>
        <v>Bewerbung des Spitalunternehmens:</v>
      </c>
      <c r="B1" s="432" t="s">
        <v>350</v>
      </c>
    </row>
    <row r="2" spans="1:4" ht="14.25" customHeight="1" x14ac:dyDescent="0.25">
      <c r="A2" s="60">
        <f>Deckblatt!$A$9</f>
        <v>0</v>
      </c>
      <c r="B2" s="552">
        <f>Deckblatt!$A$12</f>
        <v>0</v>
      </c>
    </row>
    <row r="3" spans="1:4" ht="34" customHeight="1" x14ac:dyDescent="0.25">
      <c r="A3" s="1167" t="s">
        <v>572</v>
      </c>
      <c r="B3" s="1167"/>
      <c r="C3" s="1167"/>
    </row>
    <row r="4" spans="1:4" ht="15" customHeight="1" x14ac:dyDescent="0.25"/>
    <row r="5" spans="1:4" s="82" customFormat="1" ht="33" customHeight="1" x14ac:dyDescent="0.25">
      <c r="A5" s="1165" t="s">
        <v>733</v>
      </c>
      <c r="B5" s="1165"/>
      <c r="C5" s="1165"/>
    </row>
    <row r="6" spans="1:4" s="82" customFormat="1" ht="33" customHeight="1" x14ac:dyDescent="0.25">
      <c r="A6" s="1165" t="s">
        <v>734</v>
      </c>
      <c r="B6" s="1165"/>
      <c r="C6" s="1165"/>
    </row>
    <row r="7" spans="1:4" s="82" customFormat="1" ht="15" customHeight="1" x14ac:dyDescent="0.25">
      <c r="A7" s="553"/>
      <c r="B7" s="553"/>
      <c r="C7" s="553"/>
    </row>
    <row r="8" spans="1:4" ht="30" customHeight="1" x14ac:dyDescent="0.25">
      <c r="A8" s="1151" t="s">
        <v>735</v>
      </c>
      <c r="B8" s="1151"/>
      <c r="C8" s="1151"/>
    </row>
    <row r="9" spans="1:4" s="82" customFormat="1" ht="167.25" customHeight="1" x14ac:dyDescent="0.25">
      <c r="A9" s="1165" t="s">
        <v>1047</v>
      </c>
      <c r="B9" s="1166"/>
      <c r="C9" s="1166"/>
      <c r="D9" s="954"/>
    </row>
    <row r="10" spans="1:4" s="203" customFormat="1" ht="12.75" customHeight="1" x14ac:dyDescent="0.25">
      <c r="A10" s="204"/>
      <c r="B10" s="204"/>
      <c r="C10" s="204"/>
    </row>
    <row r="11" spans="1:4" s="49" customFormat="1" x14ac:dyDescent="0.25">
      <c r="B11" s="204"/>
      <c r="C11" s="550" t="s">
        <v>738</v>
      </c>
    </row>
    <row r="12" spans="1:4" s="49" customFormat="1" ht="43" customHeight="1" x14ac:dyDescent="0.25">
      <c r="A12" s="1163" t="s">
        <v>839</v>
      </c>
      <c r="B12" s="1163"/>
      <c r="C12" s="526"/>
    </row>
    <row r="13" spans="1:4" s="49" customFormat="1" ht="75" customHeight="1" x14ac:dyDescent="0.25">
      <c r="A13" s="1164" t="s">
        <v>200</v>
      </c>
      <c r="B13" s="1164"/>
      <c r="C13" s="1164"/>
    </row>
    <row r="14" spans="1:4" s="133" customFormat="1" ht="12.75" customHeight="1" x14ac:dyDescent="0.25">
      <c r="B14" s="254"/>
      <c r="C14" s="254"/>
    </row>
    <row r="15" spans="1:4" s="82" customFormat="1" ht="12.75" customHeight="1" x14ac:dyDescent="0.25"/>
    <row r="16" spans="1:4" ht="12.75" customHeight="1" x14ac:dyDescent="0.25"/>
    <row r="17" ht="14.25" customHeight="1" x14ac:dyDescent="0.25"/>
  </sheetData>
  <sheetProtection password="C69B" sheet="1"/>
  <customSheetViews>
    <customSheetView guid="{21F13F3C-C390-477F-A569-DF7158452A6C}" showGridLines="0">
      <selection activeCell="A12" sqref="A12:F12"/>
      <rowBreaks count="1" manualBreakCount="1">
        <brk id="19" max="6" man="1"/>
      </rowBreaks>
      <pageMargins left="0.25" right="0.25" top="0.75" bottom="0.75" header="0.3" footer="0.3"/>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7">
    <mergeCell ref="A12:B12"/>
    <mergeCell ref="A13:C13"/>
    <mergeCell ref="A8:C8"/>
    <mergeCell ref="A9:C9"/>
    <mergeCell ref="A3:C3"/>
    <mergeCell ref="A5:C5"/>
    <mergeCell ref="A6:C6"/>
  </mergeCells>
  <dataValidations count="1">
    <dataValidation type="list" allowBlank="1" showInputMessage="1" showErrorMessage="1" sqref="C12" xr:uid="{00000000-0002-0000-1100-000000000000}">
      <formula1>"JA, NEIN"</formula1>
    </dataValidation>
  </dataValidations>
  <printOptions horizontalCentered="1"/>
  <pageMargins left="0.23622047244094491" right="0.23622047244094491" top="0.74803149606299213" bottom="0.74803149606299213" header="0.31496062992125984" footer="0.31496062992125984"/>
  <pageSetup paperSize="9" scale="68" orientation="portrait" r:id="rId2"/>
  <headerFooter scaleWithDoc="0" alignWithMargins="0"/>
  <rowBreaks count="1" manualBreakCount="1">
    <brk id="13" max="6" man="1"/>
  </rowBreaks>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42">
    <tabColor theme="0" tint="-0.249977111117893"/>
    <pageSetUpPr fitToPage="1"/>
  </sheetPr>
  <dimension ref="A1:H57"/>
  <sheetViews>
    <sheetView showGridLines="0" workbookViewId="0">
      <pane ySplit="4" topLeftCell="A5" activePane="bottomLeft" state="frozen"/>
      <selection activeCell="C9" sqref="C9:C10"/>
      <selection pane="bottomLeft" activeCell="D56" sqref="D56"/>
    </sheetView>
  </sheetViews>
  <sheetFormatPr baseColWidth="10" defaultColWidth="11.453125" defaultRowHeight="12.5" x14ac:dyDescent="0.25"/>
  <cols>
    <col min="1" max="1" width="8.453125" customWidth="1"/>
    <col min="2" max="2" width="64.36328125" customWidth="1"/>
    <col min="3" max="3" width="41.81640625" customWidth="1"/>
    <col min="4" max="4" width="23.1796875" customWidth="1"/>
    <col min="5" max="5" width="3.453125" style="28" customWidth="1"/>
    <col min="6" max="7" width="11.453125" style="28"/>
  </cols>
  <sheetData>
    <row r="1" spans="1:8" ht="14.25" customHeight="1" x14ac:dyDescent="0.25">
      <c r="A1" s="51" t="str">
        <f>'3.1'!$A$1</f>
        <v>Bewerbung des Spitalunternehmens:</v>
      </c>
      <c r="C1" s="51" t="s">
        <v>350</v>
      </c>
      <c r="E1" s="51"/>
    </row>
    <row r="2" spans="1:8" ht="14.25" customHeight="1" x14ac:dyDescent="0.25">
      <c r="A2" s="445">
        <f>Deckblatt!$A$9</f>
        <v>0</v>
      </c>
      <c r="C2" s="445">
        <f>Deckblatt!$A$12</f>
        <v>0</v>
      </c>
      <c r="E2" s="445"/>
    </row>
    <row r="3" spans="1:8" ht="34" customHeight="1" x14ac:dyDescent="0.25">
      <c r="A3" s="1081" t="s">
        <v>574</v>
      </c>
      <c r="B3" s="1081"/>
      <c r="C3" s="1081"/>
      <c r="D3" s="1081"/>
      <c r="E3" s="448"/>
    </row>
    <row r="4" spans="1:8" s="53" customFormat="1" ht="13" customHeight="1" x14ac:dyDescent="0.25">
      <c r="A4" s="47"/>
      <c r="B4" s="47"/>
      <c r="C4" s="47"/>
      <c r="D4" s="47"/>
      <c r="E4" s="103"/>
      <c r="F4" s="103"/>
      <c r="G4" s="103"/>
    </row>
    <row r="5" spans="1:8" s="103" customFormat="1" ht="74.25" customHeight="1" x14ac:dyDescent="0.25">
      <c r="A5" s="1168" t="s">
        <v>463</v>
      </c>
      <c r="B5" s="1169"/>
      <c r="C5" s="1169"/>
      <c r="D5" s="1169"/>
    </row>
    <row r="6" spans="1:8" s="82" customFormat="1" ht="29.25" customHeight="1" x14ac:dyDescent="0.25">
      <c r="A6" s="1171" t="s">
        <v>673</v>
      </c>
      <c r="B6" s="1171"/>
      <c r="C6" s="1171"/>
      <c r="D6" s="1171"/>
      <c r="E6" s="205"/>
      <c r="F6" s="205"/>
      <c r="G6" s="205"/>
    </row>
    <row r="7" spans="1:8" s="82" customFormat="1" ht="6" customHeight="1" x14ac:dyDescent="0.25">
      <c r="A7" s="262"/>
      <c r="B7" s="262"/>
      <c r="C7" s="262"/>
      <c r="D7" s="262"/>
      <c r="E7" s="203"/>
      <c r="F7" s="203"/>
      <c r="G7" s="203"/>
    </row>
    <row r="8" spans="1:8" s="82" customFormat="1" ht="15" customHeight="1" x14ac:dyDescent="0.25">
      <c r="A8" s="1170" t="s">
        <v>434</v>
      </c>
      <c r="B8" s="1170"/>
      <c r="C8" s="1170"/>
      <c r="D8" s="1170"/>
      <c r="E8" s="206"/>
      <c r="F8" s="206"/>
      <c r="G8" s="206"/>
    </row>
    <row r="9" spans="1:8" s="103" customFormat="1" ht="33" customHeight="1" x14ac:dyDescent="0.25">
      <c r="A9" s="2" t="s">
        <v>638</v>
      </c>
      <c r="B9" s="987" t="s">
        <v>637</v>
      </c>
      <c r="C9" s="987"/>
      <c r="D9" s="987"/>
    </row>
    <row r="10" spans="1:8" s="103" customFormat="1" ht="84" customHeight="1" x14ac:dyDescent="0.25">
      <c r="A10" s="2" t="s">
        <v>639</v>
      </c>
      <c r="B10" s="987" t="s">
        <v>640</v>
      </c>
      <c r="C10" s="987"/>
      <c r="D10" s="987"/>
    </row>
    <row r="11" spans="1:8" s="103" customFormat="1" ht="71.25" customHeight="1" x14ac:dyDescent="0.25">
      <c r="A11" s="2" t="s">
        <v>641</v>
      </c>
      <c r="B11" s="987" t="s">
        <v>642</v>
      </c>
      <c r="C11" s="987"/>
      <c r="D11" s="987"/>
    </row>
    <row r="12" spans="1:8" s="207" customFormat="1" ht="18" customHeight="1" x14ac:dyDescent="0.25">
      <c r="A12" s="2" t="s">
        <v>643</v>
      </c>
      <c r="B12" s="987" t="s">
        <v>647</v>
      </c>
      <c r="C12" s="987"/>
      <c r="D12" s="987"/>
    </row>
    <row r="13" spans="1:8" s="207" customFormat="1" ht="46" customHeight="1" x14ac:dyDescent="0.25">
      <c r="A13" s="2" t="s">
        <v>644</v>
      </c>
      <c r="B13" s="987" t="s">
        <v>648</v>
      </c>
      <c r="C13" s="987"/>
      <c r="D13" s="987"/>
    </row>
    <row r="14" spans="1:8" s="207" customFormat="1" ht="19" customHeight="1" x14ac:dyDescent="0.25">
      <c r="A14" s="2" t="s">
        <v>645</v>
      </c>
      <c r="B14" s="987" t="s">
        <v>435</v>
      </c>
      <c r="C14" s="987"/>
      <c r="D14" s="987"/>
      <c r="H14" s="208"/>
    </row>
    <row r="15" spans="1:8" s="207" customFormat="1" ht="19" customHeight="1" x14ac:dyDescent="0.25">
      <c r="A15" s="2" t="s">
        <v>646</v>
      </c>
      <c r="B15" s="987" t="s">
        <v>653</v>
      </c>
      <c r="C15" s="987"/>
      <c r="D15" s="987"/>
      <c r="H15" s="208"/>
    </row>
    <row r="16" spans="1:8" s="207" customFormat="1" ht="33" customHeight="1" x14ac:dyDescent="0.25">
      <c r="A16" s="2" t="s">
        <v>649</v>
      </c>
      <c r="B16" s="987" t="s">
        <v>651</v>
      </c>
      <c r="C16" s="987"/>
      <c r="D16" s="987"/>
      <c r="H16" s="208"/>
    </row>
    <row r="17" spans="1:7" s="207" customFormat="1" ht="97" customHeight="1" x14ac:dyDescent="0.25">
      <c r="A17" s="2" t="s">
        <v>650</v>
      </c>
      <c r="B17" s="987" t="s">
        <v>652</v>
      </c>
      <c r="C17" s="987"/>
      <c r="D17" s="987"/>
    </row>
    <row r="18" spans="1:7" s="82" customFormat="1" ht="16.5" customHeight="1" x14ac:dyDescent="0.25">
      <c r="A18" s="1172" t="s">
        <v>436</v>
      </c>
      <c r="B18" s="1172"/>
      <c r="C18" s="1172"/>
      <c r="D18" s="1172"/>
      <c r="E18" s="206"/>
      <c r="F18" s="206"/>
      <c r="G18" s="206"/>
    </row>
    <row r="19" spans="1:7" s="103" customFormat="1" ht="45" customHeight="1" x14ac:dyDescent="0.25">
      <c r="A19" s="2" t="s">
        <v>638</v>
      </c>
      <c r="B19" s="987" t="s">
        <v>777</v>
      </c>
      <c r="C19" s="1024"/>
      <c r="D19" s="1024"/>
    </row>
    <row r="20" spans="1:7" s="209" customFormat="1" ht="19" customHeight="1" x14ac:dyDescent="0.25">
      <c r="A20" s="554"/>
      <c r="B20" s="1173" t="s">
        <v>854</v>
      </c>
      <c r="C20" s="1173"/>
      <c r="D20" s="1173"/>
      <c r="E20" s="1173"/>
    </row>
    <row r="21" spans="1:7" s="207" customFormat="1" ht="19" customHeight="1" x14ac:dyDescent="0.25">
      <c r="A21" s="2" t="s">
        <v>639</v>
      </c>
      <c r="B21" s="987" t="s">
        <v>437</v>
      </c>
      <c r="C21" s="987"/>
      <c r="D21" s="987"/>
    </row>
    <row r="22" spans="1:7" s="207" customFormat="1" ht="84" customHeight="1" x14ac:dyDescent="0.25">
      <c r="A22" s="2" t="s">
        <v>641</v>
      </c>
      <c r="B22" s="987" t="s">
        <v>654</v>
      </c>
      <c r="C22" s="987"/>
      <c r="D22" s="987"/>
    </row>
    <row r="23" spans="1:7" s="207" customFormat="1" ht="33" customHeight="1" x14ac:dyDescent="0.25">
      <c r="A23" s="2" t="s">
        <v>643</v>
      </c>
      <c r="B23" s="987" t="s">
        <v>655</v>
      </c>
      <c r="C23" s="987"/>
      <c r="D23" s="987"/>
    </row>
    <row r="24" spans="1:7" s="207" customFormat="1" ht="19" customHeight="1" x14ac:dyDescent="0.25">
      <c r="A24" s="2" t="s">
        <v>644</v>
      </c>
      <c r="B24" s="987" t="s">
        <v>501</v>
      </c>
      <c r="C24" s="987"/>
      <c r="D24" s="987"/>
    </row>
    <row r="25" spans="1:7" s="207" customFormat="1" ht="33" customHeight="1" x14ac:dyDescent="0.25">
      <c r="A25" s="2" t="s">
        <v>645</v>
      </c>
      <c r="B25" s="987" t="s">
        <v>656</v>
      </c>
      <c r="C25" s="987"/>
      <c r="D25" s="987"/>
    </row>
    <row r="26" spans="1:7" s="207" customFormat="1" ht="118" customHeight="1" x14ac:dyDescent="0.25">
      <c r="A26" s="2" t="s">
        <v>646</v>
      </c>
      <c r="B26" s="987" t="s">
        <v>657</v>
      </c>
      <c r="C26" s="987"/>
      <c r="D26" s="987"/>
    </row>
    <row r="27" spans="1:7" s="82" customFormat="1" ht="16.5" customHeight="1" x14ac:dyDescent="0.25">
      <c r="A27" s="1172" t="s">
        <v>438</v>
      </c>
      <c r="B27" s="1172"/>
      <c r="C27" s="1172"/>
      <c r="D27" s="1172"/>
      <c r="E27" s="206"/>
      <c r="F27" s="206"/>
      <c r="G27" s="206"/>
    </row>
    <row r="28" spans="1:7" s="103" customFormat="1" ht="59.25" customHeight="1" x14ac:dyDescent="0.25">
      <c r="A28" s="987" t="s">
        <v>661</v>
      </c>
      <c r="B28" s="987"/>
      <c r="C28" s="987"/>
      <c r="D28" s="987"/>
    </row>
    <row r="29" spans="1:7" s="207" customFormat="1" ht="19" customHeight="1" x14ac:dyDescent="0.25">
      <c r="A29" s="2" t="s">
        <v>638</v>
      </c>
      <c r="B29" s="85" t="s">
        <v>660</v>
      </c>
      <c r="C29" s="85"/>
      <c r="D29" s="85"/>
    </row>
    <row r="30" spans="1:7" s="207" customFormat="1" ht="19" customHeight="1" x14ac:dyDescent="0.25">
      <c r="A30" s="2" t="s">
        <v>639</v>
      </c>
      <c r="B30" s="1024" t="s">
        <v>439</v>
      </c>
      <c r="C30" s="1024"/>
      <c r="D30" s="1024"/>
    </row>
    <row r="31" spans="1:7" s="207" customFormat="1" ht="19" customHeight="1" x14ac:dyDescent="0.25">
      <c r="A31" s="2" t="s">
        <v>641</v>
      </c>
      <c r="B31" s="987" t="s">
        <v>440</v>
      </c>
      <c r="C31" s="987"/>
      <c r="D31" s="987"/>
    </row>
    <row r="32" spans="1:7" s="207" customFormat="1" ht="19" customHeight="1" x14ac:dyDescent="0.25">
      <c r="A32" s="2" t="s">
        <v>643</v>
      </c>
      <c r="B32" s="987" t="s">
        <v>464</v>
      </c>
      <c r="C32" s="987"/>
      <c r="D32" s="987"/>
    </row>
    <row r="33" spans="1:7" s="207" customFormat="1" ht="19" customHeight="1" x14ac:dyDescent="0.25">
      <c r="A33" s="2" t="s">
        <v>644</v>
      </c>
      <c r="B33" s="987" t="s">
        <v>441</v>
      </c>
      <c r="C33" s="987"/>
      <c r="D33" s="987"/>
    </row>
    <row r="34" spans="1:7" s="207" customFormat="1" ht="19" customHeight="1" x14ac:dyDescent="0.25">
      <c r="A34" s="2" t="s">
        <v>645</v>
      </c>
      <c r="B34" s="987" t="s">
        <v>442</v>
      </c>
      <c r="C34" s="987"/>
      <c r="D34" s="987"/>
    </row>
    <row r="35" spans="1:7" s="207" customFormat="1" ht="19" customHeight="1" x14ac:dyDescent="0.25">
      <c r="A35" s="2" t="s">
        <v>646</v>
      </c>
      <c r="B35" s="987" t="s">
        <v>443</v>
      </c>
      <c r="C35" s="987"/>
      <c r="D35" s="987"/>
    </row>
    <row r="36" spans="1:7" s="207" customFormat="1" ht="19" customHeight="1" x14ac:dyDescent="0.25">
      <c r="A36" s="2" t="s">
        <v>658</v>
      </c>
      <c r="B36" s="987" t="s">
        <v>444</v>
      </c>
      <c r="C36" s="987"/>
      <c r="D36" s="987"/>
    </row>
    <row r="37" spans="1:7" s="207" customFormat="1" ht="19" customHeight="1" x14ac:dyDescent="0.25">
      <c r="A37" s="2" t="s">
        <v>659</v>
      </c>
      <c r="B37" s="987" t="s">
        <v>662</v>
      </c>
      <c r="C37" s="987"/>
      <c r="D37" s="987"/>
    </row>
    <row r="38" spans="1:7" s="82" customFormat="1" ht="16.5" customHeight="1" x14ac:dyDescent="0.25">
      <c r="A38" s="1172" t="s">
        <v>445</v>
      </c>
      <c r="B38" s="1172"/>
      <c r="C38" s="1172"/>
      <c r="D38" s="1172"/>
      <c r="E38" s="206"/>
      <c r="F38" s="206"/>
      <c r="G38" s="206"/>
    </row>
    <row r="39" spans="1:7" s="49" customFormat="1" ht="19" customHeight="1" x14ac:dyDescent="0.25">
      <c r="A39" s="987" t="s">
        <v>663</v>
      </c>
      <c r="B39" s="987"/>
      <c r="C39" s="987"/>
      <c r="D39" s="987"/>
    </row>
    <row r="40" spans="1:7" s="49" customFormat="1" ht="19" customHeight="1" x14ac:dyDescent="0.25">
      <c r="A40" s="2" t="s">
        <v>638</v>
      </c>
      <c r="B40" s="1024" t="s">
        <v>664</v>
      </c>
      <c r="C40" s="1024"/>
      <c r="D40" s="1024"/>
    </row>
    <row r="41" spans="1:7" s="49" customFormat="1" ht="19" customHeight="1" x14ac:dyDescent="0.25">
      <c r="A41" s="2" t="s">
        <v>639</v>
      </c>
      <c r="B41" s="49" t="s">
        <v>665</v>
      </c>
    </row>
    <row r="42" spans="1:7" s="49" customFormat="1" ht="19" customHeight="1" x14ac:dyDescent="0.25">
      <c r="A42" s="2" t="s">
        <v>641</v>
      </c>
      <c r="B42" s="987" t="s">
        <v>446</v>
      </c>
      <c r="C42" s="987"/>
      <c r="D42" s="987"/>
    </row>
    <row r="43" spans="1:7" s="49" customFormat="1" ht="19" customHeight="1" x14ac:dyDescent="0.25">
      <c r="A43" s="2" t="s">
        <v>643</v>
      </c>
      <c r="B43" s="987" t="s">
        <v>447</v>
      </c>
      <c r="C43" s="987"/>
      <c r="D43" s="987"/>
    </row>
    <row r="44" spans="1:7" s="49" customFormat="1" ht="19" customHeight="1" x14ac:dyDescent="0.25">
      <c r="A44" s="2" t="s">
        <v>644</v>
      </c>
      <c r="B44" s="987" t="s">
        <v>666</v>
      </c>
      <c r="C44" s="987"/>
      <c r="D44" s="987"/>
    </row>
    <row r="45" spans="1:7" s="49" customFormat="1" ht="19" customHeight="1" x14ac:dyDescent="0.25">
      <c r="A45" s="2" t="s">
        <v>645</v>
      </c>
      <c r="B45" s="987" t="s">
        <v>448</v>
      </c>
      <c r="C45" s="987"/>
      <c r="D45" s="987"/>
    </row>
    <row r="46" spans="1:7" s="49" customFormat="1" ht="19" customHeight="1" x14ac:dyDescent="0.25">
      <c r="A46" s="2" t="s">
        <v>646</v>
      </c>
      <c r="B46" s="987" t="s">
        <v>667</v>
      </c>
      <c r="C46" s="987"/>
      <c r="D46" s="987"/>
    </row>
    <row r="47" spans="1:7" s="49" customFormat="1" ht="19" customHeight="1" x14ac:dyDescent="0.25">
      <c r="A47" s="2" t="s">
        <v>649</v>
      </c>
      <c r="B47" s="987" t="s">
        <v>668</v>
      </c>
      <c r="C47" s="987"/>
      <c r="D47" s="987"/>
    </row>
    <row r="48" spans="1:7" s="49" customFormat="1" ht="19" customHeight="1" x14ac:dyDescent="0.25">
      <c r="A48" s="987" t="s">
        <v>669</v>
      </c>
      <c r="B48" s="987"/>
      <c r="C48" s="987"/>
      <c r="D48" s="987"/>
    </row>
    <row r="49" spans="1:4" s="49" customFormat="1" ht="19" customHeight="1" x14ac:dyDescent="0.25">
      <c r="A49" s="2" t="s">
        <v>638</v>
      </c>
      <c r="B49" s="1024" t="s">
        <v>502</v>
      </c>
      <c r="C49" s="1024"/>
      <c r="D49" s="1024"/>
    </row>
    <row r="50" spans="1:4" s="49" customFormat="1" ht="19" customHeight="1" x14ac:dyDescent="0.25">
      <c r="A50" s="2" t="s">
        <v>639</v>
      </c>
      <c r="B50" s="987" t="s">
        <v>449</v>
      </c>
      <c r="C50" s="987"/>
      <c r="D50" s="987"/>
    </row>
    <row r="51" spans="1:4" s="49" customFormat="1" ht="19" customHeight="1" x14ac:dyDescent="0.25">
      <c r="A51" s="2" t="s">
        <v>641</v>
      </c>
      <c r="B51" s="43" t="s">
        <v>670</v>
      </c>
      <c r="C51" s="43"/>
      <c r="D51" s="43"/>
    </row>
    <row r="52" spans="1:4" s="49" customFormat="1" ht="19" customHeight="1" x14ac:dyDescent="0.25">
      <c r="A52" s="2" t="s">
        <v>643</v>
      </c>
      <c r="B52" s="43" t="s">
        <v>671</v>
      </c>
      <c r="C52" s="43"/>
      <c r="D52" s="43"/>
    </row>
    <row r="53" spans="1:4" s="49" customFormat="1" ht="19" customHeight="1" x14ac:dyDescent="0.25">
      <c r="A53" s="2" t="s">
        <v>644</v>
      </c>
      <c r="B53" s="49" t="s">
        <v>672</v>
      </c>
    </row>
    <row r="54" spans="1:4" s="133" customFormat="1" ht="12.75" customHeight="1" x14ac:dyDescent="0.25">
      <c r="A54" s="254"/>
      <c r="B54" s="254"/>
      <c r="C54" s="254"/>
    </row>
    <row r="55" spans="1:4" s="49" customFormat="1" x14ac:dyDescent="0.25">
      <c r="B55" s="204"/>
      <c r="D55" s="550" t="s">
        <v>738</v>
      </c>
    </row>
    <row r="56" spans="1:4" s="49" customFormat="1" ht="43" customHeight="1" x14ac:dyDescent="0.25">
      <c r="A56" s="1147" t="s">
        <v>840</v>
      </c>
      <c r="B56" s="1148"/>
      <c r="C56" s="1149"/>
      <c r="D56" s="526"/>
    </row>
    <row r="57" spans="1:4" s="49" customFormat="1" ht="75" customHeight="1" x14ac:dyDescent="0.25">
      <c r="A57" s="1164" t="s">
        <v>200</v>
      </c>
      <c r="B57" s="1164"/>
      <c r="C57" s="1164"/>
      <c r="D57" s="1164"/>
    </row>
  </sheetData>
  <sheetProtection password="C69B" sheet="1"/>
  <customSheetViews>
    <customSheetView guid="{21F13F3C-C390-477F-A569-DF7158452A6C}" showGridLines="0">
      <selection activeCell="A12" sqref="A12:F12"/>
      <rowBreaks count="2" manualBreakCount="2">
        <brk id="17" max="3" man="1"/>
        <brk id="37" max="3" man="1"/>
      </rowBreaks>
      <pageMargins left="0.70866141732283472" right="0.70866141732283472" top="0.74803149606299213" bottom="0.74803149606299213" header="0.31496062992125984" footer="0.31496062992125984"/>
      <printOptions horizontalCentered="1"/>
      <pageSetup paperSize="9" scale="90"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46">
    <mergeCell ref="A57:D57"/>
    <mergeCell ref="A38:D38"/>
    <mergeCell ref="B37:D37"/>
    <mergeCell ref="B46:D46"/>
    <mergeCell ref="B47:D47"/>
    <mergeCell ref="B40:D40"/>
    <mergeCell ref="A48:D48"/>
    <mergeCell ref="B49:D49"/>
    <mergeCell ref="B50:D50"/>
    <mergeCell ref="B42:D42"/>
    <mergeCell ref="B43:D43"/>
    <mergeCell ref="B44:D44"/>
    <mergeCell ref="A56:C56"/>
    <mergeCell ref="B35:D35"/>
    <mergeCell ref="A39:D39"/>
    <mergeCell ref="B33:D33"/>
    <mergeCell ref="B45:D45"/>
    <mergeCell ref="B22:D22"/>
    <mergeCell ref="A27:D27"/>
    <mergeCell ref="A28:D28"/>
    <mergeCell ref="B30:D30"/>
    <mergeCell ref="B23:D23"/>
    <mergeCell ref="B24:D24"/>
    <mergeCell ref="B25:D25"/>
    <mergeCell ref="B26:D26"/>
    <mergeCell ref="B34:D34"/>
    <mergeCell ref="B36:D36"/>
    <mergeCell ref="B31:D31"/>
    <mergeCell ref="B32:D32"/>
    <mergeCell ref="B17:D17"/>
    <mergeCell ref="A18:D18"/>
    <mergeCell ref="B19:D19"/>
    <mergeCell ref="B21:D21"/>
    <mergeCell ref="B20:E20"/>
    <mergeCell ref="A3:D3"/>
    <mergeCell ref="B15:D15"/>
    <mergeCell ref="B16:D16"/>
    <mergeCell ref="B11:D11"/>
    <mergeCell ref="B12:D12"/>
    <mergeCell ref="B13:D13"/>
    <mergeCell ref="A5:D5"/>
    <mergeCell ref="A8:D8"/>
    <mergeCell ref="A6:D6"/>
    <mergeCell ref="B9:D9"/>
    <mergeCell ref="B10:D10"/>
    <mergeCell ref="B14:D14"/>
  </mergeCells>
  <phoneticPr fontId="11" type="noConversion"/>
  <dataValidations count="1">
    <dataValidation type="list" allowBlank="1" showInputMessage="1" showErrorMessage="1" sqref="D56" xr:uid="{00000000-0002-0000-1200-000000000000}">
      <formula1>"JA, NEIN"</formula1>
    </dataValidation>
  </dataValidations>
  <hyperlinks>
    <hyperlink ref="B20:E20" r:id="rId2" display="SPLG Akutsomatik Definition 2026_4 (ICD- und CHOP-Kataloge und Regeln)" xr:uid="{00000000-0004-0000-1200-000000000000}"/>
  </hyperlinks>
  <printOptions horizontalCentered="1"/>
  <pageMargins left="0.23622047244094491" right="0.23622047244094491" top="0.74803149606299213" bottom="0.74803149606299213" header="0.31496062992125984" footer="0.31496062992125984"/>
  <pageSetup paperSize="9" scale="43" orientation="portrait" r:id="rId3"/>
  <headerFooter scaleWithDoc="0" alignWithMargins="0"/>
  <rowBreaks count="2" manualBreakCount="2">
    <brk id="17" max="3" man="1"/>
    <brk id="37" max="3" man="1"/>
  </rowBreaks>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pageSetUpPr fitToPage="1"/>
  </sheetPr>
  <dimension ref="A1:F40"/>
  <sheetViews>
    <sheetView showGridLines="0" workbookViewId="0">
      <pane ySplit="4" topLeftCell="A5" activePane="bottomLeft" state="frozen"/>
      <selection activeCell="A9" sqref="A9:F10"/>
      <selection pane="bottomLeft" activeCell="A3" sqref="A3:F3"/>
    </sheetView>
  </sheetViews>
  <sheetFormatPr baseColWidth="10" defaultColWidth="29.1796875" defaultRowHeight="12.5" x14ac:dyDescent="0.25"/>
  <cols>
    <col min="1" max="1" width="8.453125" customWidth="1"/>
    <col min="2" max="2" width="16" style="90" customWidth="1"/>
    <col min="3" max="3" width="2" style="90" customWidth="1"/>
    <col min="4" max="4" width="5.36328125" customWidth="1"/>
    <col min="5" max="5" width="1.1796875" customWidth="1"/>
    <col min="6" max="6" width="71.453125" customWidth="1"/>
  </cols>
  <sheetData>
    <row r="1" spans="1:6" ht="13" customHeight="1" x14ac:dyDescent="0.25"/>
    <row r="2" spans="1:6" ht="13" customHeight="1" x14ac:dyDescent="0.25"/>
    <row r="3" spans="1:6" s="5" customFormat="1" ht="34" customHeight="1" x14ac:dyDescent="0.25">
      <c r="A3" s="969" t="s">
        <v>140</v>
      </c>
      <c r="B3" s="969"/>
      <c r="C3" s="969"/>
      <c r="D3" s="969"/>
      <c r="E3" s="969"/>
      <c r="F3" s="969"/>
    </row>
    <row r="4" spans="1:6" ht="9" customHeight="1" x14ac:dyDescent="0.25">
      <c r="B4" s="91"/>
      <c r="C4" s="91"/>
      <c r="D4" s="53"/>
      <c r="E4" s="53"/>
      <c r="F4" s="53"/>
    </row>
    <row r="5" spans="1:6" s="53" customFormat="1" ht="20.25" customHeight="1" x14ac:dyDescent="0.25">
      <c r="A5" s="970" t="s">
        <v>378</v>
      </c>
      <c r="B5" s="970"/>
      <c r="C5" s="92"/>
      <c r="D5" s="35">
        <v>1</v>
      </c>
      <c r="E5" s="38"/>
      <c r="F5" s="34" t="s">
        <v>379</v>
      </c>
    </row>
    <row r="6" spans="1:6" s="53" customFormat="1" ht="20.25" customHeight="1" x14ac:dyDescent="0.25">
      <c r="A6" s="970"/>
      <c r="B6" s="970"/>
      <c r="C6" s="92"/>
      <c r="D6" s="35">
        <v>2</v>
      </c>
      <c r="E6" s="38"/>
      <c r="F6" s="48" t="s">
        <v>981</v>
      </c>
    </row>
    <row r="7" spans="1:6" s="53" customFormat="1" x14ac:dyDescent="0.25">
      <c r="A7" s="970"/>
      <c r="B7" s="970"/>
      <c r="C7" s="92"/>
      <c r="D7" s="36">
        <v>2.1</v>
      </c>
      <c r="E7" s="39"/>
      <c r="F7" s="32" t="s">
        <v>48</v>
      </c>
    </row>
    <row r="8" spans="1:6" s="53" customFormat="1" x14ac:dyDescent="0.25">
      <c r="A8" s="970"/>
      <c r="B8" s="970"/>
      <c r="C8" s="92"/>
      <c r="D8" s="36">
        <v>2.2000000000000002</v>
      </c>
      <c r="E8" s="39"/>
      <c r="F8" s="33" t="s">
        <v>265</v>
      </c>
    </row>
    <row r="9" spans="1:6" s="53" customFormat="1" ht="20.25" customHeight="1" x14ac:dyDescent="0.25">
      <c r="A9" s="972" t="s">
        <v>812</v>
      </c>
      <c r="B9" s="972"/>
      <c r="C9" s="93"/>
      <c r="D9" s="37">
        <v>3</v>
      </c>
      <c r="E9" s="40"/>
      <c r="F9" s="34" t="s">
        <v>380</v>
      </c>
    </row>
    <row r="10" spans="1:6" s="53" customFormat="1" x14ac:dyDescent="0.25">
      <c r="A10" s="972"/>
      <c r="B10" s="972"/>
      <c r="C10" s="93"/>
      <c r="D10" s="27">
        <v>3.1</v>
      </c>
      <c r="E10" s="41"/>
      <c r="F10" s="32" t="s">
        <v>578</v>
      </c>
    </row>
    <row r="11" spans="1:6" s="53" customFormat="1" x14ac:dyDescent="0.25">
      <c r="A11" s="972"/>
      <c r="B11" s="972"/>
      <c r="C11" s="93"/>
      <c r="D11" s="27">
        <v>3.2</v>
      </c>
      <c r="E11" s="41"/>
      <c r="F11" s="32" t="s">
        <v>381</v>
      </c>
    </row>
    <row r="12" spans="1:6" s="53" customFormat="1" x14ac:dyDescent="0.25">
      <c r="A12" s="972"/>
      <c r="B12" s="972"/>
      <c r="C12" s="93"/>
      <c r="D12" s="27">
        <v>3.3</v>
      </c>
      <c r="E12" s="41"/>
      <c r="F12" s="32" t="s">
        <v>351</v>
      </c>
    </row>
    <row r="13" spans="1:6" s="53" customFormat="1" x14ac:dyDescent="0.25">
      <c r="A13" s="972"/>
      <c r="B13" s="972"/>
      <c r="C13" s="93"/>
      <c r="D13" s="27">
        <v>3.4</v>
      </c>
      <c r="E13" s="41"/>
      <c r="F13" s="32" t="s">
        <v>352</v>
      </c>
    </row>
    <row r="14" spans="1:6" s="53" customFormat="1" x14ac:dyDescent="0.25">
      <c r="A14" s="972"/>
      <c r="B14" s="972"/>
      <c r="C14" s="93"/>
      <c r="D14" s="27">
        <v>3.5</v>
      </c>
      <c r="E14" s="41"/>
      <c r="F14" s="32" t="s">
        <v>1008</v>
      </c>
    </row>
    <row r="15" spans="1:6" s="53" customFormat="1" x14ac:dyDescent="0.25">
      <c r="A15" s="972"/>
      <c r="B15" s="972"/>
      <c r="C15" s="93"/>
      <c r="D15" s="27">
        <v>3.6</v>
      </c>
      <c r="E15" s="41"/>
      <c r="F15" s="32" t="s">
        <v>477</v>
      </c>
    </row>
    <row r="16" spans="1:6" s="53" customFormat="1" x14ac:dyDescent="0.25">
      <c r="A16" s="972"/>
      <c r="B16" s="972"/>
      <c r="C16" s="93"/>
      <c r="D16" s="27">
        <v>3.7</v>
      </c>
      <c r="E16" s="41"/>
      <c r="F16" s="32" t="s">
        <v>189</v>
      </c>
    </row>
    <row r="17" spans="1:6" s="53" customFormat="1" x14ac:dyDescent="0.25">
      <c r="A17" s="972"/>
      <c r="B17" s="972"/>
      <c r="C17" s="93"/>
      <c r="D17" s="26">
        <v>3.8</v>
      </c>
      <c r="E17" s="43"/>
      <c r="F17" s="32" t="s">
        <v>36</v>
      </c>
    </row>
    <row r="18" spans="1:6" s="53" customFormat="1" x14ac:dyDescent="0.25">
      <c r="A18" s="972"/>
      <c r="B18" s="972"/>
      <c r="C18" s="93"/>
      <c r="D18" s="55">
        <v>3.9</v>
      </c>
      <c r="E18" s="42"/>
      <c r="F18" s="32" t="s">
        <v>368</v>
      </c>
    </row>
    <row r="19" spans="1:6" s="53" customFormat="1" x14ac:dyDescent="0.25">
      <c r="A19" s="972"/>
      <c r="B19" s="972"/>
      <c r="C19" s="93"/>
      <c r="D19" s="56">
        <v>3.1</v>
      </c>
      <c r="E19" s="41"/>
      <c r="F19" s="32" t="s">
        <v>37</v>
      </c>
    </row>
    <row r="20" spans="1:6" s="53" customFormat="1" x14ac:dyDescent="0.25">
      <c r="A20" s="972"/>
      <c r="B20" s="972"/>
      <c r="C20" s="93"/>
      <c r="D20" s="27">
        <v>3.11</v>
      </c>
      <c r="E20" s="41"/>
      <c r="F20" s="32" t="s">
        <v>377</v>
      </c>
    </row>
    <row r="21" spans="1:6" s="53" customFormat="1" x14ac:dyDescent="0.25">
      <c r="A21" s="972"/>
      <c r="B21" s="972"/>
      <c r="C21" s="93"/>
      <c r="D21" s="26">
        <v>3.12</v>
      </c>
      <c r="E21" s="43"/>
      <c r="F21" s="32" t="s">
        <v>478</v>
      </c>
    </row>
    <row r="22" spans="1:6" s="53" customFormat="1" x14ac:dyDescent="0.25">
      <c r="A22" s="972"/>
      <c r="B22" s="972"/>
      <c r="C22" s="93"/>
      <c r="D22" s="26">
        <v>3.13</v>
      </c>
      <c r="E22" s="43"/>
      <c r="F22" s="32" t="s">
        <v>452</v>
      </c>
    </row>
    <row r="23" spans="1:6" s="53" customFormat="1" ht="15.5" x14ac:dyDescent="0.25">
      <c r="A23" s="972"/>
      <c r="B23" s="972"/>
      <c r="C23" s="93"/>
      <c r="D23" s="25">
        <v>4</v>
      </c>
      <c r="E23" s="44"/>
      <c r="F23" s="34" t="s">
        <v>353</v>
      </c>
    </row>
    <row r="24" spans="1:6" s="53" customFormat="1" ht="15.5" x14ac:dyDescent="0.25">
      <c r="A24" s="972"/>
      <c r="B24" s="972"/>
      <c r="C24" s="93"/>
      <c r="D24" s="25">
        <v>5</v>
      </c>
      <c r="E24" s="44"/>
      <c r="F24" s="34" t="s">
        <v>62</v>
      </c>
    </row>
    <row r="25" spans="1:6" s="53" customFormat="1" ht="9" customHeight="1" x14ac:dyDescent="0.25">
      <c r="B25" s="91"/>
      <c r="C25" s="91"/>
    </row>
    <row r="26" spans="1:6" s="53" customFormat="1" ht="18" x14ac:dyDescent="0.25">
      <c r="A26" s="330" t="s">
        <v>451</v>
      </c>
      <c r="B26" s="329"/>
      <c r="C26" s="329"/>
      <c r="D26" s="329"/>
      <c r="E26" s="329"/>
      <c r="F26" s="329"/>
    </row>
    <row r="27" spans="1:6" s="53" customFormat="1" ht="5.25" customHeight="1" x14ac:dyDescent="0.25">
      <c r="B27" s="91"/>
      <c r="C27" s="91"/>
    </row>
    <row r="28" spans="1:6" s="440" customFormat="1" ht="40.5" customHeight="1" x14ac:dyDescent="0.25">
      <c r="A28" s="971" t="s">
        <v>980</v>
      </c>
      <c r="B28" s="971"/>
      <c r="C28" s="971"/>
      <c r="D28" s="971"/>
      <c r="E28" s="971"/>
      <c r="F28" s="971"/>
    </row>
    <row r="29" spans="1:6" s="440" customFormat="1" ht="32.25" customHeight="1" x14ac:dyDescent="0.25">
      <c r="A29" s="973" t="s">
        <v>708</v>
      </c>
      <c r="B29" s="973"/>
      <c r="C29" s="973"/>
      <c r="D29" s="973"/>
      <c r="E29" s="973"/>
      <c r="F29" s="973"/>
    </row>
    <row r="30" spans="1:6" s="53" customFormat="1" ht="9" customHeight="1" x14ac:dyDescent="0.25">
      <c r="B30" s="91"/>
      <c r="C30" s="91"/>
      <c r="D30" s="94"/>
      <c r="E30" s="94"/>
      <c r="F30" s="94"/>
    </row>
    <row r="31" spans="1:6" s="53" customFormat="1" x14ac:dyDescent="0.25">
      <c r="B31" s="95"/>
      <c r="C31" s="95"/>
      <c r="D31" s="95"/>
      <c r="E31" s="95"/>
      <c r="F31" s="95"/>
    </row>
    <row r="33" spans="2:3" s="53" customFormat="1" x14ac:dyDescent="0.25"/>
    <row r="34" spans="2:3" s="53" customFormat="1" x14ac:dyDescent="0.25">
      <c r="B34" s="13"/>
      <c r="C34" s="13"/>
    </row>
    <row r="35" spans="2:3" s="53" customFormat="1" x14ac:dyDescent="0.25">
      <c r="B35" s="13"/>
      <c r="C35" s="13"/>
    </row>
    <row r="36" spans="2:3" s="53" customFormat="1" x14ac:dyDescent="0.25">
      <c r="B36" s="13"/>
      <c r="C36" s="13"/>
    </row>
    <row r="37" spans="2:3" s="53" customFormat="1" x14ac:dyDescent="0.25">
      <c r="B37" s="13"/>
      <c r="C37" s="13"/>
    </row>
    <row r="38" spans="2:3" s="53" customFormat="1" x14ac:dyDescent="0.25">
      <c r="B38" s="13"/>
      <c r="C38" s="13"/>
    </row>
    <row r="39" spans="2:3" s="53" customFormat="1" x14ac:dyDescent="0.25">
      <c r="B39" s="91"/>
      <c r="C39" s="91"/>
    </row>
    <row r="40" spans="2:3" s="53" customFormat="1" x14ac:dyDescent="0.25">
      <c r="B40" s="91"/>
      <c r="C40" s="91"/>
    </row>
  </sheetData>
  <sheetProtection password="C69B" sheet="1"/>
  <customSheetViews>
    <customSheetView guid="{21F13F3C-C390-477F-A569-DF7158452A6C}" showGridLines="0">
      <selection activeCell="A11" sqref="A11:F27"/>
      <rowBreaks count="1" manualBreakCount="1">
        <brk id="32" max="5" man="1"/>
      </rowBreaks>
      <pageMargins left="0.70866141732283472" right="0.70866141732283472" top="0.74803149606299213" bottom="0.74803149606299213" header="0.31496062992125984" footer="0.31496062992125984"/>
      <printOptions horizontalCentered="1"/>
      <pageSetup paperSize="9" scale="78" fitToHeight="0" orientation="portrait" r:id="rId1"/>
      <headerFooter alignWithMargins="0">
        <oddHeader xml:space="preserve">&amp;L&amp;G
</oddHeader>
        <oddFooter>&amp;L&amp;"Arial,Fett"&amp;8Departement Gesundheit und Soziales&amp;"Arial,Standard" Abteilung Gesundheit&amp;R&amp;6Seiten &amp;P von &amp;N Seiten</oddFooter>
      </headerFooter>
    </customSheetView>
  </customSheetViews>
  <mergeCells count="5">
    <mergeCell ref="A3:F3"/>
    <mergeCell ref="A5:B8"/>
    <mergeCell ref="A28:F28"/>
    <mergeCell ref="A9:B24"/>
    <mergeCell ref="A29:F29"/>
  </mergeCells>
  <hyperlinks>
    <hyperlink ref="F7" location="'2.1'!A1" display="Leistungsgruppen" xr:uid="{00000000-0004-0000-0100-000000000000}"/>
    <hyperlink ref="F8" location="'2.2'!A1" display="Leistungsgruppen und Anforderungen" xr:uid="{00000000-0004-0000-0100-000001000000}"/>
    <hyperlink ref="F6" location="'2'!A1" display="Definitionen/Spezifikationen der Leistungsgruppen (Einleitung)" xr:uid="{00000000-0004-0000-0100-000002000000}"/>
    <hyperlink ref="F5" location="'1 Info'!Druckbereich" display="Informationen zur Angebotserhebung " xr:uid="{00000000-0004-0000-0100-000003000000}"/>
    <hyperlink ref="F22" location="'3.13'!A1" display="Weitere Angaben zur Bewerbung" xr:uid="{00000000-0004-0000-0100-000004000000}"/>
    <hyperlink ref="F10" location="'3.1'!A1" display="Generelle Qualitätsanforderungen (Akutsomatik)" xr:uid="{00000000-0004-0000-0100-000005000000}"/>
    <hyperlink ref="F23" location="'4'!A1" display="Generelle Angaben zu Leistungserbringer" xr:uid="{00000000-0004-0000-0100-000006000000}"/>
    <hyperlink ref="F9" location="'3 Bewerbungsformulare -&gt;'!Druckbereich" display="Formulare für die Bewerbung" xr:uid="{00000000-0004-0000-0100-000007000000}"/>
    <hyperlink ref="F16" location="'3.7'!A1" display="Sonstige Anforderungen" xr:uid="{00000000-0004-0000-0100-000008000000}"/>
    <hyperlink ref="F24" location="'5'!A1" display="Erklärung" xr:uid="{00000000-0004-0000-0100-000009000000}"/>
    <hyperlink ref="F21" location="'3.12'!A1" display="Geburtshaus" xr:uid="{00000000-0004-0000-0100-00000A000000}"/>
    <hyperlink ref="F20" location="'3.11'!A1" display="Spezialisierte Palliative Care im Spital" xr:uid="{00000000-0004-0000-0100-00000B000000}"/>
    <hyperlink ref="F19" location="'3.10'!A1" display="Pädiatrie und Kinderchirurgie" xr:uid="{00000000-0004-0000-0100-00000C000000}"/>
    <hyperlink ref="F18" location="'3.9'!A1" display="Zusammenfassung Bewerbung für die Leistungsgruppen" xr:uid="{00000000-0004-0000-0100-00000D000000}"/>
    <hyperlink ref="F17" location="'3.8'!A1" display="Basisversorgung" xr:uid="{00000000-0004-0000-0100-00000E000000}"/>
    <hyperlink ref="F15" location="'3.6'!A1" display="Tumorboards/Tumorkonferenz" xr:uid="{00000000-0004-0000-0100-00000F000000}"/>
    <hyperlink ref="F14" location="'3.5'!A1" display="Kooperationen" xr:uid="{00000000-0004-0000-0100-000010000000}"/>
    <hyperlink ref="F13" location="'3.4'!A1" display="Anforderungen an die Intensivstationen" xr:uid="{00000000-0004-0000-0100-000011000000}"/>
    <hyperlink ref="F12" location="'3.3'!A1" display="Anforderungen für die Notfall-Station" xr:uid="{00000000-0004-0000-0100-000012000000}"/>
    <hyperlink ref="F11" location="'3.2'!A1" display="Angaben zu Fachärzten und deren zeitliche Verfügbarkeit" xr:uid="{00000000-0004-0000-0100-000013000000}"/>
  </hyperlinks>
  <printOptions horizontalCentered="1"/>
  <pageMargins left="0.23622047244094491" right="0.23622047244094491" top="0.74803149606299213" bottom="0.74803149606299213" header="0.31496062992125984" footer="0.31496062992125984"/>
  <pageSetup paperSize="9" scale="89" orientation="portrait" r:id="rId2"/>
  <headerFooter scaleWithDoc="0" alignWithMargins="0"/>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0">
    <tabColor theme="0" tint="-0.249977111117893"/>
    <pageSetUpPr fitToPage="1"/>
  </sheetPr>
  <dimension ref="A1:H46"/>
  <sheetViews>
    <sheetView showGridLines="0" workbookViewId="0">
      <pane ySplit="4" topLeftCell="A5" activePane="bottomLeft" state="frozen"/>
      <selection activeCell="C9" sqref="C9:C10"/>
      <selection pane="bottomLeft" activeCell="A9" sqref="A9:D9"/>
    </sheetView>
  </sheetViews>
  <sheetFormatPr baseColWidth="10" defaultColWidth="11.453125" defaultRowHeight="12.5" x14ac:dyDescent="0.25"/>
  <cols>
    <col min="1" max="1" width="8" customWidth="1"/>
    <col min="2" max="2" width="41.6328125" customWidth="1"/>
    <col min="3" max="3" width="37.1796875" customWidth="1"/>
    <col min="4" max="4" width="23.1796875" customWidth="1"/>
    <col min="5" max="5" width="5.453125" hidden="1" customWidth="1"/>
    <col min="6" max="6" width="3.81640625" customWidth="1"/>
    <col min="7" max="7" width="29.453125" customWidth="1"/>
    <col min="8" max="8" width="58.453125" customWidth="1"/>
  </cols>
  <sheetData>
    <row r="1" spans="1:8" ht="14.25" customHeight="1" x14ac:dyDescent="0.25">
      <c r="A1" s="51" t="str">
        <f>'3.1'!$A$1</f>
        <v>Bewerbung des Spitalunternehmens:</v>
      </c>
      <c r="C1" s="51" t="s">
        <v>350</v>
      </c>
      <c r="E1" s="51"/>
    </row>
    <row r="2" spans="1:8" ht="14.25" customHeight="1" x14ac:dyDescent="0.25">
      <c r="A2" s="445">
        <f>Deckblatt!$A$9</f>
        <v>0</v>
      </c>
      <c r="C2" s="23">
        <f>Deckblatt!$A$12</f>
        <v>0</v>
      </c>
      <c r="E2" s="23"/>
    </row>
    <row r="3" spans="1:8" s="53" customFormat="1" ht="34" customHeight="1" x14ac:dyDescent="0.25">
      <c r="A3" s="1174" t="s">
        <v>573</v>
      </c>
      <c r="B3" s="1174"/>
      <c r="C3" s="1174"/>
      <c r="D3" s="1174"/>
      <c r="E3" s="1174"/>
      <c r="F3" s="71"/>
    </row>
    <row r="4" spans="1:8" s="53" customFormat="1" ht="13" customHeight="1" x14ac:dyDescent="0.25">
      <c r="A4" s="49"/>
      <c r="B4" s="49"/>
      <c r="C4" s="49"/>
      <c r="D4" s="49"/>
      <c r="E4" s="49"/>
    </row>
    <row r="5" spans="1:8" s="50" customFormat="1" ht="40.5" customHeight="1" x14ac:dyDescent="0.25">
      <c r="A5" s="987" t="s">
        <v>801</v>
      </c>
      <c r="B5" s="987"/>
      <c r="C5" s="987"/>
      <c r="D5" s="987"/>
      <c r="E5" s="987"/>
      <c r="G5" s="85"/>
      <c r="H5" s="85"/>
    </row>
    <row r="6" spans="1:8" s="50" customFormat="1" ht="11.25" customHeight="1" x14ac:dyDescent="0.25">
      <c r="A6" s="49"/>
      <c r="B6" s="49"/>
      <c r="C6" s="49"/>
    </row>
    <row r="7" spans="1:8" s="53" customFormat="1" ht="19.5" customHeight="1" x14ac:dyDescent="0.25">
      <c r="A7" s="1176" t="s">
        <v>736</v>
      </c>
      <c r="B7" s="1176"/>
      <c r="C7" s="1176"/>
      <c r="D7" s="1176"/>
      <c r="E7" s="49"/>
    </row>
    <row r="8" spans="1:8" s="53" customFormat="1" ht="34.5" customHeight="1" x14ac:dyDescent="0.25">
      <c r="A8" s="1161" t="s">
        <v>491</v>
      </c>
      <c r="B8" s="1161"/>
      <c r="C8" s="1161"/>
      <c r="D8" s="1161"/>
      <c r="E8" s="1161"/>
    </row>
    <row r="9" spans="1:8" s="53" customFormat="1" ht="94.5" customHeight="1" x14ac:dyDescent="0.25">
      <c r="A9" s="1175" t="s">
        <v>504</v>
      </c>
      <c r="B9" s="1175"/>
      <c r="C9" s="1175"/>
      <c r="D9" s="1175"/>
      <c r="E9" s="264"/>
    </row>
    <row r="10" spans="1:8" s="53" customFormat="1" ht="4.5" customHeight="1" x14ac:dyDescent="0.25">
      <c r="A10" s="43"/>
      <c r="B10" s="49"/>
      <c r="C10" s="49"/>
      <c r="D10" s="49"/>
      <c r="E10" s="49"/>
    </row>
    <row r="11" spans="1:8" s="53" customFormat="1" ht="29.25" customHeight="1" x14ac:dyDescent="0.25">
      <c r="A11" s="1161" t="s">
        <v>492</v>
      </c>
      <c r="B11" s="1161"/>
      <c r="C11" s="1161"/>
      <c r="D11" s="1161"/>
      <c r="E11" s="51"/>
    </row>
    <row r="12" spans="1:8" s="53" customFormat="1" ht="94.5" customHeight="1" x14ac:dyDescent="0.25">
      <c r="A12" s="1175" t="s">
        <v>505</v>
      </c>
      <c r="B12" s="1175"/>
      <c r="C12" s="1175"/>
      <c r="D12" s="1175"/>
      <c r="E12" s="264"/>
    </row>
    <row r="13" spans="1:8" s="52" customFormat="1" ht="4.5" customHeight="1" x14ac:dyDescent="0.25">
      <c r="A13" s="49"/>
      <c r="B13" s="49"/>
      <c r="C13" s="49"/>
      <c r="D13" s="49"/>
      <c r="E13" s="6"/>
    </row>
    <row r="14" spans="1:8" s="52" customFormat="1" ht="24.75" customHeight="1" x14ac:dyDescent="0.25">
      <c r="A14" s="1161" t="s">
        <v>149</v>
      </c>
      <c r="B14" s="1161"/>
      <c r="C14" s="1161"/>
      <c r="D14" s="1161"/>
      <c r="E14" s="51"/>
    </row>
    <row r="15" spans="1:8" s="53" customFormat="1" ht="94.5" customHeight="1" x14ac:dyDescent="0.25">
      <c r="A15" s="1175"/>
      <c r="B15" s="1175"/>
      <c r="C15" s="1175"/>
      <c r="D15" s="1175"/>
      <c r="E15" s="264"/>
    </row>
    <row r="16" spans="1:8" s="53" customFormat="1" ht="13" x14ac:dyDescent="0.25">
      <c r="A16" s="263"/>
      <c r="B16" s="263"/>
      <c r="C16" s="263"/>
      <c r="D16" s="125"/>
      <c r="E16" s="49"/>
    </row>
    <row r="17" spans="1:6" s="53" customFormat="1" ht="19.5" customHeight="1" x14ac:dyDescent="0.25">
      <c r="A17" s="1176" t="s">
        <v>453</v>
      </c>
      <c r="B17" s="1176"/>
      <c r="C17" s="1176"/>
      <c r="D17" s="1176"/>
      <c r="E17" s="49"/>
    </row>
    <row r="18" spans="1:6" s="53" customFormat="1" x14ac:dyDescent="0.25">
      <c r="A18" s="263"/>
      <c r="B18" s="49"/>
      <c r="C18" s="49"/>
      <c r="D18" s="43"/>
      <c r="E18" s="49"/>
    </row>
    <row r="19" spans="1:6" s="53" customFormat="1" ht="26.25" customHeight="1" x14ac:dyDescent="0.25">
      <c r="A19" s="987" t="s">
        <v>454</v>
      </c>
      <c r="B19" s="987"/>
      <c r="C19" s="987"/>
      <c r="D19" s="987"/>
      <c r="E19" s="210"/>
      <c r="F19" s="46"/>
    </row>
    <row r="20" spans="1:6" s="53" customFormat="1" ht="94.5" customHeight="1" x14ac:dyDescent="0.25">
      <c r="A20" s="1175"/>
      <c r="B20" s="1175"/>
      <c r="C20" s="1175"/>
      <c r="D20" s="1175"/>
      <c r="E20" s="264"/>
    </row>
    <row r="21" spans="1:6" s="53" customFormat="1" x14ac:dyDescent="0.25">
      <c r="A21" s="49"/>
      <c r="B21" s="49"/>
      <c r="C21" s="49"/>
      <c r="D21" s="49"/>
      <c r="E21" s="83"/>
      <c r="F21" s="46"/>
    </row>
    <row r="22" spans="1:6" s="53" customFormat="1" ht="31.5" customHeight="1" x14ac:dyDescent="0.25">
      <c r="A22" s="987" t="s">
        <v>455</v>
      </c>
      <c r="B22" s="987"/>
      <c r="C22" s="987"/>
      <c r="D22" s="987"/>
      <c r="E22" s="49"/>
    </row>
    <row r="23" spans="1:6" s="53" customFormat="1" ht="94.5" customHeight="1" x14ac:dyDescent="0.25">
      <c r="A23" s="1175"/>
      <c r="B23" s="1175"/>
      <c r="C23" s="1175"/>
      <c r="D23" s="1175"/>
      <c r="E23" s="264"/>
    </row>
    <row r="24" spans="1:6" s="53" customFormat="1" x14ac:dyDescent="0.25">
      <c r="A24" s="49"/>
      <c r="B24" s="49"/>
      <c r="C24" s="49"/>
      <c r="D24" s="49"/>
      <c r="E24" s="49"/>
    </row>
    <row r="25" spans="1:6" s="53" customFormat="1" x14ac:dyDescent="0.25">
      <c r="A25" s="49"/>
      <c r="B25" s="49"/>
      <c r="C25" s="49"/>
      <c r="D25" s="49"/>
      <c r="E25" s="49"/>
    </row>
    <row r="26" spans="1:6" s="53" customFormat="1" x14ac:dyDescent="0.25">
      <c r="A26" s="49"/>
      <c r="B26" s="49"/>
      <c r="C26" s="49"/>
      <c r="D26" s="49"/>
      <c r="E26" s="49"/>
    </row>
    <row r="27" spans="1:6" s="53" customFormat="1" x14ac:dyDescent="0.25">
      <c r="A27" s="49"/>
      <c r="B27" s="49"/>
      <c r="C27" s="49"/>
      <c r="D27" s="49"/>
      <c r="E27" s="49"/>
    </row>
    <row r="28" spans="1:6" s="53" customFormat="1" x14ac:dyDescent="0.25">
      <c r="A28" s="49"/>
      <c r="B28" s="49"/>
      <c r="C28" s="49"/>
      <c r="D28" s="49"/>
      <c r="E28" s="49"/>
    </row>
    <row r="29" spans="1:6" s="53" customFormat="1" x14ac:dyDescent="0.25">
      <c r="A29" s="49"/>
      <c r="B29" s="49"/>
      <c r="C29" s="49"/>
      <c r="D29" s="49"/>
      <c r="E29" s="49"/>
    </row>
    <row r="30" spans="1:6" s="53" customFormat="1" x14ac:dyDescent="0.25">
      <c r="A30" s="49"/>
      <c r="B30" s="49"/>
      <c r="C30" s="49"/>
      <c r="D30" s="49"/>
      <c r="E30" s="49"/>
    </row>
    <row r="31" spans="1:6" s="53" customFormat="1" x14ac:dyDescent="0.25">
      <c r="A31" s="49"/>
      <c r="B31" s="49"/>
      <c r="C31" s="49"/>
      <c r="D31" s="49"/>
      <c r="E31" s="49"/>
    </row>
    <row r="32" spans="1:6" s="53" customFormat="1" x14ac:dyDescent="0.25">
      <c r="A32" s="49"/>
      <c r="B32" s="49"/>
      <c r="C32" s="49"/>
      <c r="D32" s="49"/>
      <c r="E32" s="49"/>
    </row>
    <row r="33" spans="1:5" s="53" customFormat="1" x14ac:dyDescent="0.25">
      <c r="A33" s="49"/>
      <c r="B33" s="49"/>
      <c r="C33" s="49"/>
      <c r="D33" s="49"/>
      <c r="E33" s="49"/>
    </row>
    <row r="34" spans="1:5" s="53" customFormat="1" x14ac:dyDescent="0.25">
      <c r="A34" s="49"/>
      <c r="B34" s="49"/>
      <c r="C34" s="49"/>
      <c r="D34" s="49"/>
      <c r="E34" s="49"/>
    </row>
    <row r="35" spans="1:5" s="53" customFormat="1" x14ac:dyDescent="0.25">
      <c r="A35" s="49"/>
      <c r="B35" s="49"/>
      <c r="C35" s="49"/>
      <c r="D35" s="49"/>
      <c r="E35" s="49"/>
    </row>
    <row r="36" spans="1:5" s="53" customFormat="1" x14ac:dyDescent="0.25">
      <c r="A36" s="49"/>
      <c r="B36" s="49"/>
      <c r="C36" s="49"/>
      <c r="D36" s="49"/>
      <c r="E36" s="49"/>
    </row>
    <row r="37" spans="1:5" s="53" customFormat="1" x14ac:dyDescent="0.25">
      <c r="A37" s="49"/>
      <c r="B37" s="49"/>
      <c r="C37" s="49"/>
      <c r="D37" s="49"/>
      <c r="E37" s="49"/>
    </row>
    <row r="38" spans="1:5" s="53" customFormat="1" x14ac:dyDescent="0.25"/>
    <row r="39" spans="1:5" s="53" customFormat="1" x14ac:dyDescent="0.25"/>
    <row r="40" spans="1:5" s="53" customFormat="1" x14ac:dyDescent="0.25"/>
    <row r="41" spans="1:5" s="53" customFormat="1" x14ac:dyDescent="0.25"/>
    <row r="42" spans="1:5" s="53" customFormat="1" x14ac:dyDescent="0.25"/>
    <row r="43" spans="1:5" s="53" customFormat="1" x14ac:dyDescent="0.25"/>
    <row r="44" spans="1:5" s="53" customFormat="1" x14ac:dyDescent="0.25"/>
    <row r="45" spans="1:5" s="53" customFormat="1" x14ac:dyDescent="0.25"/>
    <row r="46" spans="1:5" s="53" customFormat="1" x14ac:dyDescent="0.25"/>
  </sheetData>
  <sheetProtection password="C69B" sheet="1" selectLockedCells="1"/>
  <protectedRanges>
    <protectedRange sqref="A15 D18 A9 A12 A20 A23" name="Allgemeine Angaben"/>
  </protectedRanges>
  <customSheetViews>
    <customSheetView guid="{21F13F3C-C390-477F-A569-DF7158452A6C}" showGridLines="0" hiddenColumns="1">
      <selection activeCell="A12" sqref="A12:F12"/>
      <pageMargins left="0.70866141732283472" right="0.70866141732283472" top="0.74803149606299213" bottom="0.74803149606299213" header="0.31496062992125984" footer="0.31496062992125984"/>
      <printOptions horizontalCentered="1"/>
      <pageSetup paperSize="9" scale="80"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4">
    <mergeCell ref="A23:D23"/>
    <mergeCell ref="A17:D17"/>
    <mergeCell ref="A11:D11"/>
    <mergeCell ref="A12:D12"/>
    <mergeCell ref="A14:D14"/>
    <mergeCell ref="A15:D15"/>
    <mergeCell ref="A3:E3"/>
    <mergeCell ref="A5:E5"/>
    <mergeCell ref="A19:D19"/>
    <mergeCell ref="A20:D20"/>
    <mergeCell ref="A22:D22"/>
    <mergeCell ref="A7:D7"/>
    <mergeCell ref="A8:E8"/>
    <mergeCell ref="A9:D9"/>
  </mergeCells>
  <printOptions horizontalCentered="1"/>
  <pageMargins left="0.23622047244094491" right="0.23622047244094491" top="0.74803149606299213" bottom="0.74803149606299213" header="0.31496062992125984" footer="0.31496062992125984"/>
  <pageSetup paperSize="9" scale="84" orientation="portrait" r:id="rId2"/>
  <headerFooter scaleWithDoc="0" alignWithMargins="0"/>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5">
    <tabColor theme="0" tint="-0.249977111117893"/>
    <pageSetUpPr fitToPage="1"/>
  </sheetPr>
  <dimension ref="A1:F51"/>
  <sheetViews>
    <sheetView showGridLines="0" workbookViewId="0">
      <pane ySplit="4" topLeftCell="A5" activePane="bottomLeft" state="frozen"/>
      <selection activeCell="C9" sqref="C9:C10"/>
      <selection pane="bottomLeft" activeCell="A8" sqref="A8:D8"/>
    </sheetView>
  </sheetViews>
  <sheetFormatPr baseColWidth="10" defaultColWidth="11.453125" defaultRowHeight="12.5" x14ac:dyDescent="0.25"/>
  <cols>
    <col min="1" max="1" width="8" customWidth="1"/>
    <col min="2" max="2" width="41.6328125" customWidth="1"/>
    <col min="3" max="3" width="37.1796875" customWidth="1"/>
    <col min="4" max="4" width="23.1796875" customWidth="1"/>
    <col min="5" max="5" width="5.453125" hidden="1" customWidth="1"/>
    <col min="6" max="6" width="3.81640625" customWidth="1"/>
    <col min="7" max="7" width="29.453125" customWidth="1"/>
    <col min="8" max="8" width="58.453125" customWidth="1"/>
  </cols>
  <sheetData>
    <row r="1" spans="1:5" ht="14.25" customHeight="1" x14ac:dyDescent="0.25">
      <c r="A1" s="51" t="str">
        <f>'3.1'!$A$1</f>
        <v>Bewerbung des Spitalunternehmens:</v>
      </c>
      <c r="C1" s="51" t="s">
        <v>350</v>
      </c>
      <c r="E1" s="51"/>
    </row>
    <row r="2" spans="1:5" ht="14.25" customHeight="1" x14ac:dyDescent="0.25">
      <c r="A2" s="445">
        <f>Deckblatt!$A$9</f>
        <v>0</v>
      </c>
      <c r="C2" s="23">
        <f>Deckblatt!$A$12</f>
        <v>0</v>
      </c>
      <c r="E2" s="23"/>
    </row>
    <row r="3" spans="1:5" s="53" customFormat="1" ht="34.5" customHeight="1" x14ac:dyDescent="0.25">
      <c r="A3" s="1178" t="s">
        <v>354</v>
      </c>
      <c r="B3" s="1178"/>
      <c r="C3" s="1178"/>
      <c r="D3" s="1178"/>
    </row>
    <row r="4" spans="1:5" s="53" customFormat="1" ht="14.25" customHeight="1" x14ac:dyDescent="0.25">
      <c r="A4" s="49"/>
      <c r="B4" s="49"/>
      <c r="C4" s="49"/>
    </row>
    <row r="5" spans="1:5" s="50" customFormat="1" ht="32.25" customHeight="1" x14ac:dyDescent="0.25">
      <c r="A5" s="1044" t="s">
        <v>741</v>
      </c>
      <c r="B5" s="1044"/>
      <c r="C5" s="1044"/>
      <c r="D5" s="1044"/>
    </row>
    <row r="6" spans="1:5" s="50" customFormat="1" ht="4.5" customHeight="1" x14ac:dyDescent="0.25">
      <c r="A6" s="49"/>
      <c r="B6" s="49"/>
      <c r="C6" s="49"/>
    </row>
    <row r="7" spans="1:5" s="50" customFormat="1" ht="21" customHeight="1" x14ac:dyDescent="0.25">
      <c r="A7" s="1179" t="s">
        <v>742</v>
      </c>
      <c r="B7" s="1161"/>
      <c r="C7" s="1161"/>
      <c r="D7" s="1161"/>
    </row>
    <row r="8" spans="1:5" s="53" customFormat="1" ht="63" customHeight="1" x14ac:dyDescent="0.25">
      <c r="A8" s="1180"/>
      <c r="B8" s="1180"/>
      <c r="C8" s="1180"/>
      <c r="D8" s="1180"/>
    </row>
    <row r="9" spans="1:5" s="53" customFormat="1" ht="4.5" customHeight="1" x14ac:dyDescent="0.25">
      <c r="A9" s="2"/>
    </row>
    <row r="10" spans="1:5" s="53" customFormat="1" ht="19.5" customHeight="1" x14ac:dyDescent="0.25">
      <c r="A10" s="1179" t="s">
        <v>743</v>
      </c>
      <c r="B10" s="1161"/>
      <c r="C10" s="1161"/>
      <c r="D10" s="1161"/>
    </row>
    <row r="11" spans="1:5" s="53" customFormat="1" ht="63" customHeight="1" x14ac:dyDescent="0.25">
      <c r="A11" s="1180"/>
      <c r="B11" s="1180"/>
      <c r="C11" s="1180"/>
      <c r="D11" s="1180"/>
    </row>
    <row r="12" spans="1:5" s="53" customFormat="1" ht="4.5" customHeight="1" x14ac:dyDescent="0.25">
      <c r="A12" s="2"/>
    </row>
    <row r="13" spans="1:5" s="53" customFormat="1" ht="22.5" customHeight="1" x14ac:dyDescent="0.25">
      <c r="A13" s="1179" t="s">
        <v>744</v>
      </c>
      <c r="B13" s="1161"/>
      <c r="C13" s="1161"/>
      <c r="D13" s="1161"/>
    </row>
    <row r="14" spans="1:5" s="53" customFormat="1" ht="63" customHeight="1" x14ac:dyDescent="0.25">
      <c r="A14" s="1180"/>
      <c r="B14" s="1180"/>
      <c r="C14" s="1180"/>
      <c r="D14" s="1180"/>
    </row>
    <row r="15" spans="1:5" s="53" customFormat="1" ht="4.5" customHeight="1" x14ac:dyDescent="0.25">
      <c r="A15" s="2"/>
    </row>
    <row r="16" spans="1:5" s="53" customFormat="1" ht="33.75" customHeight="1" x14ac:dyDescent="0.25">
      <c r="A16" s="1179" t="s">
        <v>753</v>
      </c>
      <c r="B16" s="1161"/>
      <c r="C16" s="1161"/>
      <c r="D16" s="1161"/>
    </row>
    <row r="17" spans="1:6" s="53" customFormat="1" ht="63" customHeight="1" x14ac:dyDescent="0.25">
      <c r="A17" s="1180"/>
      <c r="B17" s="1180"/>
      <c r="C17" s="1180"/>
      <c r="D17" s="1180"/>
    </row>
    <row r="18" spans="1:6" s="49" customFormat="1" ht="4.5" customHeight="1" x14ac:dyDescent="0.25">
      <c r="A18" s="2"/>
      <c r="B18" s="53"/>
      <c r="C18" s="53"/>
    </row>
    <row r="19" spans="1:6" s="53" customFormat="1" ht="27" customHeight="1" x14ac:dyDescent="0.25">
      <c r="A19" s="1179" t="s">
        <v>745</v>
      </c>
      <c r="B19" s="1161"/>
      <c r="C19" s="1161"/>
      <c r="D19" s="1161"/>
    </row>
    <row r="20" spans="1:6" s="53" customFormat="1" ht="63" customHeight="1" x14ac:dyDescent="0.25">
      <c r="A20" s="1180"/>
      <c r="B20" s="1180"/>
      <c r="C20" s="1180"/>
      <c r="D20" s="1180"/>
    </row>
    <row r="21" spans="1:6" s="53" customFormat="1" ht="4.5" customHeight="1" x14ac:dyDescent="0.25">
      <c r="A21" s="2"/>
    </row>
    <row r="22" spans="1:6" s="53" customFormat="1" x14ac:dyDescent="0.25">
      <c r="A22" s="52"/>
      <c r="D22" s="1177"/>
    </row>
    <row r="23" spans="1:6" s="211" customFormat="1" ht="12.75" customHeight="1" x14ac:dyDescent="0.25">
      <c r="A23" s="52"/>
      <c r="D23" s="1177"/>
      <c r="E23" s="212" t="s">
        <v>345</v>
      </c>
      <c r="F23" s="212"/>
    </row>
    <row r="24" spans="1:6" s="53" customFormat="1" x14ac:dyDescent="0.25">
      <c r="A24" s="52"/>
      <c r="D24" s="1177"/>
      <c r="E24" s="210"/>
      <c r="F24" s="46"/>
    </row>
    <row r="25" spans="1:6" s="53" customFormat="1" x14ac:dyDescent="0.25">
      <c r="E25" s="72"/>
      <c r="F25" s="46"/>
    </row>
    <row r="26" spans="1:6" s="53" customFormat="1" x14ac:dyDescent="0.25">
      <c r="E26" s="83"/>
      <c r="F26" s="46"/>
    </row>
    <row r="27" spans="1:6" s="53" customFormat="1" x14ac:dyDescent="0.25"/>
    <row r="28" spans="1:6" s="53" customFormat="1" x14ac:dyDescent="0.25"/>
    <row r="29" spans="1:6" s="53" customFormat="1" x14ac:dyDescent="0.25"/>
    <row r="30" spans="1:6" s="53" customFormat="1" x14ac:dyDescent="0.25"/>
    <row r="31" spans="1:6" s="53" customFormat="1" x14ac:dyDescent="0.25"/>
    <row r="32" spans="1:6" s="53" customFormat="1" x14ac:dyDescent="0.25"/>
    <row r="33" s="53" customFormat="1" x14ac:dyDescent="0.25"/>
    <row r="34" s="53" customFormat="1" x14ac:dyDescent="0.25"/>
    <row r="35" s="53" customFormat="1" x14ac:dyDescent="0.25"/>
    <row r="36" s="53" customFormat="1" x14ac:dyDescent="0.25"/>
    <row r="37" s="53" customFormat="1" x14ac:dyDescent="0.25"/>
    <row r="38" s="53" customFormat="1" x14ac:dyDescent="0.25"/>
    <row r="39" s="53" customFormat="1" x14ac:dyDescent="0.25"/>
    <row r="40" s="53" customFormat="1" x14ac:dyDescent="0.25"/>
    <row r="41" s="53" customFormat="1" x14ac:dyDescent="0.25"/>
    <row r="42" s="53" customFormat="1" x14ac:dyDescent="0.25"/>
    <row r="43" s="53" customFormat="1" x14ac:dyDescent="0.25"/>
    <row r="44" s="53" customFormat="1" x14ac:dyDescent="0.25"/>
    <row r="45" s="53" customFormat="1" x14ac:dyDescent="0.25"/>
    <row r="46" s="53" customFormat="1" x14ac:dyDescent="0.25"/>
    <row r="47" s="53" customFormat="1" x14ac:dyDescent="0.25"/>
    <row r="48" s="53" customFormat="1" x14ac:dyDescent="0.25"/>
    <row r="49" s="53" customFormat="1" x14ac:dyDescent="0.25"/>
    <row r="50" s="53" customFormat="1" x14ac:dyDescent="0.25"/>
    <row r="51" s="53" customFormat="1" x14ac:dyDescent="0.25"/>
  </sheetData>
  <sheetProtection password="C69B" sheet="1" selectLockedCells="1"/>
  <protectedRanges>
    <protectedRange sqref="D22" name="Allgemeine Angaben"/>
    <protectedRange sqref="A8 A11 A14 A17 A20" name="Allgemeine Angaben_1"/>
  </protectedRanges>
  <customSheetViews>
    <customSheetView guid="{21F13F3C-C390-477F-A569-DF7158452A6C}" showGridLines="0" fitToPage="1" hiddenColumns="1">
      <selection activeCell="A12" sqref="A12:F12"/>
      <colBreaks count="1" manualBreakCount="1">
        <brk id="4" max="19" man="1"/>
      </colBreaks>
      <pageMargins left="0.70866141732283472" right="0.70866141732283472" top="0.74803149606299213" bottom="0.74803149606299213" header="0.31496062992125984" footer="0.31496062992125984"/>
      <printOptions horizontalCentered="1"/>
      <pageSetup paperSize="9" scale="8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13">
    <mergeCell ref="D22:D24"/>
    <mergeCell ref="A3:D3"/>
    <mergeCell ref="A5:D5"/>
    <mergeCell ref="A7:D7"/>
    <mergeCell ref="A16:D16"/>
    <mergeCell ref="A17:D17"/>
    <mergeCell ref="A19:D19"/>
    <mergeCell ref="A20:D20"/>
    <mergeCell ref="A8:D8"/>
    <mergeCell ref="A10:D10"/>
    <mergeCell ref="A11:D11"/>
    <mergeCell ref="A13:D13"/>
    <mergeCell ref="A14:D14"/>
  </mergeCells>
  <phoneticPr fontId="33" type="noConversion"/>
  <printOptions horizontalCentered="1"/>
  <pageMargins left="0.23622047244094491" right="0.23622047244094491" top="0.74803149606299213" bottom="0.74803149606299213" header="0.31496062992125984" footer="0.31496062992125984"/>
  <pageSetup paperSize="9" scale="84" orientation="portrait" r:id="rId2"/>
  <headerFooter scaleWithDoc="0" alignWithMargins="0"/>
  <colBreaks count="1" manualBreakCount="1">
    <brk id="4" max="19" man="1"/>
  </colBreaks>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2">
    <tabColor theme="0" tint="-0.249977111117893"/>
    <pageSetUpPr fitToPage="1"/>
  </sheetPr>
  <dimension ref="A1:J35"/>
  <sheetViews>
    <sheetView showGridLines="0" workbookViewId="0">
      <pane ySplit="4" topLeftCell="A5" activePane="bottomLeft" state="frozen"/>
      <selection activeCell="C9" sqref="C9:C10"/>
      <selection pane="bottomLeft" activeCell="C9" sqref="C9:C10"/>
    </sheetView>
  </sheetViews>
  <sheetFormatPr baseColWidth="10" defaultColWidth="11.453125" defaultRowHeight="12.5" x14ac:dyDescent="0.25"/>
  <cols>
    <col min="1" max="1" width="7.453125" customWidth="1"/>
    <col min="2" max="2" width="14" customWidth="1"/>
    <col min="3" max="4" width="31.6328125" customWidth="1"/>
    <col min="5" max="5" width="32" customWidth="1"/>
    <col min="6" max="6" width="11.6328125" customWidth="1"/>
  </cols>
  <sheetData>
    <row r="1" spans="1:7" ht="14.25" customHeight="1" x14ac:dyDescent="0.25">
      <c r="A1" s="51" t="str">
        <f>'3.1'!$A$1</f>
        <v>Bewerbung des Spitalunternehmens:</v>
      </c>
      <c r="C1" s="51"/>
      <c r="D1" s="51" t="s">
        <v>350</v>
      </c>
      <c r="E1" s="51"/>
    </row>
    <row r="2" spans="1:7" ht="14.25" customHeight="1" x14ac:dyDescent="0.25">
      <c r="A2" s="445">
        <f>Deckblatt!$A$9</f>
        <v>0</v>
      </c>
      <c r="C2" s="445"/>
      <c r="D2" s="447">
        <f>Deckblatt!$A$12</f>
        <v>0</v>
      </c>
    </row>
    <row r="3" spans="1:7" ht="34" customHeight="1" x14ac:dyDescent="0.25">
      <c r="A3" s="1043" t="s">
        <v>851</v>
      </c>
      <c r="B3" s="1043"/>
      <c r="C3" s="1043"/>
      <c r="D3" s="1043"/>
      <c r="E3" s="1043"/>
      <c r="F3" s="213"/>
      <c r="G3" s="936"/>
    </row>
    <row r="4" spans="1:7" s="53" customFormat="1" ht="11.25" customHeight="1" x14ac:dyDescent="0.25"/>
    <row r="5" spans="1:7" s="53" customFormat="1" ht="87" customHeight="1" x14ac:dyDescent="0.25">
      <c r="A5" s="1088" t="s">
        <v>737</v>
      </c>
      <c r="B5" s="999"/>
      <c r="C5" s="999"/>
      <c r="D5" s="999"/>
      <c r="E5" s="999"/>
    </row>
    <row r="6" spans="1:7" s="53" customFormat="1" ht="36" customHeight="1" x14ac:dyDescent="0.25">
      <c r="A6" s="999" t="s">
        <v>586</v>
      </c>
      <c r="B6" s="1185"/>
      <c r="C6" s="1185"/>
      <c r="D6" s="1185"/>
      <c r="E6" s="1185"/>
    </row>
    <row r="7" spans="1:7" s="53" customFormat="1" ht="36" customHeight="1" x14ac:dyDescent="0.25">
      <c r="A7" s="987" t="s">
        <v>403</v>
      </c>
      <c r="B7" s="987"/>
      <c r="C7" s="987"/>
      <c r="D7" s="987"/>
      <c r="E7" s="987"/>
    </row>
    <row r="8" spans="1:7" s="53" customFormat="1" ht="17.25" customHeight="1" x14ac:dyDescent="0.25">
      <c r="C8" s="555" t="s">
        <v>151</v>
      </c>
      <c r="D8" s="555" t="s">
        <v>151</v>
      </c>
      <c r="E8" s="555" t="s">
        <v>151</v>
      </c>
      <c r="G8" s="987"/>
    </row>
    <row r="9" spans="1:7" s="53" customFormat="1" ht="69.75" customHeight="1" x14ac:dyDescent="0.25">
      <c r="A9" s="1044" t="s">
        <v>357</v>
      </c>
      <c r="B9" s="1044"/>
      <c r="C9" s="1150" t="s">
        <v>504</v>
      </c>
      <c r="D9" s="1150"/>
      <c r="E9" s="1150"/>
      <c r="G9" s="987"/>
    </row>
    <row r="10" spans="1:7" s="53" customFormat="1" x14ac:dyDescent="0.25">
      <c r="C10" s="1150"/>
      <c r="D10" s="1150"/>
      <c r="E10" s="1150"/>
      <c r="G10" s="47"/>
    </row>
    <row r="11" spans="1:7" s="53" customFormat="1" x14ac:dyDescent="0.25">
      <c r="A11" s="53" t="s">
        <v>56</v>
      </c>
      <c r="C11" s="1150"/>
      <c r="D11" s="1150"/>
      <c r="E11" s="1150"/>
      <c r="G11" s="47"/>
    </row>
    <row r="12" spans="1:7" s="53" customFormat="1" x14ac:dyDescent="0.25">
      <c r="C12" s="1150"/>
      <c r="D12" s="1150"/>
      <c r="E12" s="1150"/>
      <c r="G12" s="47"/>
    </row>
    <row r="13" spans="1:7" s="53" customFormat="1" x14ac:dyDescent="0.25">
      <c r="A13" s="53" t="s">
        <v>57</v>
      </c>
      <c r="C13" s="1150"/>
      <c r="D13" s="1150"/>
      <c r="E13" s="1150"/>
    </row>
    <row r="14" spans="1:7" s="53" customFormat="1" x14ac:dyDescent="0.25">
      <c r="C14" s="1150"/>
      <c r="D14" s="1150"/>
      <c r="E14" s="1150"/>
    </row>
    <row r="15" spans="1:7" s="53" customFormat="1" x14ac:dyDescent="0.25">
      <c r="C15" s="1150"/>
      <c r="D15" s="1150"/>
      <c r="E15" s="1150"/>
    </row>
    <row r="16" spans="1:7" s="53" customFormat="1" x14ac:dyDescent="0.25">
      <c r="C16" s="1150"/>
      <c r="D16" s="1150"/>
      <c r="E16" s="1150"/>
    </row>
    <row r="17" spans="1:6" s="53" customFormat="1" ht="30" customHeight="1" x14ac:dyDescent="0.25"/>
    <row r="18" spans="1:6" s="641" customFormat="1" ht="23.25" customHeight="1" x14ac:dyDescent="0.25">
      <c r="A18" s="1186" t="s">
        <v>385</v>
      </c>
      <c r="B18" s="1187"/>
      <c r="C18" s="1187"/>
      <c r="D18" s="1187"/>
      <c r="E18" s="1187"/>
    </row>
    <row r="19" spans="1:6" s="662" customFormat="1" ht="50.25" customHeight="1" x14ac:dyDescent="0.25">
      <c r="A19" s="1181" t="s">
        <v>776</v>
      </c>
      <c r="B19" s="999"/>
      <c r="C19" s="999"/>
      <c r="D19" s="999"/>
      <c r="E19" s="999"/>
    </row>
    <row r="20" spans="1:6" s="662" customFormat="1" ht="19" customHeight="1" x14ac:dyDescent="0.3">
      <c r="A20" s="1184" t="s">
        <v>1052</v>
      </c>
      <c r="B20" s="1117"/>
      <c r="C20" s="1117"/>
      <c r="D20" s="1117"/>
      <c r="E20" s="1117"/>
    </row>
    <row r="21" spans="1:6" s="662" customFormat="1" ht="32.25" customHeight="1" x14ac:dyDescent="0.25">
      <c r="A21" s="1004" t="s">
        <v>842</v>
      </c>
      <c r="B21" s="1183"/>
      <c r="C21" s="1183"/>
      <c r="D21" s="1183"/>
      <c r="E21" s="1183"/>
    </row>
    <row r="22" spans="1:6" s="662" customFormat="1" ht="36" customHeight="1" x14ac:dyDescent="0.25">
      <c r="A22" s="1181" t="s">
        <v>1053</v>
      </c>
      <c r="B22" s="999"/>
      <c r="C22" s="999"/>
      <c r="D22" s="999"/>
      <c r="E22" s="999"/>
    </row>
    <row r="23" spans="1:6" s="663" customFormat="1" ht="65.25" customHeight="1" x14ac:dyDescent="0.25">
      <c r="A23" s="1181" t="s">
        <v>852</v>
      </c>
      <c r="B23" s="999"/>
      <c r="C23" s="999"/>
      <c r="D23" s="999"/>
      <c r="E23" s="999"/>
    </row>
    <row r="24" spans="1:6" ht="7.5" customHeight="1" x14ac:dyDescent="0.25">
      <c r="A24" s="96"/>
      <c r="B24" s="96"/>
    </row>
    <row r="25" spans="1:6" ht="12" customHeight="1" x14ac:dyDescent="0.25">
      <c r="A25" s="96"/>
      <c r="B25" s="96"/>
    </row>
    <row r="26" spans="1:6" s="51" customFormat="1" ht="18.75" customHeight="1" x14ac:dyDescent="0.25">
      <c r="A26" s="442" t="s">
        <v>346</v>
      </c>
      <c r="B26" s="443"/>
    </row>
    <row r="27" spans="1:6" s="14" customFormat="1" ht="15" customHeight="1" x14ac:dyDescent="0.35">
      <c r="A27" s="51" t="s">
        <v>757</v>
      </c>
      <c r="C27" s="51"/>
      <c r="D27" s="51"/>
      <c r="E27" s="51"/>
      <c r="F27" s="51"/>
    </row>
    <row r="28" spans="1:6" s="51" customFormat="1" ht="15" customHeight="1" x14ac:dyDescent="0.25">
      <c r="A28" s="59" t="str">
        <f>'1 Info'!A116</f>
        <v>Peter Meier, Medizincontroller</v>
      </c>
      <c r="B28" s="670"/>
      <c r="C28" s="670"/>
      <c r="D28" s="670"/>
      <c r="E28" s="59"/>
    </row>
    <row r="29" spans="1:6" s="51" customFormat="1" ht="15" customHeight="1" x14ac:dyDescent="0.25">
      <c r="A29" s="59" t="str">
        <f>'1 Info'!A117</f>
        <v>Tel.Nr.: 081 257 26 18</v>
      </c>
      <c r="B29" s="670"/>
      <c r="C29" s="670"/>
      <c r="D29" s="670"/>
      <c r="E29" s="59"/>
      <c r="F29" s="59"/>
    </row>
    <row r="30" spans="1:6" s="698" customFormat="1" ht="15" customHeight="1" x14ac:dyDescent="0.25">
      <c r="A30" s="990" t="s">
        <v>848</v>
      </c>
      <c r="B30" s="990"/>
      <c r="C30" s="990"/>
      <c r="D30" s="990"/>
      <c r="E30" s="990"/>
      <c r="F30" s="642"/>
    </row>
    <row r="35" spans="1:10" s="51" customFormat="1" ht="31.5" customHeight="1" x14ac:dyDescent="0.25">
      <c r="A35" s="1182" t="s">
        <v>401</v>
      </c>
      <c r="B35" s="1182"/>
      <c r="C35" s="1182"/>
      <c r="D35" s="1182"/>
      <c r="E35" s="1182"/>
      <c r="F35" s="987"/>
      <c r="G35" s="987"/>
      <c r="H35" s="987"/>
      <c r="I35" s="987"/>
      <c r="J35" s="987"/>
    </row>
  </sheetData>
  <sheetProtection algorithmName="SHA-512" hashValue="RfA8+jPFCeaHGQlflkdQyaUEntRUcjEP0Ll4a/G2fxw7b0xb7JjlYB5PDuW4gwYOdUSnTUKKGoPEto/NbrPevQ==" saltValue="7NggNwBnJbWDmFhFfzUTog==" spinCount="100000" sheet="1"/>
  <protectedRanges>
    <protectedRange sqref="C9:E16" name="Signatur"/>
  </protectedRanges>
  <customSheetViews>
    <customSheetView guid="{21F13F3C-C390-477F-A569-DF7158452A6C}" scale="115" showGridLines="0">
      <selection activeCell="A12" sqref="A12"/>
      <colBreaks count="1" manualBreakCount="1">
        <brk id="5" max="38" man="1"/>
      </colBreaks>
      <pageMargins left="0.25" right="0.25" top="0.75" bottom="0.75" header="0.3" footer="0.3"/>
      <printOptions horizontalCentered="1"/>
      <pageSetup paperSize="9" scale="86"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24">
    <mergeCell ref="G8:G9"/>
    <mergeCell ref="C11:C12"/>
    <mergeCell ref="D11:D12"/>
    <mergeCell ref="A18:E18"/>
    <mergeCell ref="E11:E12"/>
    <mergeCell ref="C13:C16"/>
    <mergeCell ref="D13:D16"/>
    <mergeCell ref="E13:E16"/>
    <mergeCell ref="A3:E3"/>
    <mergeCell ref="A6:E6"/>
    <mergeCell ref="E9:E10"/>
    <mergeCell ref="D9:D10"/>
    <mergeCell ref="C9:C10"/>
    <mergeCell ref="A9:B9"/>
    <mergeCell ref="A7:E7"/>
    <mergeCell ref="A5:E5"/>
    <mergeCell ref="F35:J35"/>
    <mergeCell ref="A19:E19"/>
    <mergeCell ref="A35:E35"/>
    <mergeCell ref="A22:E22"/>
    <mergeCell ref="A23:E23"/>
    <mergeCell ref="A30:E30"/>
    <mergeCell ref="A21:E21"/>
    <mergeCell ref="A20:E20"/>
  </mergeCells>
  <phoneticPr fontId="33" type="noConversion"/>
  <hyperlinks>
    <hyperlink ref="A30:E30" r:id="rId2" display="Peter.Meier@san.gr.ch" xr:uid="{00000000-0004-0000-1500-000000000000}"/>
    <hyperlink ref="A30" r:id="rId3" xr:uid="{00000000-0004-0000-1500-000001000000}"/>
    <hyperlink ref="A21" r:id="rId4" xr:uid="{00000000-0004-0000-1500-000002000000}"/>
    <hyperlink ref="A21:B21" r:id="rId5" display="spitalplanung@gl.ch" xr:uid="{00000000-0004-0000-1500-000003000000}"/>
    <hyperlink ref="A21:E21" r:id="rId6" display="info@san.gr.ch" xr:uid="{C03717ED-066D-FB44-A98C-65A06B266C3E}"/>
  </hyperlinks>
  <printOptions horizontalCentered="1"/>
  <pageMargins left="0.23622047244094491" right="0.23622047244094491" top="0.74803149606299213" bottom="0.74803149606299213" header="0.31496062992125984" footer="0.31496062992125984"/>
  <pageSetup paperSize="9" scale="79" orientation="portrait" r:id="rId7"/>
  <headerFooter scaleWithDoc="0" alignWithMargins="0"/>
  <colBreaks count="1" manualBreakCount="1">
    <brk id="5" max="38" man="1"/>
  </colBreaks>
  <ignoredErrors>
    <ignoredError sqref="D2" unlockedFormula="1"/>
  </ignoredErrors>
  <legacyDrawingHF r:id="rId8"/>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4">
    <tabColor rgb="FFFF40FF"/>
  </sheetPr>
  <dimension ref="A1:R176"/>
  <sheetViews>
    <sheetView workbookViewId="0">
      <pane xSplit="3" ySplit="2" topLeftCell="D3" activePane="bottomRight" state="frozen"/>
      <selection activeCell="C9" sqref="C9:C10"/>
      <selection pane="topRight" activeCell="C9" sqref="C9:C10"/>
      <selection pane="bottomLeft" activeCell="C9" sqref="C9:C10"/>
      <selection pane="bottomRight" activeCell="C9" sqref="C9:C10"/>
    </sheetView>
  </sheetViews>
  <sheetFormatPr baseColWidth="10" defaultColWidth="18" defaultRowHeight="12.5" x14ac:dyDescent="0.25"/>
  <cols>
    <col min="1" max="2" width="18" style="334"/>
    <col min="3" max="3" width="18" style="357"/>
    <col min="4" max="4" width="22.81640625" style="357" customWidth="1"/>
    <col min="5" max="5" width="27.453125" style="357" customWidth="1"/>
    <col min="6" max="13" width="18" style="357" customWidth="1"/>
    <col min="14" max="14" width="33.36328125" style="686" customWidth="1"/>
    <col min="15" max="15" width="18" style="334" customWidth="1"/>
    <col min="16" max="16" width="18" style="2"/>
    <col min="17" max="17" width="18" style="214"/>
    <col min="18" max="18" width="33" style="214" customWidth="1"/>
    <col min="19" max="16384" width="18" style="214"/>
  </cols>
  <sheetData>
    <row r="1" spans="1:18" s="334" customFormat="1" ht="27.75" customHeight="1" x14ac:dyDescent="0.25">
      <c r="A1" s="734" t="s">
        <v>222</v>
      </c>
      <c r="B1" s="734" t="s">
        <v>168</v>
      </c>
      <c r="C1" s="735" t="s">
        <v>48</v>
      </c>
      <c r="D1" s="735"/>
      <c r="E1" s="735"/>
      <c r="F1" s="735"/>
      <c r="G1" s="735"/>
      <c r="H1" s="736"/>
      <c r="I1" s="735" t="s">
        <v>133</v>
      </c>
      <c r="J1" s="736"/>
      <c r="K1" s="736"/>
      <c r="L1" s="735"/>
      <c r="M1" s="735"/>
      <c r="N1" s="737"/>
      <c r="O1" s="734"/>
      <c r="P1" s="738"/>
    </row>
    <row r="2" spans="1:18" s="748" customFormat="1" ht="34.5" x14ac:dyDescent="0.25">
      <c r="A2" s="358"/>
      <c r="B2" s="358"/>
      <c r="C2" s="739" t="s">
        <v>201</v>
      </c>
      <c r="D2" s="740" t="s">
        <v>202</v>
      </c>
      <c r="E2" s="741" t="s">
        <v>566</v>
      </c>
      <c r="F2" s="742" t="s">
        <v>978</v>
      </c>
      <c r="G2" s="743" t="s">
        <v>977</v>
      </c>
      <c r="H2" s="744" t="s">
        <v>976</v>
      </c>
      <c r="I2" s="745" t="s">
        <v>61</v>
      </c>
      <c r="J2" s="745" t="s">
        <v>169</v>
      </c>
      <c r="K2" s="745" t="s">
        <v>82</v>
      </c>
      <c r="L2" s="744" t="s">
        <v>567</v>
      </c>
      <c r="M2" s="744" t="s">
        <v>568</v>
      </c>
      <c r="N2" s="746" t="s">
        <v>979</v>
      </c>
      <c r="O2" s="358"/>
      <c r="P2" s="747" t="s">
        <v>195</v>
      </c>
      <c r="R2" s="749"/>
    </row>
    <row r="3" spans="1:18" s="334" customFormat="1" ht="38.25" customHeight="1" x14ac:dyDescent="0.25">
      <c r="A3" s="215" t="s">
        <v>36</v>
      </c>
      <c r="B3" s="215" t="s">
        <v>61</v>
      </c>
      <c r="C3" s="339" t="s">
        <v>132</v>
      </c>
      <c r="D3" s="339" t="s">
        <v>152</v>
      </c>
      <c r="E3" s="752" t="s">
        <v>862</v>
      </c>
      <c r="F3" s="340">
        <v>1</v>
      </c>
      <c r="G3" s="340">
        <v>1</v>
      </c>
      <c r="H3" s="340">
        <v>1</v>
      </c>
      <c r="I3" s="760" t="s">
        <v>132</v>
      </c>
      <c r="J3" s="340"/>
      <c r="K3" s="340"/>
      <c r="L3" s="340"/>
      <c r="M3" s="340"/>
      <c r="N3" s="337"/>
      <c r="O3" s="753"/>
      <c r="P3" s="380"/>
      <c r="R3" s="750"/>
    </row>
    <row r="4" spans="1:18" s="334" customFormat="1" ht="23" x14ac:dyDescent="0.25">
      <c r="A4" s="215"/>
      <c r="B4" s="215" t="s">
        <v>130</v>
      </c>
      <c r="C4" s="341" t="s">
        <v>131</v>
      </c>
      <c r="D4" s="341" t="s">
        <v>153</v>
      </c>
      <c r="E4" s="342" t="s">
        <v>209</v>
      </c>
      <c r="F4" s="343">
        <v>2</v>
      </c>
      <c r="G4" s="343"/>
      <c r="H4" s="754">
        <v>1</v>
      </c>
      <c r="I4" s="765" t="s">
        <v>405</v>
      </c>
      <c r="J4" s="343"/>
      <c r="K4" s="343" t="s">
        <v>132</v>
      </c>
      <c r="L4" s="343"/>
      <c r="M4" s="343"/>
      <c r="N4" s="338"/>
      <c r="O4" s="753"/>
      <c r="P4" s="380"/>
      <c r="R4" s="751"/>
    </row>
    <row r="5" spans="1:18" s="334" customFormat="1" ht="34.5" x14ac:dyDescent="0.25">
      <c r="A5" s="215"/>
      <c r="B5" s="215" t="s">
        <v>1027</v>
      </c>
      <c r="C5" s="345" t="s">
        <v>964</v>
      </c>
      <c r="D5" s="955" t="s">
        <v>1037</v>
      </c>
      <c r="E5" s="346" t="s">
        <v>1030</v>
      </c>
      <c r="F5" s="347">
        <v>1</v>
      </c>
      <c r="G5" s="347" t="s">
        <v>1029</v>
      </c>
      <c r="H5" s="347"/>
      <c r="I5" s="346" t="s">
        <v>964</v>
      </c>
      <c r="J5" s="347"/>
      <c r="K5" s="347" t="s">
        <v>132</v>
      </c>
      <c r="L5" s="347"/>
      <c r="M5" s="347"/>
      <c r="N5" s="345" t="s">
        <v>1031</v>
      </c>
      <c r="O5" s="753"/>
      <c r="P5" s="380"/>
      <c r="R5" s="751"/>
    </row>
    <row r="6" spans="1:18" s="334" customFormat="1" ht="23" x14ac:dyDescent="0.25">
      <c r="A6" s="215" t="s">
        <v>13</v>
      </c>
      <c r="B6" s="215" t="s">
        <v>253</v>
      </c>
      <c r="C6" s="755" t="s">
        <v>80</v>
      </c>
      <c r="D6" s="755" t="s">
        <v>49</v>
      </c>
      <c r="E6" s="756" t="s">
        <v>527</v>
      </c>
      <c r="F6" s="757">
        <v>1</v>
      </c>
      <c r="G6" s="757">
        <v>2</v>
      </c>
      <c r="H6" s="757">
        <v>1</v>
      </c>
      <c r="I6" s="758" t="s">
        <v>132</v>
      </c>
      <c r="J6" s="757"/>
      <c r="K6" s="757"/>
      <c r="L6" s="757"/>
      <c r="M6" s="757"/>
      <c r="N6" s="755"/>
      <c r="O6" s="753"/>
      <c r="P6" s="380"/>
      <c r="R6" s="751"/>
    </row>
    <row r="7" spans="1:18" s="334" customFormat="1" ht="15.5" x14ac:dyDescent="0.25">
      <c r="A7" s="215"/>
      <c r="B7" s="215"/>
      <c r="C7" s="759" t="s">
        <v>29</v>
      </c>
      <c r="D7" s="759" t="s">
        <v>2</v>
      </c>
      <c r="E7" s="760" t="s">
        <v>527</v>
      </c>
      <c r="F7" s="761"/>
      <c r="G7" s="762"/>
      <c r="H7" s="762">
        <v>1</v>
      </c>
      <c r="I7" s="760" t="s">
        <v>132</v>
      </c>
      <c r="J7" s="762" t="s">
        <v>90</v>
      </c>
      <c r="K7" s="762"/>
      <c r="L7" s="763" t="s">
        <v>175</v>
      </c>
      <c r="M7" s="762" t="s">
        <v>557</v>
      </c>
      <c r="N7" s="759"/>
      <c r="O7" s="753"/>
      <c r="P7" s="380" t="s">
        <v>80</v>
      </c>
      <c r="R7" s="751"/>
    </row>
    <row r="8" spans="1:18" s="334" customFormat="1" ht="15.5" x14ac:dyDescent="0.25">
      <c r="A8" s="215"/>
      <c r="B8" s="215"/>
      <c r="C8" s="759" t="s">
        <v>30</v>
      </c>
      <c r="D8" s="759" t="s">
        <v>3</v>
      </c>
      <c r="E8" s="760" t="s">
        <v>527</v>
      </c>
      <c r="F8" s="762">
        <v>2</v>
      </c>
      <c r="G8" s="762">
        <v>2</v>
      </c>
      <c r="H8" s="762">
        <v>2</v>
      </c>
      <c r="I8" s="760" t="s">
        <v>132</v>
      </c>
      <c r="J8" s="762"/>
      <c r="K8" s="762"/>
      <c r="L8" s="762"/>
      <c r="M8" s="762"/>
      <c r="N8" s="759"/>
      <c r="O8" s="753"/>
      <c r="P8" s="380" t="s">
        <v>80</v>
      </c>
      <c r="R8" s="751"/>
    </row>
    <row r="9" spans="1:18" s="334" customFormat="1" ht="46" x14ac:dyDescent="0.25">
      <c r="A9" s="215"/>
      <c r="B9" s="215"/>
      <c r="C9" s="764" t="s">
        <v>1</v>
      </c>
      <c r="D9" s="764" t="s">
        <v>4</v>
      </c>
      <c r="E9" s="765"/>
      <c r="F9" s="761"/>
      <c r="G9" s="766"/>
      <c r="H9" s="766"/>
      <c r="I9" s="765" t="s">
        <v>405</v>
      </c>
      <c r="J9" s="766"/>
      <c r="K9" s="766"/>
      <c r="L9" s="766"/>
      <c r="M9" s="766"/>
      <c r="N9" s="767" t="s">
        <v>863</v>
      </c>
      <c r="O9" s="753"/>
      <c r="P9" s="380"/>
      <c r="R9" s="751"/>
    </row>
    <row r="10" spans="1:18" s="334" customFormat="1" ht="23" x14ac:dyDescent="0.25">
      <c r="A10" s="215"/>
      <c r="B10" s="215" t="s">
        <v>203</v>
      </c>
      <c r="C10" s="755" t="s">
        <v>114</v>
      </c>
      <c r="D10" s="768" t="s">
        <v>273</v>
      </c>
      <c r="E10" s="758" t="s">
        <v>528</v>
      </c>
      <c r="F10" s="757">
        <v>2</v>
      </c>
      <c r="G10" s="757"/>
      <c r="H10" s="757">
        <v>1</v>
      </c>
      <c r="I10" s="758" t="s">
        <v>405</v>
      </c>
      <c r="J10" s="757"/>
      <c r="K10" s="757"/>
      <c r="L10" s="757"/>
      <c r="M10" s="757"/>
      <c r="N10" s="755"/>
      <c r="O10" s="753"/>
      <c r="P10" s="380"/>
      <c r="R10" s="751"/>
    </row>
    <row r="11" spans="1:18" s="334" customFormat="1" x14ac:dyDescent="0.25">
      <c r="A11" s="215"/>
      <c r="B11" s="215"/>
      <c r="C11" s="759" t="s">
        <v>115</v>
      </c>
      <c r="D11" s="769" t="s">
        <v>274</v>
      </c>
      <c r="E11" s="760" t="s">
        <v>528</v>
      </c>
      <c r="F11" s="762">
        <v>2</v>
      </c>
      <c r="G11" s="762"/>
      <c r="H11" s="762">
        <v>1</v>
      </c>
      <c r="I11" s="760" t="s">
        <v>405</v>
      </c>
      <c r="J11" s="762"/>
      <c r="K11" s="762"/>
      <c r="L11" s="762"/>
      <c r="M11" s="762"/>
      <c r="N11" s="759"/>
      <c r="O11" s="753"/>
      <c r="P11" s="380" t="s">
        <v>114</v>
      </c>
    </row>
    <row r="12" spans="1:18" s="334" customFormat="1" ht="34.5" x14ac:dyDescent="0.25">
      <c r="A12" s="215"/>
      <c r="B12" s="215"/>
      <c r="C12" s="759" t="s">
        <v>116</v>
      </c>
      <c r="D12" s="769" t="s">
        <v>864</v>
      </c>
      <c r="E12" s="760" t="s">
        <v>529</v>
      </c>
      <c r="F12" s="762">
        <v>2</v>
      </c>
      <c r="G12" s="762"/>
      <c r="H12" s="762">
        <v>2</v>
      </c>
      <c r="I12" s="760" t="s">
        <v>405</v>
      </c>
      <c r="J12" s="762" t="s">
        <v>181</v>
      </c>
      <c r="K12" s="762"/>
      <c r="L12" s="762" t="s">
        <v>175</v>
      </c>
      <c r="M12" s="762"/>
      <c r="N12" s="759"/>
      <c r="O12" s="753"/>
      <c r="P12" s="380" t="s">
        <v>865</v>
      </c>
    </row>
    <row r="13" spans="1:18" s="334" customFormat="1" ht="45" customHeight="1" x14ac:dyDescent="0.25">
      <c r="A13" s="215"/>
      <c r="B13" s="215"/>
      <c r="C13" s="759" t="s">
        <v>118</v>
      </c>
      <c r="D13" s="769" t="s">
        <v>76</v>
      </c>
      <c r="E13" s="760" t="s">
        <v>528</v>
      </c>
      <c r="F13" s="762">
        <v>2</v>
      </c>
      <c r="G13" s="762"/>
      <c r="H13" s="762">
        <v>1</v>
      </c>
      <c r="I13" s="760" t="s">
        <v>405</v>
      </c>
      <c r="J13" s="762"/>
      <c r="K13" s="762"/>
      <c r="L13" s="762"/>
      <c r="M13" s="762"/>
      <c r="N13" s="759"/>
      <c r="O13" s="753"/>
      <c r="P13" s="380" t="s">
        <v>114</v>
      </c>
    </row>
    <row r="14" spans="1:18" s="334" customFormat="1" ht="57.5" x14ac:dyDescent="0.25">
      <c r="A14" s="215"/>
      <c r="B14" s="215"/>
      <c r="C14" s="759" t="s">
        <v>119</v>
      </c>
      <c r="D14" s="769" t="s">
        <v>170</v>
      </c>
      <c r="E14" s="760" t="s">
        <v>529</v>
      </c>
      <c r="F14" s="762">
        <v>2</v>
      </c>
      <c r="G14" s="762"/>
      <c r="H14" s="762">
        <v>1</v>
      </c>
      <c r="I14" s="760" t="s">
        <v>132</v>
      </c>
      <c r="J14" s="762" t="s">
        <v>205</v>
      </c>
      <c r="K14" s="762"/>
      <c r="L14" s="762"/>
      <c r="M14" s="762"/>
      <c r="N14" s="759"/>
      <c r="O14" s="753"/>
      <c r="P14" s="380" t="s">
        <v>866</v>
      </c>
    </row>
    <row r="15" spans="1:18" s="334" customFormat="1" ht="57.5" x14ac:dyDescent="0.25">
      <c r="A15" s="215"/>
      <c r="B15" s="215"/>
      <c r="C15" s="759" t="s">
        <v>120</v>
      </c>
      <c r="D15" s="769" t="s">
        <v>171</v>
      </c>
      <c r="E15" s="760" t="s">
        <v>528</v>
      </c>
      <c r="F15" s="762">
        <v>2</v>
      </c>
      <c r="G15" s="762"/>
      <c r="H15" s="762">
        <v>1</v>
      </c>
      <c r="I15" s="760" t="s">
        <v>405</v>
      </c>
      <c r="J15" s="762"/>
      <c r="K15" s="762"/>
      <c r="L15" s="762"/>
      <c r="M15" s="762"/>
      <c r="N15" s="759"/>
      <c r="O15" s="753"/>
      <c r="P15" s="380" t="s">
        <v>114</v>
      </c>
    </row>
    <row r="16" spans="1:18" s="334" customFormat="1" ht="34.5" x14ac:dyDescent="0.25">
      <c r="A16" s="215"/>
      <c r="B16" s="215"/>
      <c r="C16" s="759" t="s">
        <v>121</v>
      </c>
      <c r="D16" s="759" t="s">
        <v>172</v>
      </c>
      <c r="E16" s="760" t="s">
        <v>529</v>
      </c>
      <c r="F16" s="762">
        <v>2</v>
      </c>
      <c r="G16" s="762"/>
      <c r="H16" s="762">
        <v>1</v>
      </c>
      <c r="I16" s="760" t="s">
        <v>132</v>
      </c>
      <c r="J16" s="762" t="s">
        <v>205</v>
      </c>
      <c r="K16" s="762"/>
      <c r="L16" s="762"/>
      <c r="M16" s="762"/>
      <c r="N16" s="759"/>
      <c r="O16" s="753"/>
      <c r="P16" s="380" t="s">
        <v>867</v>
      </c>
    </row>
    <row r="17" spans="1:16" s="334" customFormat="1" ht="25" x14ac:dyDescent="0.25">
      <c r="A17" s="770"/>
      <c r="B17" s="770"/>
      <c r="C17" s="771" t="s">
        <v>113</v>
      </c>
      <c r="D17" s="771" t="s">
        <v>406</v>
      </c>
      <c r="E17" s="772"/>
      <c r="F17" s="773"/>
      <c r="G17" s="773"/>
      <c r="H17" s="773"/>
      <c r="I17" s="772"/>
      <c r="J17" s="773"/>
      <c r="K17" s="773"/>
      <c r="L17" s="773"/>
      <c r="M17" s="773"/>
      <c r="N17" s="771" t="s">
        <v>558</v>
      </c>
      <c r="O17" s="774"/>
      <c r="P17" s="775" t="s">
        <v>868</v>
      </c>
    </row>
    <row r="18" spans="1:16" s="334" customFormat="1" ht="57.5" x14ac:dyDescent="0.25">
      <c r="A18" s="215"/>
      <c r="B18" s="215"/>
      <c r="C18" s="759" t="s">
        <v>117</v>
      </c>
      <c r="D18" s="759" t="s">
        <v>98</v>
      </c>
      <c r="E18" s="760" t="s">
        <v>530</v>
      </c>
      <c r="F18" s="762">
        <v>2</v>
      </c>
      <c r="G18" s="762"/>
      <c r="H18" s="762">
        <v>1</v>
      </c>
      <c r="I18" s="760" t="s">
        <v>405</v>
      </c>
      <c r="J18" s="762"/>
      <c r="K18" s="762" t="s">
        <v>145</v>
      </c>
      <c r="L18" s="776" t="s">
        <v>175</v>
      </c>
      <c r="M18" s="762" t="s">
        <v>557</v>
      </c>
      <c r="N18" s="777" t="s">
        <v>869</v>
      </c>
      <c r="O18" s="753"/>
      <c r="P18" s="380"/>
    </row>
    <row r="19" spans="1:16" s="334" customFormat="1" ht="46" x14ac:dyDescent="0.25">
      <c r="A19" s="215"/>
      <c r="B19" s="215"/>
      <c r="C19" s="764" t="s">
        <v>181</v>
      </c>
      <c r="D19" s="778" t="s">
        <v>103</v>
      </c>
      <c r="E19" s="779" t="s">
        <v>870</v>
      </c>
      <c r="F19" s="766">
        <v>2</v>
      </c>
      <c r="G19" s="766"/>
      <c r="H19" s="766">
        <v>1</v>
      </c>
      <c r="I19" s="765" t="s">
        <v>405</v>
      </c>
      <c r="J19" s="766"/>
      <c r="K19" s="766"/>
      <c r="L19" s="766" t="s">
        <v>175</v>
      </c>
      <c r="M19" s="766"/>
      <c r="N19" s="764"/>
      <c r="O19" s="753"/>
      <c r="P19" s="380"/>
    </row>
    <row r="20" spans="1:16" s="334" customFormat="1" ht="23" x14ac:dyDescent="0.25">
      <c r="A20" s="753"/>
      <c r="B20" s="215" t="s">
        <v>267</v>
      </c>
      <c r="C20" s="755" t="s">
        <v>205</v>
      </c>
      <c r="D20" s="755" t="s">
        <v>300</v>
      </c>
      <c r="E20" s="758" t="s">
        <v>267</v>
      </c>
      <c r="F20" s="757">
        <v>2</v>
      </c>
      <c r="G20" s="757">
        <v>2</v>
      </c>
      <c r="H20" s="757">
        <v>2</v>
      </c>
      <c r="I20" s="756" t="s">
        <v>132</v>
      </c>
      <c r="J20" s="780" t="s">
        <v>559</v>
      </c>
      <c r="K20" s="757"/>
      <c r="L20" s="757" t="s">
        <v>175</v>
      </c>
      <c r="M20" s="757"/>
      <c r="N20" s="339"/>
      <c r="O20" s="753"/>
      <c r="P20" s="380"/>
    </row>
    <row r="21" spans="1:16" s="334" customFormat="1" x14ac:dyDescent="0.25">
      <c r="A21" s="215"/>
      <c r="B21" s="215"/>
      <c r="C21" s="759" t="s">
        <v>135</v>
      </c>
      <c r="D21" s="769" t="s">
        <v>282</v>
      </c>
      <c r="E21" s="760" t="s">
        <v>267</v>
      </c>
      <c r="F21" s="762">
        <v>3</v>
      </c>
      <c r="G21" s="762">
        <v>3</v>
      </c>
      <c r="H21" s="762">
        <v>3</v>
      </c>
      <c r="I21" s="760" t="s">
        <v>132</v>
      </c>
      <c r="J21" s="762" t="s">
        <v>146</v>
      </c>
      <c r="K21" s="762"/>
      <c r="L21" s="762" t="s">
        <v>175</v>
      </c>
      <c r="M21" s="762" t="s">
        <v>557</v>
      </c>
      <c r="N21" s="339"/>
      <c r="O21" s="753"/>
      <c r="P21" s="380" t="s">
        <v>205</v>
      </c>
    </row>
    <row r="22" spans="1:16" s="334" customFormat="1" ht="57.5" x14ac:dyDescent="0.25">
      <c r="A22" s="770"/>
      <c r="B22" s="770"/>
      <c r="C22" s="771" t="s">
        <v>416</v>
      </c>
      <c r="D22" s="781" t="s">
        <v>421</v>
      </c>
      <c r="E22" s="772"/>
      <c r="F22" s="773"/>
      <c r="G22" s="773"/>
      <c r="H22" s="773"/>
      <c r="I22" s="772"/>
      <c r="J22" s="773"/>
      <c r="K22" s="773"/>
      <c r="L22" s="773"/>
      <c r="M22" s="773"/>
      <c r="N22" s="771" t="s">
        <v>558</v>
      </c>
      <c r="O22" s="782"/>
      <c r="P22" s="775" t="s">
        <v>695</v>
      </c>
    </row>
    <row r="23" spans="1:16" s="334" customFormat="1" ht="37.5" x14ac:dyDescent="0.25">
      <c r="A23" s="770"/>
      <c r="B23" s="770"/>
      <c r="C23" s="771" t="s">
        <v>417</v>
      </c>
      <c r="D23" s="781" t="s">
        <v>522</v>
      </c>
      <c r="E23" s="772"/>
      <c r="F23" s="773"/>
      <c r="G23" s="773"/>
      <c r="H23" s="773"/>
      <c r="I23" s="772"/>
      <c r="J23" s="773"/>
      <c r="K23" s="773"/>
      <c r="L23" s="773"/>
      <c r="M23" s="773"/>
      <c r="N23" s="771" t="s">
        <v>558</v>
      </c>
      <c r="O23" s="782"/>
      <c r="P23" s="775" t="s">
        <v>696</v>
      </c>
    </row>
    <row r="24" spans="1:16" s="334" customFormat="1" ht="25" x14ac:dyDescent="0.25">
      <c r="A24" s="770"/>
      <c r="B24" s="770"/>
      <c r="C24" s="771" t="s">
        <v>418</v>
      </c>
      <c r="D24" s="781" t="s">
        <v>422</v>
      </c>
      <c r="E24" s="772"/>
      <c r="F24" s="773"/>
      <c r="G24" s="773"/>
      <c r="H24" s="773"/>
      <c r="I24" s="772"/>
      <c r="J24" s="773"/>
      <c r="K24" s="773"/>
      <c r="L24" s="773"/>
      <c r="M24" s="773"/>
      <c r="N24" s="771" t="s">
        <v>558</v>
      </c>
      <c r="O24" s="782"/>
      <c r="P24" s="775" t="s">
        <v>695</v>
      </c>
    </row>
    <row r="25" spans="1:16" s="334" customFormat="1" ht="25" x14ac:dyDescent="0.25">
      <c r="A25" s="770"/>
      <c r="B25" s="770"/>
      <c r="C25" s="771" t="s">
        <v>419</v>
      </c>
      <c r="D25" s="781" t="s">
        <v>423</v>
      </c>
      <c r="E25" s="772"/>
      <c r="F25" s="773"/>
      <c r="G25" s="773"/>
      <c r="H25" s="773"/>
      <c r="I25" s="772"/>
      <c r="J25" s="773"/>
      <c r="K25" s="773"/>
      <c r="L25" s="773"/>
      <c r="M25" s="773"/>
      <c r="N25" s="771" t="s">
        <v>558</v>
      </c>
      <c r="O25" s="782"/>
      <c r="P25" s="775" t="s">
        <v>695</v>
      </c>
    </row>
    <row r="26" spans="1:16" s="334" customFormat="1" x14ac:dyDescent="0.25">
      <c r="A26" s="215"/>
      <c r="B26" s="215"/>
      <c r="C26" s="759" t="s">
        <v>314</v>
      </c>
      <c r="D26" s="769" t="s">
        <v>315</v>
      </c>
      <c r="E26" s="760" t="s">
        <v>531</v>
      </c>
      <c r="F26" s="762">
        <v>2</v>
      </c>
      <c r="G26" s="762"/>
      <c r="H26" s="762">
        <v>1</v>
      </c>
      <c r="I26" s="760" t="s">
        <v>405</v>
      </c>
      <c r="J26" s="762"/>
      <c r="K26" s="762" t="s">
        <v>162</v>
      </c>
      <c r="L26" s="762"/>
      <c r="M26" s="762"/>
      <c r="N26" s="339"/>
      <c r="O26" s="753"/>
      <c r="P26" s="380"/>
    </row>
    <row r="27" spans="1:16" s="334" customFormat="1" ht="34.5" x14ac:dyDescent="0.25">
      <c r="A27" s="770"/>
      <c r="B27" s="770"/>
      <c r="C27" s="783" t="s">
        <v>420</v>
      </c>
      <c r="D27" s="784" t="s">
        <v>424</v>
      </c>
      <c r="E27" s="785"/>
      <c r="F27" s="786"/>
      <c r="G27" s="786"/>
      <c r="H27" s="786"/>
      <c r="I27" s="787"/>
      <c r="J27" s="786"/>
      <c r="K27" s="786"/>
      <c r="L27" s="786"/>
      <c r="M27" s="786"/>
      <c r="N27" s="771" t="s">
        <v>558</v>
      </c>
      <c r="O27" s="782"/>
      <c r="P27" s="775" t="s">
        <v>314</v>
      </c>
    </row>
    <row r="28" spans="1:16" s="334" customFormat="1" ht="23" x14ac:dyDescent="0.25">
      <c r="A28" s="215"/>
      <c r="B28" s="215"/>
      <c r="C28" s="345" t="s">
        <v>316</v>
      </c>
      <c r="D28" s="345" t="s">
        <v>317</v>
      </c>
      <c r="E28" s="346" t="s">
        <v>531</v>
      </c>
      <c r="F28" s="347">
        <v>2</v>
      </c>
      <c r="G28" s="347"/>
      <c r="H28" s="347">
        <v>1</v>
      </c>
      <c r="I28" s="765" t="s">
        <v>405</v>
      </c>
      <c r="J28" s="347" t="s">
        <v>157</v>
      </c>
      <c r="K28" s="345"/>
      <c r="L28" s="345"/>
      <c r="M28" s="345"/>
      <c r="N28" s="764"/>
      <c r="O28" s="753"/>
      <c r="P28" s="380"/>
    </row>
    <row r="29" spans="1:16" s="334" customFormat="1" x14ac:dyDescent="0.25">
      <c r="A29" s="215"/>
      <c r="B29" s="215" t="s">
        <v>268</v>
      </c>
      <c r="C29" s="755" t="s">
        <v>283</v>
      </c>
      <c r="D29" s="755" t="s">
        <v>268</v>
      </c>
      <c r="E29" s="756" t="s">
        <v>532</v>
      </c>
      <c r="F29" s="757">
        <v>2</v>
      </c>
      <c r="G29" s="757">
        <v>2</v>
      </c>
      <c r="H29" s="757"/>
      <c r="I29" s="756" t="s">
        <v>132</v>
      </c>
      <c r="J29" s="757"/>
      <c r="K29" s="757"/>
      <c r="L29" s="757"/>
      <c r="M29" s="757"/>
      <c r="N29" s="339"/>
      <c r="O29" s="753"/>
      <c r="P29" s="380"/>
    </row>
    <row r="30" spans="1:16" s="334" customFormat="1" ht="46" x14ac:dyDescent="0.25">
      <c r="A30" s="215"/>
      <c r="B30" s="215"/>
      <c r="C30" s="759" t="s">
        <v>284</v>
      </c>
      <c r="D30" s="769" t="s">
        <v>425</v>
      </c>
      <c r="E30" s="760" t="s">
        <v>472</v>
      </c>
      <c r="F30" s="762">
        <v>2</v>
      </c>
      <c r="G30" s="762">
        <v>2</v>
      </c>
      <c r="H30" s="762"/>
      <c r="I30" s="760" t="s">
        <v>132</v>
      </c>
      <c r="J30" s="762"/>
      <c r="K30" s="762"/>
      <c r="L30" s="762" t="s">
        <v>175</v>
      </c>
      <c r="M30" s="762"/>
      <c r="N30" s="339"/>
      <c r="O30" s="753"/>
      <c r="P30" s="380"/>
    </row>
    <row r="31" spans="1:16" s="334" customFormat="1" ht="34.5" x14ac:dyDescent="0.25">
      <c r="A31" s="215"/>
      <c r="B31" s="215"/>
      <c r="C31" s="759" t="s">
        <v>38</v>
      </c>
      <c r="D31" s="769" t="s">
        <v>965</v>
      </c>
      <c r="E31" s="760" t="s">
        <v>428</v>
      </c>
      <c r="F31" s="762">
        <v>2</v>
      </c>
      <c r="G31" s="762">
        <v>2</v>
      </c>
      <c r="H31" s="762"/>
      <c r="I31" s="760" t="s">
        <v>132</v>
      </c>
      <c r="J31" s="763" t="s">
        <v>293</v>
      </c>
      <c r="K31" s="762" t="s">
        <v>91</v>
      </c>
      <c r="L31" s="762" t="s">
        <v>175</v>
      </c>
      <c r="M31" s="762"/>
      <c r="N31" s="339"/>
      <c r="O31" s="753"/>
      <c r="P31" s="380" t="s">
        <v>284</v>
      </c>
    </row>
    <row r="32" spans="1:16" s="334" customFormat="1" ht="34.5" x14ac:dyDescent="0.25">
      <c r="A32" s="215"/>
      <c r="B32" s="215"/>
      <c r="C32" s="769" t="s">
        <v>285</v>
      </c>
      <c r="D32" s="769" t="s">
        <v>301</v>
      </c>
      <c r="E32" s="788" t="s">
        <v>465</v>
      </c>
      <c r="F32" s="763">
        <v>2</v>
      </c>
      <c r="G32" s="762">
        <v>2</v>
      </c>
      <c r="H32" s="340">
        <v>2</v>
      </c>
      <c r="I32" s="760" t="s">
        <v>132</v>
      </c>
      <c r="J32" s="762"/>
      <c r="K32" s="762" t="s">
        <v>39</v>
      </c>
      <c r="L32" s="762"/>
      <c r="M32" s="762"/>
      <c r="N32" s="344" t="s">
        <v>687</v>
      </c>
      <c r="O32" s="753"/>
      <c r="P32" s="380"/>
    </row>
    <row r="33" spans="1:16" s="334" customFormat="1" ht="23" x14ac:dyDescent="0.25">
      <c r="A33" s="770"/>
      <c r="B33" s="770"/>
      <c r="C33" s="781" t="s">
        <v>39</v>
      </c>
      <c r="D33" s="771" t="s">
        <v>303</v>
      </c>
      <c r="E33" s="772"/>
      <c r="F33" s="773"/>
      <c r="G33" s="773"/>
      <c r="H33" s="773"/>
      <c r="I33" s="772"/>
      <c r="J33" s="789"/>
      <c r="K33" s="773"/>
      <c r="L33" s="773"/>
      <c r="M33" s="773"/>
      <c r="N33" s="771" t="s">
        <v>558</v>
      </c>
      <c r="O33" s="774"/>
      <c r="P33" s="775" t="s">
        <v>285</v>
      </c>
    </row>
    <row r="34" spans="1:16" s="334" customFormat="1" ht="57.5" x14ac:dyDescent="0.25">
      <c r="A34" s="215"/>
      <c r="B34" s="215"/>
      <c r="C34" s="769" t="s">
        <v>40</v>
      </c>
      <c r="D34" s="769" t="s">
        <v>304</v>
      </c>
      <c r="E34" s="760" t="s">
        <v>268</v>
      </c>
      <c r="F34" s="762">
        <v>2</v>
      </c>
      <c r="G34" s="762"/>
      <c r="H34" s="762"/>
      <c r="I34" s="760"/>
      <c r="J34" s="790"/>
      <c r="K34" s="762" t="s">
        <v>427</v>
      </c>
      <c r="L34" s="762"/>
      <c r="M34" s="762" t="s">
        <v>557</v>
      </c>
      <c r="N34" s="777" t="s">
        <v>871</v>
      </c>
      <c r="O34" s="753"/>
      <c r="P34" s="380"/>
    </row>
    <row r="35" spans="1:16" s="334" customFormat="1" ht="34.5" x14ac:dyDescent="0.25">
      <c r="A35" s="215"/>
      <c r="B35" s="215"/>
      <c r="C35" s="759" t="s">
        <v>104</v>
      </c>
      <c r="D35" s="759" t="s">
        <v>305</v>
      </c>
      <c r="E35" s="760" t="s">
        <v>268</v>
      </c>
      <c r="F35" s="762">
        <v>2</v>
      </c>
      <c r="G35" s="762"/>
      <c r="H35" s="762"/>
      <c r="I35" s="760"/>
      <c r="J35" s="763"/>
      <c r="K35" s="762"/>
      <c r="L35" s="762"/>
      <c r="M35" s="762" t="s">
        <v>557</v>
      </c>
      <c r="N35" s="777" t="s">
        <v>872</v>
      </c>
      <c r="O35" s="753"/>
      <c r="P35" s="380" t="s">
        <v>40</v>
      </c>
    </row>
    <row r="36" spans="1:16" s="334" customFormat="1" ht="23" x14ac:dyDescent="0.25">
      <c r="A36" s="215"/>
      <c r="B36" s="215"/>
      <c r="C36" s="778" t="s">
        <v>426</v>
      </c>
      <c r="D36" s="759" t="s">
        <v>780</v>
      </c>
      <c r="E36" s="760" t="s">
        <v>268</v>
      </c>
      <c r="F36" s="762">
        <v>2</v>
      </c>
      <c r="G36" s="766"/>
      <c r="H36" s="766"/>
      <c r="I36" s="765"/>
      <c r="J36" s="766"/>
      <c r="K36" s="766"/>
      <c r="L36" s="766"/>
      <c r="M36" s="766"/>
      <c r="N36" s="769"/>
      <c r="O36" s="335"/>
      <c r="P36" s="380" t="s">
        <v>40</v>
      </c>
    </row>
    <row r="37" spans="1:16" s="334" customFormat="1" ht="34.5" x14ac:dyDescent="0.25">
      <c r="A37" s="770"/>
      <c r="B37" s="770"/>
      <c r="C37" s="784" t="s">
        <v>778</v>
      </c>
      <c r="D37" s="784" t="s">
        <v>779</v>
      </c>
      <c r="E37" s="785"/>
      <c r="F37" s="786"/>
      <c r="G37" s="786"/>
      <c r="H37" s="786"/>
      <c r="I37" s="785"/>
      <c r="J37" s="786"/>
      <c r="K37" s="786"/>
      <c r="L37" s="786"/>
      <c r="M37" s="786"/>
      <c r="N37" s="771" t="s">
        <v>558</v>
      </c>
      <c r="O37" s="782"/>
      <c r="P37" s="775" t="s">
        <v>426</v>
      </c>
    </row>
    <row r="38" spans="1:16" s="334" customFormat="1" ht="23" x14ac:dyDescent="0.25">
      <c r="A38" s="215"/>
      <c r="B38" s="215" t="s">
        <v>174</v>
      </c>
      <c r="C38" s="768" t="s">
        <v>41</v>
      </c>
      <c r="D38" s="768" t="s">
        <v>174</v>
      </c>
      <c r="E38" s="756" t="s">
        <v>533</v>
      </c>
      <c r="F38" s="780">
        <v>2</v>
      </c>
      <c r="G38" s="780"/>
      <c r="H38" s="780">
        <v>1</v>
      </c>
      <c r="I38" s="756" t="s">
        <v>405</v>
      </c>
      <c r="J38" s="780"/>
      <c r="K38" s="780"/>
      <c r="L38" s="780"/>
      <c r="M38" s="780"/>
      <c r="N38" s="768"/>
      <c r="O38" s="753"/>
      <c r="P38" s="380"/>
    </row>
    <row r="39" spans="1:16" s="334" customFormat="1" ht="23" x14ac:dyDescent="0.25">
      <c r="A39" s="215"/>
      <c r="B39" s="215"/>
      <c r="C39" s="769" t="s">
        <v>42</v>
      </c>
      <c r="D39" s="769" t="s">
        <v>286</v>
      </c>
      <c r="E39" s="788" t="s">
        <v>533</v>
      </c>
      <c r="F39" s="763">
        <v>2</v>
      </c>
      <c r="G39" s="763"/>
      <c r="H39" s="763">
        <v>1</v>
      </c>
      <c r="I39" s="788" t="s">
        <v>405</v>
      </c>
      <c r="J39" s="763"/>
      <c r="K39" s="763"/>
      <c r="L39" s="763"/>
      <c r="M39" s="763"/>
      <c r="N39" s="769"/>
      <c r="O39" s="753"/>
      <c r="P39" s="380" t="s">
        <v>41</v>
      </c>
    </row>
    <row r="40" spans="1:16" s="334" customFormat="1" ht="23" x14ac:dyDescent="0.25">
      <c r="A40" s="215"/>
      <c r="B40" s="215"/>
      <c r="C40" s="348" t="s">
        <v>43</v>
      </c>
      <c r="D40" s="348" t="s">
        <v>306</v>
      </c>
      <c r="E40" s="788" t="s">
        <v>533</v>
      </c>
      <c r="F40" s="763">
        <v>2</v>
      </c>
      <c r="G40" s="763"/>
      <c r="H40" s="763">
        <v>1</v>
      </c>
      <c r="I40" s="788" t="s">
        <v>405</v>
      </c>
      <c r="J40" s="763"/>
      <c r="K40" s="763"/>
      <c r="L40" s="763"/>
      <c r="M40" s="763"/>
      <c r="N40" s="769"/>
      <c r="O40" s="753"/>
      <c r="P40" s="380" t="s">
        <v>41</v>
      </c>
    </row>
    <row r="41" spans="1:16" s="334" customFormat="1" ht="23" x14ac:dyDescent="0.25">
      <c r="A41" s="215"/>
      <c r="B41" s="215"/>
      <c r="C41" s="348" t="s">
        <v>44</v>
      </c>
      <c r="D41" s="348" t="s">
        <v>307</v>
      </c>
      <c r="E41" s="788" t="s">
        <v>533</v>
      </c>
      <c r="F41" s="763">
        <v>2</v>
      </c>
      <c r="G41" s="763"/>
      <c r="H41" s="763">
        <v>1</v>
      </c>
      <c r="I41" s="788" t="s">
        <v>405</v>
      </c>
      <c r="J41" s="763"/>
      <c r="K41" s="763"/>
      <c r="L41" s="763"/>
      <c r="M41" s="763"/>
      <c r="N41" s="769"/>
      <c r="O41" s="753"/>
      <c r="P41" s="380" t="s">
        <v>41</v>
      </c>
    </row>
    <row r="42" spans="1:16" s="334" customFormat="1" ht="23" x14ac:dyDescent="0.25">
      <c r="A42" s="215"/>
      <c r="B42" s="215"/>
      <c r="C42" s="348" t="s">
        <v>45</v>
      </c>
      <c r="D42" s="348" t="s">
        <v>187</v>
      </c>
      <c r="E42" s="788" t="s">
        <v>533</v>
      </c>
      <c r="F42" s="763">
        <v>2</v>
      </c>
      <c r="G42" s="763"/>
      <c r="H42" s="763">
        <v>1</v>
      </c>
      <c r="I42" s="788" t="s">
        <v>405</v>
      </c>
      <c r="J42" s="763"/>
      <c r="K42" s="763"/>
      <c r="L42" s="763"/>
      <c r="M42" s="763"/>
      <c r="N42" s="769"/>
      <c r="O42" s="753"/>
      <c r="P42" s="380" t="s">
        <v>41</v>
      </c>
    </row>
    <row r="43" spans="1:16" s="334" customFormat="1" ht="23" x14ac:dyDescent="0.25">
      <c r="A43" s="215"/>
      <c r="B43" s="215"/>
      <c r="C43" s="349" t="s">
        <v>46</v>
      </c>
      <c r="D43" s="349" t="s">
        <v>188</v>
      </c>
      <c r="E43" s="791" t="s">
        <v>533</v>
      </c>
      <c r="F43" s="792">
        <v>2</v>
      </c>
      <c r="G43" s="792"/>
      <c r="H43" s="792">
        <v>1</v>
      </c>
      <c r="I43" s="791" t="s">
        <v>405</v>
      </c>
      <c r="J43" s="792"/>
      <c r="K43" s="792"/>
      <c r="L43" s="792"/>
      <c r="M43" s="792"/>
      <c r="N43" s="778"/>
      <c r="O43" s="753"/>
      <c r="P43" s="380" t="s">
        <v>41</v>
      </c>
    </row>
    <row r="44" spans="1:16" s="334" customFormat="1" ht="23" x14ac:dyDescent="0.25">
      <c r="A44" s="215" t="s">
        <v>123</v>
      </c>
      <c r="B44" s="215" t="s">
        <v>101</v>
      </c>
      <c r="C44" s="345" t="s">
        <v>5</v>
      </c>
      <c r="D44" s="345" t="s">
        <v>101</v>
      </c>
      <c r="E44" s="350" t="s">
        <v>534</v>
      </c>
      <c r="F44" s="347">
        <v>1</v>
      </c>
      <c r="G44" s="347">
        <v>1</v>
      </c>
      <c r="H44" s="347">
        <v>1</v>
      </c>
      <c r="I44" s="346" t="s">
        <v>132</v>
      </c>
      <c r="J44" s="347"/>
      <c r="K44" s="347"/>
      <c r="L44" s="347"/>
      <c r="M44" s="347"/>
      <c r="N44" s="793" t="s">
        <v>873</v>
      </c>
      <c r="O44" s="753"/>
      <c r="P44" s="380"/>
    </row>
    <row r="45" spans="1:16" s="334" customFormat="1" x14ac:dyDescent="0.25">
      <c r="A45" s="215"/>
      <c r="B45" s="215" t="s">
        <v>108</v>
      </c>
      <c r="C45" s="755" t="s">
        <v>254</v>
      </c>
      <c r="D45" s="755" t="s">
        <v>108</v>
      </c>
      <c r="E45" s="758" t="s">
        <v>535</v>
      </c>
      <c r="F45" s="757">
        <v>2</v>
      </c>
      <c r="G45" s="757">
        <v>2</v>
      </c>
      <c r="H45" s="757">
        <v>1</v>
      </c>
      <c r="I45" s="758" t="s">
        <v>132</v>
      </c>
      <c r="J45" s="757"/>
      <c r="K45" s="757" t="s">
        <v>176</v>
      </c>
      <c r="L45" s="757" t="s">
        <v>175</v>
      </c>
      <c r="M45" s="757"/>
      <c r="N45" s="755"/>
      <c r="O45" s="753"/>
      <c r="P45" s="380"/>
    </row>
    <row r="46" spans="1:16" s="334" customFormat="1" ht="23" x14ac:dyDescent="0.25">
      <c r="A46" s="215"/>
      <c r="B46" s="215"/>
      <c r="C46" s="764" t="s">
        <v>235</v>
      </c>
      <c r="D46" s="764" t="s">
        <v>89</v>
      </c>
      <c r="E46" s="765" t="s">
        <v>108</v>
      </c>
      <c r="F46" s="766">
        <v>2</v>
      </c>
      <c r="G46" s="766">
        <v>2</v>
      </c>
      <c r="H46" s="766">
        <v>2</v>
      </c>
      <c r="I46" s="765" t="s">
        <v>132</v>
      </c>
      <c r="J46" s="766"/>
      <c r="K46" s="766"/>
      <c r="L46" s="766" t="s">
        <v>175</v>
      </c>
      <c r="M46" s="766"/>
      <c r="N46" s="769"/>
      <c r="O46" s="753"/>
      <c r="P46" s="380" t="s">
        <v>254</v>
      </c>
    </row>
    <row r="47" spans="1:16" s="334" customFormat="1" ht="57.5" x14ac:dyDescent="0.25">
      <c r="A47" s="215"/>
      <c r="B47" s="215" t="s">
        <v>109</v>
      </c>
      <c r="C47" s="755" t="s">
        <v>176</v>
      </c>
      <c r="D47" s="755" t="s">
        <v>109</v>
      </c>
      <c r="E47" s="794" t="s">
        <v>874</v>
      </c>
      <c r="F47" s="780">
        <v>2</v>
      </c>
      <c r="G47" s="757">
        <v>2</v>
      </c>
      <c r="H47" s="757">
        <v>1</v>
      </c>
      <c r="I47" s="758" t="s">
        <v>132</v>
      </c>
      <c r="J47" s="757" t="s">
        <v>254</v>
      </c>
      <c r="K47" s="757"/>
      <c r="L47" s="780" t="s">
        <v>175</v>
      </c>
      <c r="M47" s="757"/>
      <c r="N47" s="795" t="s">
        <v>875</v>
      </c>
      <c r="O47" s="753"/>
      <c r="P47" s="380"/>
    </row>
    <row r="48" spans="1:16" s="334" customFormat="1" ht="23" x14ac:dyDescent="0.25">
      <c r="A48" s="770"/>
      <c r="B48" s="770"/>
      <c r="C48" s="771" t="s">
        <v>230</v>
      </c>
      <c r="D48" s="771" t="s">
        <v>308</v>
      </c>
      <c r="E48" s="796"/>
      <c r="F48" s="789"/>
      <c r="G48" s="773"/>
      <c r="H48" s="773"/>
      <c r="I48" s="772"/>
      <c r="J48" s="773"/>
      <c r="K48" s="789"/>
      <c r="L48" s="789"/>
      <c r="M48" s="773"/>
      <c r="N48" s="771" t="s">
        <v>558</v>
      </c>
      <c r="O48" s="774"/>
      <c r="P48" s="775" t="s">
        <v>176</v>
      </c>
    </row>
    <row r="49" spans="1:16" s="334" customFormat="1" ht="23" x14ac:dyDescent="0.25">
      <c r="A49" s="770"/>
      <c r="B49" s="770"/>
      <c r="C49" s="771" t="s">
        <v>231</v>
      </c>
      <c r="D49" s="771" t="s">
        <v>407</v>
      </c>
      <c r="E49" s="796"/>
      <c r="F49" s="789"/>
      <c r="G49" s="773"/>
      <c r="H49" s="773"/>
      <c r="I49" s="772"/>
      <c r="J49" s="773"/>
      <c r="K49" s="789"/>
      <c r="L49" s="789"/>
      <c r="M49" s="773"/>
      <c r="N49" s="771" t="s">
        <v>558</v>
      </c>
      <c r="O49" s="774"/>
      <c r="P49" s="775" t="s">
        <v>176</v>
      </c>
    </row>
    <row r="50" spans="1:16" s="334" customFormat="1" ht="23" x14ac:dyDescent="0.25">
      <c r="A50" s="770"/>
      <c r="B50" s="770"/>
      <c r="C50" s="771" t="s">
        <v>232</v>
      </c>
      <c r="D50" s="771" t="s">
        <v>408</v>
      </c>
      <c r="E50" s="796"/>
      <c r="F50" s="789"/>
      <c r="G50" s="773"/>
      <c r="H50" s="773"/>
      <c r="I50" s="772"/>
      <c r="J50" s="773"/>
      <c r="K50" s="773"/>
      <c r="L50" s="789"/>
      <c r="M50" s="797"/>
      <c r="N50" s="771" t="s">
        <v>558</v>
      </c>
      <c r="O50" s="774"/>
      <c r="P50" s="775" t="s">
        <v>176</v>
      </c>
    </row>
    <row r="51" spans="1:16" s="334" customFormat="1" ht="34.5" x14ac:dyDescent="0.25">
      <c r="A51" s="215"/>
      <c r="B51" s="215"/>
      <c r="C51" s="759" t="s">
        <v>233</v>
      </c>
      <c r="D51" s="759" t="s">
        <v>173</v>
      </c>
      <c r="E51" s="788" t="s">
        <v>536</v>
      </c>
      <c r="F51" s="763">
        <v>2</v>
      </c>
      <c r="G51" s="762">
        <v>2</v>
      </c>
      <c r="H51" s="762">
        <v>1</v>
      </c>
      <c r="I51" s="788" t="s">
        <v>132</v>
      </c>
      <c r="J51" s="763"/>
      <c r="K51" s="763" t="s">
        <v>5</v>
      </c>
      <c r="L51" s="762"/>
      <c r="M51" s="762"/>
      <c r="N51" s="798" t="s">
        <v>876</v>
      </c>
      <c r="O51" s="753"/>
      <c r="P51" s="380" t="s">
        <v>176</v>
      </c>
    </row>
    <row r="52" spans="1:16" s="334" customFormat="1" ht="25" x14ac:dyDescent="0.25">
      <c r="A52" s="770"/>
      <c r="B52" s="770"/>
      <c r="C52" s="799" t="s">
        <v>318</v>
      </c>
      <c r="D52" s="771" t="s">
        <v>409</v>
      </c>
      <c r="E52" s="796"/>
      <c r="F52" s="789"/>
      <c r="G52" s="773"/>
      <c r="H52" s="773"/>
      <c r="I52" s="796"/>
      <c r="J52" s="789"/>
      <c r="K52" s="800"/>
      <c r="L52" s="801"/>
      <c r="M52" s="801"/>
      <c r="N52" s="771" t="s">
        <v>558</v>
      </c>
      <c r="O52" s="774"/>
      <c r="P52" s="775" t="s">
        <v>697</v>
      </c>
    </row>
    <row r="53" spans="1:16" s="334" customFormat="1" ht="23" x14ac:dyDescent="0.25">
      <c r="A53" s="770"/>
      <c r="B53" s="770"/>
      <c r="C53" s="802" t="s">
        <v>234</v>
      </c>
      <c r="D53" s="802" t="s">
        <v>410</v>
      </c>
      <c r="E53" s="803"/>
      <c r="F53" s="804"/>
      <c r="G53" s="805"/>
      <c r="H53" s="805"/>
      <c r="I53" s="806"/>
      <c r="J53" s="805"/>
      <c r="K53" s="805"/>
      <c r="L53" s="805"/>
      <c r="M53" s="807"/>
      <c r="N53" s="771" t="s">
        <v>558</v>
      </c>
      <c r="O53" s="774"/>
      <c r="P53" s="775"/>
    </row>
    <row r="54" spans="1:16" s="334" customFormat="1" ht="34.5" x14ac:dyDescent="0.25">
      <c r="A54" s="215"/>
      <c r="B54" s="215" t="s">
        <v>52</v>
      </c>
      <c r="C54" s="755" t="s">
        <v>260</v>
      </c>
      <c r="D54" s="755" t="s">
        <v>105</v>
      </c>
      <c r="E54" s="758" t="s">
        <v>466</v>
      </c>
      <c r="F54" s="757">
        <v>1</v>
      </c>
      <c r="G54" s="757">
        <v>1</v>
      </c>
      <c r="H54" s="757">
        <v>2</v>
      </c>
      <c r="I54" s="758" t="s">
        <v>132</v>
      </c>
      <c r="J54" s="757" t="s">
        <v>90</v>
      </c>
      <c r="K54" s="757"/>
      <c r="L54" s="757" t="s">
        <v>175</v>
      </c>
      <c r="M54" s="757"/>
      <c r="N54" s="755"/>
      <c r="O54" s="753"/>
      <c r="P54" s="380"/>
    </row>
    <row r="55" spans="1:16" s="334" customFormat="1" ht="34.5" x14ac:dyDescent="0.25">
      <c r="A55" s="215"/>
      <c r="B55" s="215"/>
      <c r="C55" s="759" t="s">
        <v>295</v>
      </c>
      <c r="D55" s="759" t="s">
        <v>309</v>
      </c>
      <c r="E55" s="808" t="s">
        <v>466</v>
      </c>
      <c r="F55" s="762">
        <v>1</v>
      </c>
      <c r="G55" s="762">
        <v>1</v>
      </c>
      <c r="H55" s="762">
        <v>2</v>
      </c>
      <c r="I55" s="760" t="s">
        <v>132</v>
      </c>
      <c r="J55" s="762" t="s">
        <v>90</v>
      </c>
      <c r="K55" s="762"/>
      <c r="L55" s="762" t="s">
        <v>175</v>
      </c>
      <c r="M55" s="762" t="s">
        <v>557</v>
      </c>
      <c r="N55" s="759"/>
      <c r="O55" s="753"/>
      <c r="P55" s="380" t="s">
        <v>260</v>
      </c>
    </row>
    <row r="56" spans="1:16" s="334" customFormat="1" ht="34.5" x14ac:dyDescent="0.25">
      <c r="A56" s="215"/>
      <c r="B56" s="215"/>
      <c r="C56" s="759" t="s">
        <v>261</v>
      </c>
      <c r="D56" s="759" t="s">
        <v>106</v>
      </c>
      <c r="E56" s="760" t="s">
        <v>466</v>
      </c>
      <c r="F56" s="762">
        <v>1</v>
      </c>
      <c r="G56" s="762">
        <v>1</v>
      </c>
      <c r="H56" s="762">
        <v>1</v>
      </c>
      <c r="I56" s="760" t="s">
        <v>132</v>
      </c>
      <c r="J56" s="762" t="s">
        <v>90</v>
      </c>
      <c r="K56" s="762"/>
      <c r="L56" s="762" t="s">
        <v>175</v>
      </c>
      <c r="M56" s="762"/>
      <c r="N56" s="759"/>
      <c r="O56" s="753"/>
      <c r="P56" s="380"/>
    </row>
    <row r="57" spans="1:16" s="334" customFormat="1" ht="46" x14ac:dyDescent="0.25">
      <c r="A57" s="215"/>
      <c r="B57" s="215"/>
      <c r="C57" s="759" t="s">
        <v>249</v>
      </c>
      <c r="D57" s="769" t="s">
        <v>294</v>
      </c>
      <c r="E57" s="760" t="s">
        <v>466</v>
      </c>
      <c r="F57" s="762">
        <v>1</v>
      </c>
      <c r="G57" s="762">
        <v>1</v>
      </c>
      <c r="H57" s="762">
        <v>1</v>
      </c>
      <c r="I57" s="760" t="s">
        <v>132</v>
      </c>
      <c r="J57" s="762"/>
      <c r="K57" s="762"/>
      <c r="L57" s="762" t="s">
        <v>175</v>
      </c>
      <c r="M57" s="762"/>
      <c r="N57" s="759"/>
      <c r="O57" s="753"/>
      <c r="P57" s="380"/>
    </row>
    <row r="58" spans="1:16" s="334" customFormat="1" ht="23" x14ac:dyDescent="0.25">
      <c r="A58" s="215"/>
      <c r="B58" s="215"/>
      <c r="C58" s="769" t="s">
        <v>250</v>
      </c>
      <c r="D58" s="759" t="s">
        <v>50</v>
      </c>
      <c r="E58" s="760" t="s">
        <v>537</v>
      </c>
      <c r="F58" s="762">
        <v>2</v>
      </c>
      <c r="G58" s="762">
        <v>2</v>
      </c>
      <c r="H58" s="762">
        <v>2</v>
      </c>
      <c r="I58" s="760" t="s">
        <v>132</v>
      </c>
      <c r="J58" s="762"/>
      <c r="K58" s="762"/>
      <c r="L58" s="762"/>
      <c r="M58" s="762" t="s">
        <v>557</v>
      </c>
      <c r="N58" s="777" t="s">
        <v>877</v>
      </c>
      <c r="O58" s="753"/>
      <c r="P58" s="380"/>
    </row>
    <row r="59" spans="1:16" s="334" customFormat="1" ht="34.5" x14ac:dyDescent="0.25">
      <c r="A59" s="770"/>
      <c r="B59" s="770"/>
      <c r="C59" s="809" t="s">
        <v>81</v>
      </c>
      <c r="D59" s="802" t="s">
        <v>411</v>
      </c>
      <c r="E59" s="806"/>
      <c r="F59" s="805"/>
      <c r="G59" s="805"/>
      <c r="H59" s="805"/>
      <c r="I59" s="806"/>
      <c r="J59" s="805"/>
      <c r="K59" s="805"/>
      <c r="L59" s="805"/>
      <c r="M59" s="805"/>
      <c r="N59" s="771" t="s">
        <v>558</v>
      </c>
      <c r="O59" s="774"/>
      <c r="P59" s="775"/>
    </row>
    <row r="60" spans="1:16" s="334" customFormat="1" ht="34.5" x14ac:dyDescent="0.25">
      <c r="A60" s="215"/>
      <c r="B60" s="215" t="s">
        <v>296</v>
      </c>
      <c r="C60" s="810" t="s">
        <v>878</v>
      </c>
      <c r="D60" s="755" t="s">
        <v>879</v>
      </c>
      <c r="E60" s="758" t="s">
        <v>880</v>
      </c>
      <c r="F60" s="757">
        <v>2</v>
      </c>
      <c r="G60" s="757">
        <v>2</v>
      </c>
      <c r="H60" s="757">
        <v>1</v>
      </c>
      <c r="I60" s="758" t="s">
        <v>132</v>
      </c>
      <c r="J60" s="757"/>
      <c r="K60" s="757"/>
      <c r="L60" s="757"/>
      <c r="M60" s="757"/>
      <c r="N60" s="759"/>
      <c r="O60" s="753"/>
      <c r="P60" s="380"/>
    </row>
    <row r="61" spans="1:16" s="334" customFormat="1" ht="57.5" x14ac:dyDescent="0.25">
      <c r="A61" s="215"/>
      <c r="B61" s="215"/>
      <c r="C61" s="810" t="s">
        <v>881</v>
      </c>
      <c r="D61" s="759" t="s">
        <v>882</v>
      </c>
      <c r="E61" s="760" t="s">
        <v>883</v>
      </c>
      <c r="F61" s="762">
        <v>2</v>
      </c>
      <c r="G61" s="762">
        <v>2</v>
      </c>
      <c r="H61" s="762">
        <v>1</v>
      </c>
      <c r="I61" s="760" t="s">
        <v>132</v>
      </c>
      <c r="J61" s="762" t="s">
        <v>884</v>
      </c>
      <c r="K61" s="762"/>
      <c r="L61" s="762"/>
      <c r="M61" s="762" t="s">
        <v>562</v>
      </c>
      <c r="N61" s="811" t="s">
        <v>885</v>
      </c>
      <c r="O61" s="753"/>
      <c r="P61" s="380" t="s">
        <v>878</v>
      </c>
    </row>
    <row r="62" spans="1:16" s="334" customFormat="1" ht="57.5" x14ac:dyDescent="0.25">
      <c r="A62" s="215"/>
      <c r="B62" s="215"/>
      <c r="C62" s="810" t="s">
        <v>886</v>
      </c>
      <c r="D62" s="759" t="s">
        <v>456</v>
      </c>
      <c r="E62" s="760" t="s">
        <v>887</v>
      </c>
      <c r="F62" s="762">
        <v>2</v>
      </c>
      <c r="G62" s="762">
        <v>3</v>
      </c>
      <c r="H62" s="762">
        <v>2</v>
      </c>
      <c r="I62" s="760" t="s">
        <v>132</v>
      </c>
      <c r="J62" s="762" t="s">
        <v>888</v>
      </c>
      <c r="K62" s="762"/>
      <c r="L62" s="762"/>
      <c r="M62" s="762" t="s">
        <v>560</v>
      </c>
      <c r="N62" s="811" t="s">
        <v>885</v>
      </c>
      <c r="O62" s="336"/>
      <c r="P62" s="380" t="s">
        <v>881</v>
      </c>
    </row>
    <row r="63" spans="1:16" s="334" customFormat="1" ht="69" x14ac:dyDescent="0.25">
      <c r="A63" s="215"/>
      <c r="B63" s="215"/>
      <c r="C63" s="810" t="s">
        <v>889</v>
      </c>
      <c r="D63" s="759" t="s">
        <v>890</v>
      </c>
      <c r="E63" s="788" t="s">
        <v>891</v>
      </c>
      <c r="F63" s="762">
        <v>3</v>
      </c>
      <c r="G63" s="762">
        <v>3</v>
      </c>
      <c r="H63" s="762">
        <v>2</v>
      </c>
      <c r="I63" s="760" t="s">
        <v>132</v>
      </c>
      <c r="J63" s="763" t="s">
        <v>285</v>
      </c>
      <c r="K63" s="763"/>
      <c r="L63" s="762"/>
      <c r="M63" s="762" t="s">
        <v>562</v>
      </c>
      <c r="N63" s="811" t="s">
        <v>892</v>
      </c>
      <c r="O63" s="753"/>
      <c r="P63" s="380"/>
    </row>
    <row r="64" spans="1:16" s="334" customFormat="1" ht="69" x14ac:dyDescent="0.25">
      <c r="A64" s="215"/>
      <c r="B64" s="215"/>
      <c r="C64" s="810" t="s">
        <v>893</v>
      </c>
      <c r="D64" s="759" t="s">
        <v>894</v>
      </c>
      <c r="E64" s="788" t="s">
        <v>895</v>
      </c>
      <c r="F64" s="762">
        <v>3</v>
      </c>
      <c r="G64" s="762">
        <v>3</v>
      </c>
      <c r="H64" s="762">
        <v>2</v>
      </c>
      <c r="I64" s="760" t="s">
        <v>132</v>
      </c>
      <c r="J64" s="762" t="s">
        <v>896</v>
      </c>
      <c r="K64" s="762" t="s">
        <v>897</v>
      </c>
      <c r="L64" s="762"/>
      <c r="M64" s="762" t="s">
        <v>562</v>
      </c>
      <c r="N64" s="811" t="s">
        <v>898</v>
      </c>
      <c r="O64" s="753"/>
      <c r="P64" s="380"/>
    </row>
    <row r="65" spans="1:16" s="334" customFormat="1" ht="69" x14ac:dyDescent="0.25">
      <c r="A65" s="812"/>
      <c r="B65" s="215"/>
      <c r="C65" s="810" t="s">
        <v>899</v>
      </c>
      <c r="D65" s="813" t="s">
        <v>900</v>
      </c>
      <c r="E65" s="788" t="s">
        <v>887</v>
      </c>
      <c r="F65" s="814">
        <v>3</v>
      </c>
      <c r="G65" s="814">
        <v>3</v>
      </c>
      <c r="H65" s="814">
        <v>2</v>
      </c>
      <c r="I65" s="760" t="s">
        <v>132</v>
      </c>
      <c r="J65" s="814" t="s">
        <v>901</v>
      </c>
      <c r="K65" s="814"/>
      <c r="L65" s="814"/>
      <c r="M65" s="814" t="s">
        <v>557</v>
      </c>
      <c r="N65" s="811" t="s">
        <v>898</v>
      </c>
      <c r="O65" s="753"/>
      <c r="P65" s="380" t="s">
        <v>893</v>
      </c>
    </row>
    <row r="66" spans="1:16" s="334" customFormat="1" ht="46" x14ac:dyDescent="0.25">
      <c r="A66" s="215"/>
      <c r="B66" s="215"/>
      <c r="C66" s="813" t="s">
        <v>229</v>
      </c>
      <c r="D66" s="798" t="s">
        <v>902</v>
      </c>
      <c r="E66" s="815" t="s">
        <v>219</v>
      </c>
      <c r="F66" s="814">
        <v>2</v>
      </c>
      <c r="G66" s="814">
        <v>2</v>
      </c>
      <c r="H66" s="814">
        <v>1</v>
      </c>
      <c r="I66" s="815" t="s">
        <v>132</v>
      </c>
      <c r="J66" s="816"/>
      <c r="K66" s="814"/>
      <c r="L66" s="814"/>
      <c r="M66" s="814"/>
      <c r="N66" s="759" t="s">
        <v>793</v>
      </c>
      <c r="O66" s="753"/>
      <c r="P66" s="380"/>
    </row>
    <row r="67" spans="1:16" s="334" customFormat="1" ht="46" x14ac:dyDescent="0.25">
      <c r="A67" s="215"/>
      <c r="B67" s="215"/>
      <c r="C67" s="345" t="s">
        <v>593</v>
      </c>
      <c r="D67" s="345" t="s">
        <v>594</v>
      </c>
      <c r="E67" s="346" t="s">
        <v>903</v>
      </c>
      <c r="F67" s="347">
        <v>2</v>
      </c>
      <c r="G67" s="761">
        <v>3</v>
      </c>
      <c r="H67" s="347">
        <v>2</v>
      </c>
      <c r="I67" s="346" t="s">
        <v>132</v>
      </c>
      <c r="J67" s="363"/>
      <c r="K67" s="347"/>
      <c r="L67" s="347"/>
      <c r="M67" s="347"/>
      <c r="N67" s="759" t="s">
        <v>793</v>
      </c>
      <c r="O67" s="753"/>
      <c r="P67" s="380"/>
    </row>
    <row r="68" spans="1:16" s="334" customFormat="1" ht="57.5" x14ac:dyDescent="0.25">
      <c r="A68" s="215"/>
      <c r="B68" s="215" t="s">
        <v>297</v>
      </c>
      <c r="C68" s="755" t="s">
        <v>224</v>
      </c>
      <c r="D68" s="817" t="s">
        <v>206</v>
      </c>
      <c r="E68" s="758" t="s">
        <v>69</v>
      </c>
      <c r="F68" s="757">
        <v>3</v>
      </c>
      <c r="G68" s="757">
        <v>3</v>
      </c>
      <c r="H68" s="757">
        <v>3</v>
      </c>
      <c r="I68" s="758" t="s">
        <v>132</v>
      </c>
      <c r="J68" s="757" t="s">
        <v>225</v>
      </c>
      <c r="K68" s="757"/>
      <c r="L68" s="757"/>
      <c r="M68" s="757"/>
      <c r="N68" s="818" t="s">
        <v>904</v>
      </c>
      <c r="O68" s="753"/>
      <c r="P68" s="380"/>
    </row>
    <row r="69" spans="1:16" s="334" customFormat="1" ht="57.5" x14ac:dyDescent="0.25">
      <c r="A69" s="215"/>
      <c r="B69" s="215"/>
      <c r="C69" s="759" t="s">
        <v>225</v>
      </c>
      <c r="D69" s="759" t="s">
        <v>905</v>
      </c>
      <c r="E69" s="760" t="s">
        <v>69</v>
      </c>
      <c r="F69" s="762">
        <v>3</v>
      </c>
      <c r="G69" s="762">
        <v>3</v>
      </c>
      <c r="H69" s="762">
        <v>3</v>
      </c>
      <c r="I69" s="760" t="s">
        <v>132</v>
      </c>
      <c r="J69" s="762" t="s">
        <v>704</v>
      </c>
      <c r="K69" s="762"/>
      <c r="L69" s="762"/>
      <c r="M69" s="762"/>
      <c r="N69" s="819" t="s">
        <v>904</v>
      </c>
      <c r="O69" s="753"/>
      <c r="P69" s="380" t="s">
        <v>224</v>
      </c>
    </row>
    <row r="70" spans="1:16" s="334" customFormat="1" ht="38" x14ac:dyDescent="0.25">
      <c r="A70" s="215"/>
      <c r="B70" s="215"/>
      <c r="C70" s="759" t="s">
        <v>226</v>
      </c>
      <c r="D70" s="759" t="s">
        <v>154</v>
      </c>
      <c r="E70" s="760" t="s">
        <v>69</v>
      </c>
      <c r="F70" s="762">
        <v>3</v>
      </c>
      <c r="G70" s="762">
        <v>3</v>
      </c>
      <c r="H70" s="762">
        <v>3</v>
      </c>
      <c r="I70" s="760" t="s">
        <v>132</v>
      </c>
      <c r="J70" s="762"/>
      <c r="K70" s="762"/>
      <c r="L70" s="762"/>
      <c r="M70" s="762" t="s">
        <v>561</v>
      </c>
      <c r="N70" s="819" t="s">
        <v>904</v>
      </c>
      <c r="O70" s="753"/>
      <c r="P70" s="380" t="s">
        <v>906</v>
      </c>
    </row>
    <row r="71" spans="1:16" s="334" customFormat="1" ht="34.5" x14ac:dyDescent="0.25">
      <c r="A71" s="770"/>
      <c r="B71" s="770"/>
      <c r="C71" s="771" t="s">
        <v>227</v>
      </c>
      <c r="D71" s="771" t="s">
        <v>907</v>
      </c>
      <c r="E71" s="772" t="s">
        <v>908</v>
      </c>
      <c r="F71" s="773">
        <v>3</v>
      </c>
      <c r="G71" s="773">
        <v>3</v>
      </c>
      <c r="H71" s="773">
        <v>3</v>
      </c>
      <c r="I71" s="772" t="s">
        <v>132</v>
      </c>
      <c r="J71" s="773"/>
      <c r="K71" s="773"/>
      <c r="L71" s="773"/>
      <c r="M71" s="773" t="s">
        <v>557</v>
      </c>
      <c r="N71" s="771" t="s">
        <v>909</v>
      </c>
      <c r="O71" s="774"/>
      <c r="P71" s="775"/>
    </row>
    <row r="72" spans="1:16" s="334" customFormat="1" ht="38" x14ac:dyDescent="0.25">
      <c r="A72" s="215"/>
      <c r="B72" s="215"/>
      <c r="C72" s="759" t="s">
        <v>319</v>
      </c>
      <c r="D72" s="759" t="s">
        <v>320</v>
      </c>
      <c r="E72" s="760" t="s">
        <v>69</v>
      </c>
      <c r="F72" s="762">
        <v>3</v>
      </c>
      <c r="G72" s="762">
        <v>3</v>
      </c>
      <c r="H72" s="762">
        <v>3</v>
      </c>
      <c r="I72" s="760" t="s">
        <v>132</v>
      </c>
      <c r="J72" s="762"/>
      <c r="K72" s="762"/>
      <c r="L72" s="762"/>
      <c r="M72" s="762"/>
      <c r="N72" s="819" t="s">
        <v>904</v>
      </c>
      <c r="O72" s="753"/>
      <c r="P72" s="380" t="s">
        <v>906</v>
      </c>
    </row>
    <row r="73" spans="1:16" s="334" customFormat="1" ht="38" x14ac:dyDescent="0.25">
      <c r="A73" s="215"/>
      <c r="B73" s="215"/>
      <c r="C73" s="759" t="s">
        <v>321</v>
      </c>
      <c r="D73" s="759" t="s">
        <v>322</v>
      </c>
      <c r="E73" s="760" t="s">
        <v>69</v>
      </c>
      <c r="F73" s="762">
        <v>3</v>
      </c>
      <c r="G73" s="762">
        <v>3</v>
      </c>
      <c r="H73" s="762">
        <v>3</v>
      </c>
      <c r="I73" s="760" t="s">
        <v>132</v>
      </c>
      <c r="J73" s="762"/>
      <c r="K73" s="762"/>
      <c r="L73" s="762"/>
      <c r="M73" s="762"/>
      <c r="N73" s="819" t="s">
        <v>904</v>
      </c>
      <c r="O73" s="753"/>
      <c r="P73" s="380" t="s">
        <v>906</v>
      </c>
    </row>
    <row r="74" spans="1:16" s="334" customFormat="1" ht="38" x14ac:dyDescent="0.25">
      <c r="A74" s="215"/>
      <c r="B74" s="215"/>
      <c r="C74" s="759" t="s">
        <v>323</v>
      </c>
      <c r="D74" s="759" t="s">
        <v>324</v>
      </c>
      <c r="E74" s="760" t="s">
        <v>69</v>
      </c>
      <c r="F74" s="762">
        <v>3</v>
      </c>
      <c r="G74" s="762">
        <v>3</v>
      </c>
      <c r="H74" s="762">
        <v>3</v>
      </c>
      <c r="I74" s="760" t="s">
        <v>132</v>
      </c>
      <c r="J74" s="762"/>
      <c r="K74" s="762"/>
      <c r="L74" s="762"/>
      <c r="M74" s="762"/>
      <c r="N74" s="819" t="s">
        <v>904</v>
      </c>
      <c r="O74" s="753"/>
      <c r="P74" s="380" t="s">
        <v>906</v>
      </c>
    </row>
    <row r="75" spans="1:16" s="334" customFormat="1" ht="23" x14ac:dyDescent="0.25">
      <c r="A75" s="770"/>
      <c r="B75" s="770"/>
      <c r="C75" s="771" t="s">
        <v>782</v>
      </c>
      <c r="D75" s="771" t="s">
        <v>781</v>
      </c>
      <c r="E75" s="772"/>
      <c r="F75" s="773"/>
      <c r="G75" s="773"/>
      <c r="H75" s="773"/>
      <c r="I75" s="772"/>
      <c r="J75" s="773"/>
      <c r="K75" s="773"/>
      <c r="L75" s="773"/>
      <c r="M75" s="773"/>
      <c r="N75" s="771" t="s">
        <v>558</v>
      </c>
      <c r="O75" s="774"/>
      <c r="P75" s="775"/>
    </row>
    <row r="76" spans="1:16" s="334" customFormat="1" ht="57.5" x14ac:dyDescent="0.25">
      <c r="A76" s="215"/>
      <c r="B76" s="215"/>
      <c r="C76" s="759" t="s">
        <v>287</v>
      </c>
      <c r="D76" s="777" t="s">
        <v>910</v>
      </c>
      <c r="E76" s="820" t="s">
        <v>429</v>
      </c>
      <c r="F76" s="762">
        <v>2</v>
      </c>
      <c r="G76" s="762">
        <v>2</v>
      </c>
      <c r="H76" s="762">
        <v>2</v>
      </c>
      <c r="I76" s="760" t="s">
        <v>132</v>
      </c>
      <c r="J76" s="762"/>
      <c r="K76" s="762" t="s">
        <v>613</v>
      </c>
      <c r="L76" s="762"/>
      <c r="M76" s="762" t="s">
        <v>614</v>
      </c>
      <c r="N76" s="818" t="s">
        <v>911</v>
      </c>
      <c r="O76" s="753"/>
      <c r="P76" s="380"/>
    </row>
    <row r="77" spans="1:16" s="334" customFormat="1" ht="57.5" x14ac:dyDescent="0.25">
      <c r="A77" s="215"/>
      <c r="B77" s="215"/>
      <c r="C77" s="821" t="s">
        <v>596</v>
      </c>
      <c r="D77" s="821" t="s">
        <v>597</v>
      </c>
      <c r="E77" s="820" t="s">
        <v>288</v>
      </c>
      <c r="F77" s="356">
        <v>2</v>
      </c>
      <c r="G77" s="356">
        <v>2</v>
      </c>
      <c r="H77" s="356">
        <v>2</v>
      </c>
      <c r="I77" s="760" t="s">
        <v>132</v>
      </c>
      <c r="J77" s="822"/>
      <c r="K77" s="822" t="s">
        <v>122</v>
      </c>
      <c r="L77" s="822"/>
      <c r="M77" s="822" t="s">
        <v>603</v>
      </c>
      <c r="N77" s="818" t="s">
        <v>911</v>
      </c>
      <c r="O77" s="753"/>
      <c r="P77" s="380"/>
    </row>
    <row r="78" spans="1:16" s="334" customFormat="1" ht="23" x14ac:dyDescent="0.25">
      <c r="A78" s="215"/>
      <c r="B78" s="215"/>
      <c r="C78" s="821" t="s">
        <v>598</v>
      </c>
      <c r="D78" s="821" t="s">
        <v>289</v>
      </c>
      <c r="E78" s="820" t="s">
        <v>288</v>
      </c>
      <c r="F78" s="356">
        <v>3</v>
      </c>
      <c r="G78" s="356">
        <v>3</v>
      </c>
      <c r="H78" s="356">
        <v>3</v>
      </c>
      <c r="I78" s="760" t="s">
        <v>132</v>
      </c>
      <c r="J78" s="822"/>
      <c r="K78" s="822" t="s">
        <v>225</v>
      </c>
      <c r="L78" s="822"/>
      <c r="M78" s="822" t="s">
        <v>604</v>
      </c>
      <c r="N78" s="823"/>
      <c r="O78" s="753"/>
      <c r="P78" s="380"/>
    </row>
    <row r="79" spans="1:16" s="334" customFormat="1" ht="34.5" x14ac:dyDescent="0.25">
      <c r="A79" s="215"/>
      <c r="B79" s="215"/>
      <c r="C79" s="821" t="s">
        <v>599</v>
      </c>
      <c r="D79" s="821" t="s">
        <v>600</v>
      </c>
      <c r="E79" s="820" t="s">
        <v>429</v>
      </c>
      <c r="F79" s="356">
        <v>3</v>
      </c>
      <c r="G79" s="356">
        <v>3</v>
      </c>
      <c r="H79" s="356">
        <v>3</v>
      </c>
      <c r="I79" s="760" t="s">
        <v>132</v>
      </c>
      <c r="J79" s="822"/>
      <c r="K79" s="822" t="s">
        <v>225</v>
      </c>
      <c r="L79" s="822"/>
      <c r="M79" s="822" t="s">
        <v>557</v>
      </c>
      <c r="N79" s="823"/>
      <c r="O79" s="753"/>
      <c r="P79" s="380" t="s">
        <v>598</v>
      </c>
    </row>
    <row r="80" spans="1:16" s="334" customFormat="1" ht="34.5" x14ac:dyDescent="0.25">
      <c r="A80" s="215"/>
      <c r="B80" s="215"/>
      <c r="C80" s="821" t="s">
        <v>601</v>
      </c>
      <c r="D80" s="821" t="s">
        <v>602</v>
      </c>
      <c r="E80" s="820" t="s">
        <v>429</v>
      </c>
      <c r="F80" s="356">
        <v>3</v>
      </c>
      <c r="G80" s="356">
        <v>3</v>
      </c>
      <c r="H80" s="356">
        <v>3</v>
      </c>
      <c r="I80" s="760" t="s">
        <v>132</v>
      </c>
      <c r="J80" s="822" t="s">
        <v>225</v>
      </c>
      <c r="K80" s="822"/>
      <c r="L80" s="822"/>
      <c r="M80" s="822" t="s">
        <v>605</v>
      </c>
      <c r="N80" s="823"/>
      <c r="O80" s="753"/>
      <c r="P80" s="380" t="s">
        <v>698</v>
      </c>
    </row>
    <row r="81" spans="1:16" s="334" customFormat="1" ht="46" x14ac:dyDescent="0.25">
      <c r="A81" s="215"/>
      <c r="B81" s="215" t="s">
        <v>271</v>
      </c>
      <c r="C81" s="351" t="s">
        <v>256</v>
      </c>
      <c r="D81" s="351" t="s">
        <v>298</v>
      </c>
      <c r="E81" s="352" t="s">
        <v>538</v>
      </c>
      <c r="F81" s="353">
        <v>2</v>
      </c>
      <c r="G81" s="353">
        <v>2</v>
      </c>
      <c r="H81" s="353">
        <v>2</v>
      </c>
      <c r="I81" s="352" t="s">
        <v>132</v>
      </c>
      <c r="J81" s="353"/>
      <c r="K81" s="354" t="s">
        <v>1016</v>
      </c>
      <c r="L81" s="353"/>
      <c r="M81" s="353"/>
      <c r="N81" s="824" t="s">
        <v>912</v>
      </c>
      <c r="O81" s="753"/>
      <c r="P81" s="380"/>
    </row>
    <row r="82" spans="1:16" s="334" customFormat="1" ht="34.5" x14ac:dyDescent="0.25">
      <c r="A82" s="215"/>
      <c r="B82" s="215" t="s">
        <v>110</v>
      </c>
      <c r="C82" s="755" t="s">
        <v>6</v>
      </c>
      <c r="D82" s="351" t="s">
        <v>913</v>
      </c>
      <c r="E82" s="756" t="s">
        <v>539</v>
      </c>
      <c r="F82" s="757">
        <v>2</v>
      </c>
      <c r="G82" s="757"/>
      <c r="H82" s="757">
        <v>1</v>
      </c>
      <c r="I82" s="758" t="s">
        <v>405</v>
      </c>
      <c r="J82" s="757"/>
      <c r="K82" s="757"/>
      <c r="L82" s="757" t="s">
        <v>175</v>
      </c>
      <c r="M82" s="757"/>
      <c r="N82" s="755"/>
      <c r="O82" s="753"/>
      <c r="P82" s="380"/>
    </row>
    <row r="83" spans="1:16" s="334" customFormat="1" ht="34.5" x14ac:dyDescent="0.25">
      <c r="A83" s="215"/>
      <c r="B83" s="215"/>
      <c r="C83" s="759" t="s">
        <v>237</v>
      </c>
      <c r="D83" s="351" t="s">
        <v>914</v>
      </c>
      <c r="E83" s="788" t="s">
        <v>540</v>
      </c>
      <c r="F83" s="762">
        <v>2</v>
      </c>
      <c r="G83" s="762"/>
      <c r="H83" s="762">
        <v>1</v>
      </c>
      <c r="I83" s="760" t="s">
        <v>405</v>
      </c>
      <c r="J83" s="762"/>
      <c r="K83" s="762"/>
      <c r="L83" s="762"/>
      <c r="M83" s="762"/>
      <c r="N83" s="777" t="s">
        <v>915</v>
      </c>
      <c r="O83" s="753"/>
      <c r="P83" s="380" t="s">
        <v>6</v>
      </c>
    </row>
    <row r="84" spans="1:16" s="334" customFormat="1" ht="69" x14ac:dyDescent="0.25">
      <c r="A84" s="215"/>
      <c r="B84" s="215"/>
      <c r="C84" s="759" t="s">
        <v>238</v>
      </c>
      <c r="D84" s="759" t="s">
        <v>7</v>
      </c>
      <c r="E84" s="788" t="s">
        <v>540</v>
      </c>
      <c r="F84" s="762">
        <v>2</v>
      </c>
      <c r="G84" s="762"/>
      <c r="H84" s="762">
        <v>1</v>
      </c>
      <c r="I84" s="760" t="s">
        <v>405</v>
      </c>
      <c r="J84" s="762"/>
      <c r="K84" s="762"/>
      <c r="L84" s="763" t="s">
        <v>175</v>
      </c>
      <c r="M84" s="762" t="s">
        <v>688</v>
      </c>
      <c r="N84" s="818" t="s">
        <v>916</v>
      </c>
      <c r="O84" s="753"/>
      <c r="P84" s="380" t="s">
        <v>917</v>
      </c>
    </row>
    <row r="85" spans="1:16" s="334" customFormat="1" ht="25" x14ac:dyDescent="0.25">
      <c r="A85" s="770"/>
      <c r="B85" s="770"/>
      <c r="C85" s="771" t="s">
        <v>239</v>
      </c>
      <c r="D85" s="771" t="s">
        <v>628</v>
      </c>
      <c r="E85" s="796"/>
      <c r="F85" s="773"/>
      <c r="G85" s="773"/>
      <c r="H85" s="773"/>
      <c r="I85" s="772"/>
      <c r="J85" s="773"/>
      <c r="K85" s="773"/>
      <c r="L85" s="789"/>
      <c r="M85" s="773"/>
      <c r="N85" s="771" t="s">
        <v>558</v>
      </c>
      <c r="O85" s="774"/>
      <c r="P85" s="775" t="s">
        <v>917</v>
      </c>
    </row>
    <row r="86" spans="1:16" s="334" customFormat="1" ht="25" x14ac:dyDescent="0.25">
      <c r="A86" s="215"/>
      <c r="B86" s="215"/>
      <c r="C86" s="759" t="s">
        <v>240</v>
      </c>
      <c r="D86" s="777" t="s">
        <v>918</v>
      </c>
      <c r="E86" s="788" t="s">
        <v>540</v>
      </c>
      <c r="F86" s="762">
        <v>2</v>
      </c>
      <c r="G86" s="762"/>
      <c r="H86" s="762">
        <v>2</v>
      </c>
      <c r="I86" s="760" t="s">
        <v>405</v>
      </c>
      <c r="J86" s="762"/>
      <c r="K86" s="762"/>
      <c r="L86" s="763" t="s">
        <v>175</v>
      </c>
      <c r="M86" s="762" t="s">
        <v>557</v>
      </c>
      <c r="N86" s="769"/>
      <c r="O86" s="753"/>
      <c r="P86" s="380" t="s">
        <v>917</v>
      </c>
    </row>
    <row r="87" spans="1:16" s="334" customFormat="1" ht="46" x14ac:dyDescent="0.25">
      <c r="A87" s="215"/>
      <c r="B87" s="215"/>
      <c r="C87" s="759" t="s">
        <v>241</v>
      </c>
      <c r="D87" s="759" t="s">
        <v>292</v>
      </c>
      <c r="E87" s="788" t="s">
        <v>541</v>
      </c>
      <c r="F87" s="762">
        <v>2</v>
      </c>
      <c r="G87" s="762"/>
      <c r="H87" s="762">
        <v>2</v>
      </c>
      <c r="I87" s="788" t="s">
        <v>405</v>
      </c>
      <c r="J87" s="763"/>
      <c r="K87" s="763" t="s">
        <v>5</v>
      </c>
      <c r="L87" s="763"/>
      <c r="M87" s="762"/>
      <c r="N87" s="769"/>
      <c r="O87" s="753"/>
      <c r="P87" s="380" t="s">
        <v>917</v>
      </c>
    </row>
    <row r="88" spans="1:16" s="334" customFormat="1" ht="34.5" x14ac:dyDescent="0.25">
      <c r="A88" s="215"/>
      <c r="B88" s="215"/>
      <c r="C88" s="759" t="s">
        <v>512</v>
      </c>
      <c r="D88" s="759" t="s">
        <v>513</v>
      </c>
      <c r="E88" s="788" t="s">
        <v>514</v>
      </c>
      <c r="F88" s="762">
        <v>2</v>
      </c>
      <c r="G88" s="762"/>
      <c r="H88" s="762">
        <v>1</v>
      </c>
      <c r="I88" s="760" t="s">
        <v>405</v>
      </c>
      <c r="J88" s="762"/>
      <c r="K88" s="762"/>
      <c r="L88" s="762"/>
      <c r="M88" s="762"/>
      <c r="N88" s="777" t="s">
        <v>915</v>
      </c>
      <c r="O88" s="753"/>
      <c r="P88" s="380" t="s">
        <v>917</v>
      </c>
    </row>
    <row r="89" spans="1:16" s="334" customFormat="1" ht="34.5" x14ac:dyDescent="0.25">
      <c r="A89" s="215"/>
      <c r="B89" s="215"/>
      <c r="C89" s="764" t="s">
        <v>248</v>
      </c>
      <c r="D89" s="764" t="s">
        <v>255</v>
      </c>
      <c r="E89" s="791" t="s">
        <v>540</v>
      </c>
      <c r="F89" s="766">
        <v>2</v>
      </c>
      <c r="G89" s="762"/>
      <c r="H89" s="766">
        <v>1</v>
      </c>
      <c r="I89" s="760" t="s">
        <v>405</v>
      </c>
      <c r="J89" s="766" t="s">
        <v>229</v>
      </c>
      <c r="K89" s="766"/>
      <c r="L89" s="766"/>
      <c r="M89" s="766"/>
      <c r="N89" s="764"/>
      <c r="O89" s="753"/>
      <c r="P89" s="380" t="s">
        <v>917</v>
      </c>
    </row>
    <row r="90" spans="1:16" s="334" customFormat="1" ht="46" x14ac:dyDescent="0.25">
      <c r="A90" s="770"/>
      <c r="B90" s="770"/>
      <c r="C90" s="783" t="s">
        <v>784</v>
      </c>
      <c r="D90" s="783" t="s">
        <v>783</v>
      </c>
      <c r="E90" s="825"/>
      <c r="F90" s="786"/>
      <c r="G90" s="786"/>
      <c r="H90" s="786"/>
      <c r="I90" s="826"/>
      <c r="J90" s="786"/>
      <c r="K90" s="786"/>
      <c r="L90" s="786"/>
      <c r="M90" s="786"/>
      <c r="N90" s="771" t="s">
        <v>558</v>
      </c>
      <c r="O90" s="774"/>
      <c r="P90" s="775"/>
    </row>
    <row r="91" spans="1:16" s="334" customFormat="1" ht="34.5" x14ac:dyDescent="0.25">
      <c r="A91" s="215"/>
      <c r="B91" s="215" t="s">
        <v>270</v>
      </c>
      <c r="C91" s="755" t="s">
        <v>190</v>
      </c>
      <c r="D91" s="755" t="s">
        <v>270</v>
      </c>
      <c r="E91" s="758" t="s">
        <v>542</v>
      </c>
      <c r="F91" s="757">
        <v>1</v>
      </c>
      <c r="G91" s="757">
        <v>1</v>
      </c>
      <c r="H91" s="757">
        <v>1</v>
      </c>
      <c r="I91" s="758" t="s">
        <v>132</v>
      </c>
      <c r="J91" s="757"/>
      <c r="K91" s="757" t="s">
        <v>31</v>
      </c>
      <c r="L91" s="757" t="s">
        <v>175</v>
      </c>
      <c r="M91" s="757"/>
      <c r="N91" s="795" t="s">
        <v>919</v>
      </c>
      <c r="O91" s="753"/>
      <c r="P91" s="380"/>
    </row>
    <row r="92" spans="1:16" s="334" customFormat="1" ht="23" x14ac:dyDescent="0.25">
      <c r="A92" s="215"/>
      <c r="B92" s="215"/>
      <c r="C92" s="769" t="s">
        <v>33</v>
      </c>
      <c r="D92" s="759" t="s">
        <v>99</v>
      </c>
      <c r="E92" s="760" t="s">
        <v>270</v>
      </c>
      <c r="F92" s="762">
        <v>1</v>
      </c>
      <c r="G92" s="762">
        <v>1</v>
      </c>
      <c r="H92" s="762">
        <v>1</v>
      </c>
      <c r="I92" s="760" t="s">
        <v>132</v>
      </c>
      <c r="J92" s="762"/>
      <c r="K92" s="762"/>
      <c r="L92" s="762"/>
      <c r="M92" s="762"/>
      <c r="N92" s="759"/>
      <c r="O92" s="753"/>
      <c r="P92" s="380" t="s">
        <v>190</v>
      </c>
    </row>
    <row r="93" spans="1:16" s="334" customFormat="1" ht="23" x14ac:dyDescent="0.25">
      <c r="A93" s="215"/>
      <c r="B93" s="215"/>
      <c r="C93" s="769" t="s">
        <v>34</v>
      </c>
      <c r="D93" s="769" t="s">
        <v>221</v>
      </c>
      <c r="E93" s="760" t="s">
        <v>270</v>
      </c>
      <c r="F93" s="762">
        <v>2</v>
      </c>
      <c r="G93" s="762">
        <v>2</v>
      </c>
      <c r="H93" s="762">
        <v>2</v>
      </c>
      <c r="I93" s="788" t="s">
        <v>132</v>
      </c>
      <c r="J93" s="763"/>
      <c r="K93" s="763" t="s">
        <v>326</v>
      </c>
      <c r="L93" s="762"/>
      <c r="M93" s="762"/>
      <c r="N93" s="759"/>
      <c r="O93" s="753"/>
      <c r="P93" s="380" t="s">
        <v>190</v>
      </c>
    </row>
    <row r="94" spans="1:16" s="334" customFormat="1" ht="69" x14ac:dyDescent="0.25">
      <c r="A94" s="215"/>
      <c r="B94" s="215"/>
      <c r="C94" s="769" t="s">
        <v>35</v>
      </c>
      <c r="D94" s="769" t="s">
        <v>312</v>
      </c>
      <c r="E94" s="760" t="s">
        <v>270</v>
      </c>
      <c r="F94" s="762">
        <v>2</v>
      </c>
      <c r="G94" s="762">
        <v>2</v>
      </c>
      <c r="H94" s="762">
        <v>2</v>
      </c>
      <c r="I94" s="788" t="s">
        <v>132</v>
      </c>
      <c r="J94" s="763" t="s">
        <v>313</v>
      </c>
      <c r="K94" s="762" t="s">
        <v>326</v>
      </c>
      <c r="L94" s="762"/>
      <c r="M94" s="762"/>
      <c r="N94" s="777" t="s">
        <v>920</v>
      </c>
      <c r="O94" s="753"/>
      <c r="P94" s="380" t="s">
        <v>190</v>
      </c>
    </row>
    <row r="95" spans="1:16" s="334" customFormat="1" ht="46" x14ac:dyDescent="0.25">
      <c r="A95" s="215"/>
      <c r="B95" s="215"/>
      <c r="C95" s="764" t="s">
        <v>191</v>
      </c>
      <c r="D95" s="764" t="s">
        <v>139</v>
      </c>
      <c r="E95" s="791" t="s">
        <v>543</v>
      </c>
      <c r="F95" s="765"/>
      <c r="G95" s="766"/>
      <c r="H95" s="766">
        <v>1</v>
      </c>
      <c r="I95" s="765"/>
      <c r="J95" s="766"/>
      <c r="K95" s="766"/>
      <c r="L95" s="766"/>
      <c r="M95" s="766"/>
      <c r="N95" s="767" t="s">
        <v>921</v>
      </c>
      <c r="O95" s="753"/>
      <c r="P95" s="380"/>
    </row>
    <row r="96" spans="1:16" s="334" customFormat="1" ht="57.5" x14ac:dyDescent="0.25">
      <c r="A96" s="753"/>
      <c r="B96" s="215" t="s">
        <v>269</v>
      </c>
      <c r="C96" s="755" t="s">
        <v>77</v>
      </c>
      <c r="D96" s="755" t="s">
        <v>269</v>
      </c>
      <c r="E96" s="758" t="s">
        <v>544</v>
      </c>
      <c r="F96" s="757">
        <v>2</v>
      </c>
      <c r="G96" s="757">
        <v>2</v>
      </c>
      <c r="H96" s="757">
        <v>2</v>
      </c>
      <c r="I96" s="758" t="s">
        <v>132</v>
      </c>
      <c r="J96" s="757" t="s">
        <v>190</v>
      </c>
      <c r="K96" s="757"/>
      <c r="L96" s="757"/>
      <c r="M96" s="757"/>
      <c r="N96" s="755"/>
      <c r="O96" s="753"/>
      <c r="P96" s="380"/>
    </row>
    <row r="97" spans="1:16" s="334" customFormat="1" ht="46" x14ac:dyDescent="0.25">
      <c r="A97" s="215"/>
      <c r="B97" s="215"/>
      <c r="C97" s="759" t="s">
        <v>31</v>
      </c>
      <c r="D97" s="759" t="s">
        <v>523</v>
      </c>
      <c r="E97" s="760" t="s">
        <v>269</v>
      </c>
      <c r="F97" s="762">
        <v>2</v>
      </c>
      <c r="G97" s="762">
        <v>2</v>
      </c>
      <c r="H97" s="762">
        <v>3</v>
      </c>
      <c r="I97" s="760" t="s">
        <v>132</v>
      </c>
      <c r="J97" s="762"/>
      <c r="K97" s="762"/>
      <c r="L97" s="763" t="s">
        <v>175</v>
      </c>
      <c r="M97" s="762" t="s">
        <v>562</v>
      </c>
      <c r="N97" s="777" t="s">
        <v>915</v>
      </c>
      <c r="O97" s="753"/>
      <c r="P97" s="380" t="s">
        <v>77</v>
      </c>
    </row>
    <row r="98" spans="1:16" s="334" customFormat="1" ht="60.75" customHeight="1" x14ac:dyDescent="0.25">
      <c r="A98" s="215"/>
      <c r="B98" s="215"/>
      <c r="C98" s="764" t="s">
        <v>32</v>
      </c>
      <c r="D98" s="764" t="s">
        <v>78</v>
      </c>
      <c r="E98" s="760" t="s">
        <v>269</v>
      </c>
      <c r="F98" s="766">
        <v>2</v>
      </c>
      <c r="G98" s="766">
        <v>2</v>
      </c>
      <c r="H98" s="766">
        <v>3</v>
      </c>
      <c r="I98" s="765" t="s">
        <v>132</v>
      </c>
      <c r="J98" s="766"/>
      <c r="K98" s="766"/>
      <c r="L98" s="827" t="s">
        <v>175</v>
      </c>
      <c r="M98" s="766"/>
      <c r="N98" s="777" t="s">
        <v>915</v>
      </c>
      <c r="O98" s="753"/>
      <c r="P98" s="380" t="s">
        <v>77</v>
      </c>
    </row>
    <row r="99" spans="1:16" s="334" customFormat="1" ht="23" x14ac:dyDescent="0.25">
      <c r="A99" s="770"/>
      <c r="B99" s="770" t="s">
        <v>325</v>
      </c>
      <c r="C99" s="828" t="s">
        <v>126</v>
      </c>
      <c r="D99" s="828" t="s">
        <v>412</v>
      </c>
      <c r="E99" s="829"/>
      <c r="F99" s="830"/>
      <c r="G99" s="830"/>
      <c r="H99" s="830"/>
      <c r="I99" s="829"/>
      <c r="J99" s="830"/>
      <c r="K99" s="830"/>
      <c r="L99" s="830"/>
      <c r="M99" s="830"/>
      <c r="N99" s="771" t="s">
        <v>558</v>
      </c>
      <c r="O99" s="774"/>
      <c r="P99" s="775"/>
    </row>
    <row r="100" spans="1:16" s="334" customFormat="1" ht="23" x14ac:dyDescent="0.25">
      <c r="A100" s="770"/>
      <c r="B100" s="770"/>
      <c r="C100" s="771" t="s">
        <v>326</v>
      </c>
      <c r="D100" s="771" t="s">
        <v>327</v>
      </c>
      <c r="E100" s="796"/>
      <c r="F100" s="773"/>
      <c r="G100" s="773"/>
      <c r="H100" s="773"/>
      <c r="I100" s="772"/>
      <c r="J100" s="773"/>
      <c r="K100" s="773"/>
      <c r="L100" s="773"/>
      <c r="M100" s="773"/>
      <c r="N100" s="771" t="s">
        <v>558</v>
      </c>
      <c r="O100" s="774"/>
      <c r="P100" s="775"/>
    </row>
    <row r="101" spans="1:16" s="334" customFormat="1" ht="23" x14ac:dyDescent="0.25">
      <c r="A101" s="770"/>
      <c r="B101" s="770"/>
      <c r="C101" s="771" t="s">
        <v>328</v>
      </c>
      <c r="D101" s="771" t="s">
        <v>413</v>
      </c>
      <c r="E101" s="796"/>
      <c r="F101" s="773"/>
      <c r="G101" s="773"/>
      <c r="H101" s="773"/>
      <c r="I101" s="772"/>
      <c r="J101" s="773"/>
      <c r="K101" s="773"/>
      <c r="L101" s="773"/>
      <c r="M101" s="773"/>
      <c r="N101" s="771" t="s">
        <v>558</v>
      </c>
      <c r="O101" s="774"/>
      <c r="P101" s="775"/>
    </row>
    <row r="102" spans="1:16" s="334" customFormat="1" ht="23" x14ac:dyDescent="0.25">
      <c r="A102" s="770"/>
      <c r="B102" s="770"/>
      <c r="C102" s="771" t="s">
        <v>329</v>
      </c>
      <c r="D102" s="771" t="s">
        <v>415</v>
      </c>
      <c r="E102" s="796"/>
      <c r="F102" s="773"/>
      <c r="G102" s="773"/>
      <c r="H102" s="773"/>
      <c r="I102" s="772"/>
      <c r="J102" s="773"/>
      <c r="K102" s="773"/>
      <c r="L102" s="773"/>
      <c r="M102" s="773"/>
      <c r="N102" s="771" t="s">
        <v>558</v>
      </c>
      <c r="O102" s="774"/>
      <c r="P102" s="775"/>
    </row>
    <row r="103" spans="1:16" s="334" customFormat="1" ht="23" x14ac:dyDescent="0.25">
      <c r="A103" s="770"/>
      <c r="B103" s="770"/>
      <c r="C103" s="771" t="s">
        <v>330</v>
      </c>
      <c r="D103" s="771" t="s">
        <v>414</v>
      </c>
      <c r="E103" s="796"/>
      <c r="F103" s="773"/>
      <c r="G103" s="773"/>
      <c r="H103" s="773"/>
      <c r="I103" s="772"/>
      <c r="J103" s="773"/>
      <c r="K103" s="773"/>
      <c r="L103" s="773"/>
      <c r="M103" s="773"/>
      <c r="N103" s="771" t="s">
        <v>558</v>
      </c>
      <c r="O103" s="774"/>
      <c r="P103" s="775"/>
    </row>
    <row r="104" spans="1:16" s="334" customFormat="1" x14ac:dyDescent="0.25">
      <c r="A104" s="215"/>
      <c r="B104" s="215" t="s">
        <v>325</v>
      </c>
      <c r="C104" s="759" t="s">
        <v>331</v>
      </c>
      <c r="D104" s="759" t="s">
        <v>332</v>
      </c>
      <c r="E104" s="788"/>
      <c r="F104" s="762">
        <v>3</v>
      </c>
      <c r="G104" s="762">
        <v>3</v>
      </c>
      <c r="H104" s="762">
        <v>3</v>
      </c>
      <c r="I104" s="760" t="s">
        <v>132</v>
      </c>
      <c r="J104" s="762"/>
      <c r="K104" s="762"/>
      <c r="L104" s="762"/>
      <c r="M104" s="762"/>
      <c r="N104" s="759"/>
      <c r="O104" s="753"/>
      <c r="P104" s="380"/>
    </row>
    <row r="105" spans="1:16" s="334" customFormat="1" x14ac:dyDescent="0.25">
      <c r="A105" s="215"/>
      <c r="B105" s="215"/>
      <c r="C105" s="764" t="s">
        <v>333</v>
      </c>
      <c r="D105" s="764" t="s">
        <v>334</v>
      </c>
      <c r="E105" s="791"/>
      <c r="F105" s="766">
        <v>3</v>
      </c>
      <c r="G105" s="766">
        <v>3</v>
      </c>
      <c r="H105" s="766">
        <v>3</v>
      </c>
      <c r="I105" s="760" t="s">
        <v>132</v>
      </c>
      <c r="J105" s="766"/>
      <c r="K105" s="766"/>
      <c r="L105" s="766"/>
      <c r="M105" s="766"/>
      <c r="N105" s="764"/>
      <c r="O105" s="753"/>
      <c r="P105" s="380"/>
    </row>
    <row r="106" spans="1:16" s="334" customFormat="1" ht="69" x14ac:dyDescent="0.25">
      <c r="A106" s="215" t="s">
        <v>497</v>
      </c>
      <c r="B106" s="215" t="s">
        <v>155</v>
      </c>
      <c r="C106" s="755" t="s">
        <v>251</v>
      </c>
      <c r="D106" s="755" t="s">
        <v>88</v>
      </c>
      <c r="E106" s="756" t="s">
        <v>520</v>
      </c>
      <c r="F106" s="780">
        <v>2</v>
      </c>
      <c r="G106" s="757"/>
      <c r="H106" s="757">
        <v>1</v>
      </c>
      <c r="I106" s="758" t="s">
        <v>405</v>
      </c>
      <c r="J106" s="757"/>
      <c r="K106" s="757"/>
      <c r="L106" s="757"/>
      <c r="M106" s="757"/>
      <c r="N106" s="755"/>
      <c r="O106" s="753"/>
      <c r="P106" s="380"/>
    </row>
    <row r="107" spans="1:16" s="334" customFormat="1" ht="34.5" x14ac:dyDescent="0.25">
      <c r="A107" s="215"/>
      <c r="B107" s="215"/>
      <c r="C107" s="759" t="s">
        <v>252</v>
      </c>
      <c r="D107" s="759" t="s">
        <v>266</v>
      </c>
      <c r="E107" s="760" t="s">
        <v>545</v>
      </c>
      <c r="F107" s="763">
        <v>2</v>
      </c>
      <c r="G107" s="762"/>
      <c r="H107" s="762">
        <v>1</v>
      </c>
      <c r="I107" s="760" t="s">
        <v>405</v>
      </c>
      <c r="J107" s="762"/>
      <c r="K107" s="762"/>
      <c r="L107" s="762"/>
      <c r="M107" s="762"/>
      <c r="N107" s="759"/>
      <c r="O107" s="753"/>
      <c r="P107" s="380"/>
    </row>
    <row r="108" spans="1:16" s="334" customFormat="1" ht="46" x14ac:dyDescent="0.25">
      <c r="A108" s="215"/>
      <c r="B108" s="215"/>
      <c r="C108" s="759" t="s">
        <v>100</v>
      </c>
      <c r="D108" s="759" t="s">
        <v>85</v>
      </c>
      <c r="E108" s="760" t="s">
        <v>546</v>
      </c>
      <c r="F108" s="762">
        <v>2</v>
      </c>
      <c r="G108" s="762"/>
      <c r="H108" s="762">
        <v>1</v>
      </c>
      <c r="I108" s="760" t="s">
        <v>405</v>
      </c>
      <c r="J108" s="762"/>
      <c r="K108" s="762"/>
      <c r="L108" s="762"/>
      <c r="M108" s="762"/>
      <c r="N108" s="777" t="s">
        <v>922</v>
      </c>
      <c r="O108" s="753"/>
      <c r="P108" s="380"/>
    </row>
    <row r="109" spans="1:16" s="334" customFormat="1" ht="69" x14ac:dyDescent="0.25">
      <c r="A109" s="215"/>
      <c r="B109" s="215"/>
      <c r="C109" s="769" t="s">
        <v>156</v>
      </c>
      <c r="D109" s="759" t="s">
        <v>24</v>
      </c>
      <c r="E109" s="756" t="s">
        <v>520</v>
      </c>
      <c r="F109" s="762">
        <v>2</v>
      </c>
      <c r="G109" s="762"/>
      <c r="H109" s="762">
        <v>1</v>
      </c>
      <c r="I109" s="760" t="s">
        <v>405</v>
      </c>
      <c r="J109" s="762" t="s">
        <v>157</v>
      </c>
      <c r="K109" s="762"/>
      <c r="L109" s="762"/>
      <c r="M109" s="762"/>
      <c r="N109" s="759"/>
      <c r="O109" s="753"/>
      <c r="P109" s="380"/>
    </row>
    <row r="110" spans="1:16" s="334" customFormat="1" ht="69" x14ac:dyDescent="0.25">
      <c r="A110" s="215"/>
      <c r="B110" s="215"/>
      <c r="C110" s="769" t="s">
        <v>158</v>
      </c>
      <c r="D110" s="759" t="s">
        <v>25</v>
      </c>
      <c r="E110" s="756" t="s">
        <v>520</v>
      </c>
      <c r="F110" s="762">
        <v>2</v>
      </c>
      <c r="G110" s="831"/>
      <c r="H110" s="762">
        <v>1</v>
      </c>
      <c r="I110" s="760" t="s">
        <v>405</v>
      </c>
      <c r="J110" s="762" t="s">
        <v>159</v>
      </c>
      <c r="K110" s="762"/>
      <c r="L110" s="762"/>
      <c r="M110" s="762"/>
      <c r="N110" s="759"/>
      <c r="O110" s="753"/>
      <c r="P110" s="380"/>
    </row>
    <row r="111" spans="1:16" s="334" customFormat="1" ht="80.5" x14ac:dyDescent="0.25">
      <c r="A111" s="215"/>
      <c r="B111" s="215"/>
      <c r="C111" s="769" t="s">
        <v>160</v>
      </c>
      <c r="D111" s="759" t="s">
        <v>26</v>
      </c>
      <c r="E111" s="760" t="s">
        <v>547</v>
      </c>
      <c r="F111" s="763">
        <v>2</v>
      </c>
      <c r="G111" s="831"/>
      <c r="H111" s="762">
        <v>1</v>
      </c>
      <c r="I111" s="760" t="s">
        <v>405</v>
      </c>
      <c r="J111" s="762" t="s">
        <v>157</v>
      </c>
      <c r="K111" s="762"/>
      <c r="L111" s="762"/>
      <c r="M111" s="762"/>
      <c r="N111" s="759"/>
      <c r="O111" s="753"/>
      <c r="P111" s="380"/>
    </row>
    <row r="112" spans="1:16" s="334" customFormat="1" ht="92" x14ac:dyDescent="0.25">
      <c r="A112" s="215"/>
      <c r="B112" s="215"/>
      <c r="C112" s="769" t="s">
        <v>161</v>
      </c>
      <c r="D112" s="759" t="s">
        <v>27</v>
      </c>
      <c r="E112" s="794" t="s">
        <v>923</v>
      </c>
      <c r="F112" s="763">
        <v>2</v>
      </c>
      <c r="G112" s="831"/>
      <c r="H112" s="762">
        <v>1</v>
      </c>
      <c r="I112" s="760" t="s">
        <v>405</v>
      </c>
      <c r="J112" s="762" t="s">
        <v>159</v>
      </c>
      <c r="K112" s="762"/>
      <c r="L112" s="762"/>
      <c r="M112" s="762"/>
      <c r="N112" s="759"/>
      <c r="O112" s="753"/>
      <c r="P112" s="380"/>
    </row>
    <row r="113" spans="1:16" s="334" customFormat="1" ht="69" x14ac:dyDescent="0.25">
      <c r="A113" s="215"/>
      <c r="B113" s="215"/>
      <c r="C113" s="769" t="s">
        <v>515</v>
      </c>
      <c r="D113" s="759" t="s">
        <v>516</v>
      </c>
      <c r="E113" s="760" t="s">
        <v>520</v>
      </c>
      <c r="F113" s="763">
        <v>2</v>
      </c>
      <c r="G113" s="831"/>
      <c r="H113" s="762">
        <v>1</v>
      </c>
      <c r="I113" s="760" t="s">
        <v>405</v>
      </c>
      <c r="J113" s="762" t="s">
        <v>159</v>
      </c>
      <c r="K113" s="762"/>
      <c r="L113" s="762"/>
      <c r="M113" s="762" t="s">
        <v>760</v>
      </c>
      <c r="N113" s="819" t="s">
        <v>924</v>
      </c>
      <c r="O113" s="336"/>
      <c r="P113" s="380" t="s">
        <v>161</v>
      </c>
    </row>
    <row r="114" spans="1:16" s="334" customFormat="1" ht="46" x14ac:dyDescent="0.25">
      <c r="A114" s="215"/>
      <c r="B114" s="215"/>
      <c r="C114" s="769" t="s">
        <v>510</v>
      </c>
      <c r="D114" s="769" t="s">
        <v>511</v>
      </c>
      <c r="E114" s="788" t="s">
        <v>521</v>
      </c>
      <c r="F114" s="763">
        <v>2</v>
      </c>
      <c r="G114" s="763"/>
      <c r="H114" s="763">
        <v>1</v>
      </c>
      <c r="I114" s="788" t="s">
        <v>405</v>
      </c>
      <c r="J114" s="832"/>
      <c r="K114" s="763"/>
      <c r="L114" s="763"/>
      <c r="M114" s="776" t="s">
        <v>925</v>
      </c>
      <c r="N114" s="819" t="s">
        <v>924</v>
      </c>
      <c r="O114" s="336"/>
      <c r="P114" s="380" t="s">
        <v>699</v>
      </c>
    </row>
    <row r="115" spans="1:16" s="334" customFormat="1" ht="46" x14ac:dyDescent="0.25">
      <c r="A115" s="215"/>
      <c r="B115" s="215"/>
      <c r="C115" s="769" t="s">
        <v>468</v>
      </c>
      <c r="D115" s="769" t="s">
        <v>517</v>
      </c>
      <c r="E115" s="788" t="s">
        <v>521</v>
      </c>
      <c r="F115" s="763">
        <v>2</v>
      </c>
      <c r="G115" s="763"/>
      <c r="H115" s="763">
        <v>1</v>
      </c>
      <c r="I115" s="788" t="s">
        <v>405</v>
      </c>
      <c r="J115" s="763" t="s">
        <v>159</v>
      </c>
      <c r="K115" s="763"/>
      <c r="L115" s="763"/>
      <c r="M115" s="762" t="s">
        <v>760</v>
      </c>
      <c r="N115" s="819" t="s">
        <v>924</v>
      </c>
      <c r="O115" s="336"/>
      <c r="P115" s="380" t="s">
        <v>161</v>
      </c>
    </row>
    <row r="116" spans="1:16" s="334" customFormat="1" ht="46" x14ac:dyDescent="0.25">
      <c r="A116" s="215"/>
      <c r="B116" s="215"/>
      <c r="C116" s="769" t="s">
        <v>518</v>
      </c>
      <c r="D116" s="769" t="s">
        <v>519</v>
      </c>
      <c r="E116" s="788" t="s">
        <v>521</v>
      </c>
      <c r="F116" s="763">
        <v>2</v>
      </c>
      <c r="G116" s="763"/>
      <c r="H116" s="763">
        <v>1</v>
      </c>
      <c r="I116" s="788" t="s">
        <v>405</v>
      </c>
      <c r="J116" s="832"/>
      <c r="K116" s="763"/>
      <c r="L116" s="763"/>
      <c r="M116" s="776" t="s">
        <v>926</v>
      </c>
      <c r="N116" s="819" t="s">
        <v>924</v>
      </c>
      <c r="O116" s="336"/>
      <c r="P116" s="380" t="s">
        <v>468</v>
      </c>
    </row>
    <row r="117" spans="1:16" s="334" customFormat="1" ht="69" x14ac:dyDescent="0.25">
      <c r="A117" s="215"/>
      <c r="B117" s="215"/>
      <c r="C117" s="769" t="s">
        <v>162</v>
      </c>
      <c r="D117" s="759" t="s">
        <v>86</v>
      </c>
      <c r="E117" s="760" t="s">
        <v>608</v>
      </c>
      <c r="F117" s="763">
        <v>2</v>
      </c>
      <c r="G117" s="762"/>
      <c r="H117" s="762">
        <v>1</v>
      </c>
      <c r="I117" s="760" t="s">
        <v>405</v>
      </c>
      <c r="J117" s="762" t="s">
        <v>337</v>
      </c>
      <c r="K117" s="776" t="s">
        <v>1014</v>
      </c>
      <c r="L117" s="762"/>
      <c r="M117" s="833" t="s">
        <v>609</v>
      </c>
      <c r="N117" s="777" t="s">
        <v>927</v>
      </c>
      <c r="O117" s="753"/>
      <c r="P117" s="380"/>
    </row>
    <row r="118" spans="1:16" s="334" customFormat="1" ht="69" x14ac:dyDescent="0.25">
      <c r="A118" s="215"/>
      <c r="B118" s="215"/>
      <c r="C118" s="769" t="s">
        <v>163</v>
      </c>
      <c r="D118" s="759" t="s">
        <v>102</v>
      </c>
      <c r="E118" s="760" t="s">
        <v>608</v>
      </c>
      <c r="F118" s="833">
        <v>3</v>
      </c>
      <c r="G118" s="833"/>
      <c r="H118" s="833">
        <v>2</v>
      </c>
      <c r="I118" s="760" t="s">
        <v>405</v>
      </c>
      <c r="J118" s="762"/>
      <c r="K118" s="834"/>
      <c r="L118" s="762"/>
      <c r="M118" s="833" t="s">
        <v>610</v>
      </c>
      <c r="N118" s="818" t="s">
        <v>927</v>
      </c>
      <c r="O118" s="753"/>
      <c r="P118" s="380" t="s">
        <v>162</v>
      </c>
    </row>
    <row r="119" spans="1:16" s="334" customFormat="1" ht="69" x14ac:dyDescent="0.25">
      <c r="A119" s="215"/>
      <c r="B119" s="215"/>
      <c r="C119" s="769" t="s">
        <v>607</v>
      </c>
      <c r="D119" s="759" t="s">
        <v>606</v>
      </c>
      <c r="E119" s="760" t="s">
        <v>608</v>
      </c>
      <c r="F119" s="833">
        <v>3</v>
      </c>
      <c r="G119" s="833"/>
      <c r="H119" s="833">
        <v>2</v>
      </c>
      <c r="I119" s="760" t="s">
        <v>405</v>
      </c>
      <c r="J119" s="762"/>
      <c r="K119" s="834"/>
      <c r="L119" s="762"/>
      <c r="M119" s="835" t="s">
        <v>928</v>
      </c>
      <c r="N119" s="777" t="s">
        <v>927</v>
      </c>
      <c r="O119" s="753"/>
      <c r="P119" s="380" t="s">
        <v>700</v>
      </c>
    </row>
    <row r="120" spans="1:16" s="334" customFormat="1" ht="34.5" x14ac:dyDescent="0.25">
      <c r="A120" s="215"/>
      <c r="B120" s="215"/>
      <c r="C120" s="769" t="s">
        <v>164</v>
      </c>
      <c r="D120" s="777" t="s">
        <v>929</v>
      </c>
      <c r="E120" s="760" t="s">
        <v>545</v>
      </c>
      <c r="F120" s="763">
        <v>2</v>
      </c>
      <c r="G120" s="762"/>
      <c r="H120" s="762">
        <v>1</v>
      </c>
      <c r="I120" s="760" t="s">
        <v>405</v>
      </c>
      <c r="J120" s="762" t="s">
        <v>337</v>
      </c>
      <c r="K120" s="762"/>
      <c r="L120" s="762" t="s">
        <v>175</v>
      </c>
      <c r="M120" s="762" t="s">
        <v>557</v>
      </c>
      <c r="N120" s="759"/>
      <c r="O120" s="753"/>
      <c r="P120" s="380"/>
    </row>
    <row r="121" spans="1:16" s="334" customFormat="1" ht="34.5" x14ac:dyDescent="0.25">
      <c r="A121" s="215"/>
      <c r="B121" s="215"/>
      <c r="C121" s="769" t="s">
        <v>165</v>
      </c>
      <c r="D121" s="759" t="s">
        <v>87</v>
      </c>
      <c r="E121" s="760" t="s">
        <v>548</v>
      </c>
      <c r="F121" s="762">
        <v>2</v>
      </c>
      <c r="G121" s="762"/>
      <c r="H121" s="762">
        <v>1</v>
      </c>
      <c r="I121" s="760" t="s">
        <v>405</v>
      </c>
      <c r="J121" s="762" t="s">
        <v>338</v>
      </c>
      <c r="K121" s="762"/>
      <c r="L121" s="762"/>
      <c r="M121" s="762" t="s">
        <v>557</v>
      </c>
      <c r="N121" s="759"/>
      <c r="O121" s="753"/>
      <c r="P121" s="380"/>
    </row>
    <row r="122" spans="1:16" s="334" customFormat="1" ht="68.25" customHeight="1" x14ac:dyDescent="0.25">
      <c r="A122" s="215"/>
      <c r="B122" s="215"/>
      <c r="C122" s="778" t="s">
        <v>166</v>
      </c>
      <c r="D122" s="764" t="s">
        <v>79</v>
      </c>
      <c r="E122" s="765" t="s">
        <v>85</v>
      </c>
      <c r="F122" s="766">
        <v>3</v>
      </c>
      <c r="G122" s="766">
        <v>3</v>
      </c>
      <c r="H122" s="766">
        <v>2</v>
      </c>
      <c r="I122" s="765" t="s">
        <v>132</v>
      </c>
      <c r="J122" s="766" t="s">
        <v>339</v>
      </c>
      <c r="K122" s="766"/>
      <c r="L122" s="766"/>
      <c r="M122" s="766"/>
      <c r="N122" s="836" t="s">
        <v>930</v>
      </c>
      <c r="O122" s="753"/>
      <c r="P122" s="380"/>
    </row>
    <row r="123" spans="1:16" s="334" customFormat="1" ht="34.5" x14ac:dyDescent="0.25">
      <c r="A123" s="215"/>
      <c r="B123" s="215" t="s">
        <v>59</v>
      </c>
      <c r="C123" s="755" t="s">
        <v>125</v>
      </c>
      <c r="D123" s="755" t="s">
        <v>59</v>
      </c>
      <c r="E123" s="758" t="s">
        <v>549</v>
      </c>
      <c r="F123" s="780">
        <v>1</v>
      </c>
      <c r="G123" s="757"/>
      <c r="H123" s="757">
        <v>1</v>
      </c>
      <c r="I123" s="758" t="s">
        <v>405</v>
      </c>
      <c r="J123" s="757"/>
      <c r="K123" s="780" t="s">
        <v>563</v>
      </c>
      <c r="L123" s="757"/>
      <c r="M123" s="757"/>
      <c r="N123" s="755"/>
      <c r="O123" s="753"/>
      <c r="P123" s="380"/>
    </row>
    <row r="124" spans="1:16" s="334" customFormat="1" ht="46" x14ac:dyDescent="0.25">
      <c r="A124" s="215"/>
      <c r="B124" s="215"/>
      <c r="C124" s="764" t="s">
        <v>137</v>
      </c>
      <c r="D124" s="764" t="s">
        <v>136</v>
      </c>
      <c r="E124" s="791" t="s">
        <v>550</v>
      </c>
      <c r="F124" s="766">
        <v>2</v>
      </c>
      <c r="G124" s="766">
        <v>2</v>
      </c>
      <c r="H124" s="766">
        <v>2</v>
      </c>
      <c r="I124" s="765" t="s">
        <v>132</v>
      </c>
      <c r="J124" s="766" t="s">
        <v>931</v>
      </c>
      <c r="K124" s="766"/>
      <c r="L124" s="766"/>
      <c r="M124" s="766"/>
      <c r="N124" s="755"/>
      <c r="O124" s="753"/>
      <c r="P124" s="380"/>
    </row>
    <row r="125" spans="1:16" s="334" customFormat="1" ht="23" x14ac:dyDescent="0.25">
      <c r="A125" s="215" t="s">
        <v>12</v>
      </c>
      <c r="B125" s="215" t="s">
        <v>60</v>
      </c>
      <c r="C125" s="755" t="s">
        <v>83</v>
      </c>
      <c r="D125" s="755" t="s">
        <v>60</v>
      </c>
      <c r="E125" s="758" t="s">
        <v>551</v>
      </c>
      <c r="F125" s="757">
        <v>2</v>
      </c>
      <c r="G125" s="757"/>
      <c r="H125" s="757">
        <v>1</v>
      </c>
      <c r="I125" s="758" t="s">
        <v>405</v>
      </c>
      <c r="J125" s="757"/>
      <c r="K125" s="757"/>
      <c r="L125" s="757"/>
      <c r="M125" s="757"/>
      <c r="N125" s="755"/>
      <c r="O125" s="753"/>
      <c r="P125" s="380"/>
    </row>
    <row r="126" spans="1:16" s="334" customFormat="1" ht="135.75" customHeight="1" x14ac:dyDescent="0.25">
      <c r="A126" s="770"/>
      <c r="B126" s="770"/>
      <c r="C126" s="837" t="s">
        <v>469</v>
      </c>
      <c r="D126" s="771" t="s">
        <v>524</v>
      </c>
      <c r="E126" s="826" t="s">
        <v>552</v>
      </c>
      <c r="F126" s="838">
        <v>2</v>
      </c>
      <c r="G126" s="838"/>
      <c r="H126" s="838">
        <v>2</v>
      </c>
      <c r="I126" s="826" t="s">
        <v>405</v>
      </c>
      <c r="J126" s="789" t="s">
        <v>176</v>
      </c>
      <c r="K126" s="789" t="s">
        <v>91</v>
      </c>
      <c r="L126" s="838" t="s">
        <v>564</v>
      </c>
      <c r="M126" s="838" t="s">
        <v>758</v>
      </c>
      <c r="N126" s="777" t="s">
        <v>932</v>
      </c>
      <c r="O126" s="839"/>
      <c r="P126" s="775" t="s">
        <v>83</v>
      </c>
    </row>
    <row r="127" spans="1:16" s="334" customFormat="1" ht="69" x14ac:dyDescent="0.25">
      <c r="A127" s="215"/>
      <c r="B127" s="215"/>
      <c r="C127" s="759" t="s">
        <v>84</v>
      </c>
      <c r="D127" s="759" t="s">
        <v>525</v>
      </c>
      <c r="E127" s="808" t="s">
        <v>933</v>
      </c>
      <c r="F127" s="762">
        <v>2</v>
      </c>
      <c r="G127" s="762"/>
      <c r="H127" s="762">
        <v>1</v>
      </c>
      <c r="I127" s="760" t="s">
        <v>405</v>
      </c>
      <c r="J127" s="762"/>
      <c r="K127" s="762"/>
      <c r="L127" s="762" t="s">
        <v>175</v>
      </c>
      <c r="M127" s="762" t="s">
        <v>759</v>
      </c>
      <c r="N127" s="818" t="s">
        <v>934</v>
      </c>
      <c r="O127" s="753"/>
      <c r="P127" s="380"/>
    </row>
    <row r="128" spans="1:16" s="334" customFormat="1" ht="84.75" customHeight="1" x14ac:dyDescent="0.25">
      <c r="A128" s="215"/>
      <c r="B128" s="215"/>
      <c r="C128" s="764" t="s">
        <v>180</v>
      </c>
      <c r="D128" s="764" t="s">
        <v>262</v>
      </c>
      <c r="E128" s="779" t="s">
        <v>933</v>
      </c>
      <c r="F128" s="792">
        <v>2</v>
      </c>
      <c r="G128" s="766"/>
      <c r="H128" s="766">
        <v>2</v>
      </c>
      <c r="I128" s="765" t="s">
        <v>132</v>
      </c>
      <c r="J128" s="766" t="s">
        <v>83</v>
      </c>
      <c r="K128" s="766"/>
      <c r="L128" s="766"/>
      <c r="M128" s="766"/>
      <c r="N128" s="767" t="s">
        <v>935</v>
      </c>
      <c r="O128" s="753"/>
      <c r="P128" s="380"/>
    </row>
    <row r="129" spans="1:16" s="334" customFormat="1" ht="28.5" customHeight="1" x14ac:dyDescent="0.25">
      <c r="A129" s="215"/>
      <c r="B129" s="215" t="s">
        <v>375</v>
      </c>
      <c r="C129" s="755" t="s">
        <v>182</v>
      </c>
      <c r="D129" s="755" t="s">
        <v>762</v>
      </c>
      <c r="E129" s="758" t="s">
        <v>551</v>
      </c>
      <c r="F129" s="757">
        <v>0</v>
      </c>
      <c r="G129" s="757"/>
      <c r="H129" s="757"/>
      <c r="I129" s="758"/>
      <c r="J129" s="757" t="s">
        <v>374</v>
      </c>
      <c r="K129" s="757" t="s">
        <v>147</v>
      </c>
      <c r="L129" s="757"/>
      <c r="M129" s="757"/>
      <c r="N129" s="795" t="s">
        <v>936</v>
      </c>
      <c r="O129" s="753"/>
      <c r="P129" s="380"/>
    </row>
    <row r="130" spans="1:16" s="334" customFormat="1" ht="70.5" customHeight="1" x14ac:dyDescent="0.25">
      <c r="A130" s="215"/>
      <c r="B130" s="215"/>
      <c r="C130" s="840" t="s">
        <v>611</v>
      </c>
      <c r="D130" s="755" t="s">
        <v>612</v>
      </c>
      <c r="E130" s="841"/>
      <c r="F130" s="842"/>
      <c r="G130" s="842"/>
      <c r="H130" s="842"/>
      <c r="I130" s="841"/>
      <c r="J130" s="843" t="s">
        <v>147</v>
      </c>
      <c r="K130" s="844"/>
      <c r="L130" s="842"/>
      <c r="M130" s="347"/>
      <c r="N130" s="795" t="s">
        <v>937</v>
      </c>
      <c r="O130" s="753"/>
      <c r="P130" s="380"/>
    </row>
    <row r="131" spans="1:16" s="334" customFormat="1" ht="57.5" x14ac:dyDescent="0.25">
      <c r="A131" s="215"/>
      <c r="B131" s="215"/>
      <c r="C131" s="759" t="s">
        <v>257</v>
      </c>
      <c r="D131" s="755" t="s">
        <v>763</v>
      </c>
      <c r="E131" s="760" t="s">
        <v>551</v>
      </c>
      <c r="F131" s="761"/>
      <c r="G131" s="762">
        <v>4</v>
      </c>
      <c r="H131" s="762">
        <v>1</v>
      </c>
      <c r="I131" s="760" t="s">
        <v>132</v>
      </c>
      <c r="J131" s="762" t="s">
        <v>259</v>
      </c>
      <c r="K131" s="763" t="s">
        <v>185</v>
      </c>
      <c r="L131" s="762"/>
      <c r="M131" s="345"/>
      <c r="N131" s="777" t="s">
        <v>938</v>
      </c>
      <c r="O131" s="753"/>
      <c r="P131" s="380"/>
    </row>
    <row r="132" spans="1:16" s="334" customFormat="1" ht="38" x14ac:dyDescent="0.25">
      <c r="A132" s="215"/>
      <c r="B132" s="215"/>
      <c r="C132" s="755" t="s">
        <v>183</v>
      </c>
      <c r="D132" s="755" t="s">
        <v>764</v>
      </c>
      <c r="E132" s="760" t="s">
        <v>68</v>
      </c>
      <c r="F132" s="761"/>
      <c r="G132" s="762">
        <v>4</v>
      </c>
      <c r="H132" s="762">
        <v>2</v>
      </c>
      <c r="I132" s="760" t="s">
        <v>132</v>
      </c>
      <c r="J132" s="763" t="s">
        <v>185</v>
      </c>
      <c r="K132" s="762" t="s">
        <v>184</v>
      </c>
      <c r="L132" s="762"/>
      <c r="M132" s="845" t="s">
        <v>939</v>
      </c>
      <c r="N132" s="846" t="s">
        <v>938</v>
      </c>
      <c r="O132" s="753"/>
      <c r="P132" s="380" t="s">
        <v>257</v>
      </c>
    </row>
    <row r="133" spans="1:16" s="334" customFormat="1" ht="34.5" x14ac:dyDescent="0.25">
      <c r="A133" s="215"/>
      <c r="B133" s="215"/>
      <c r="C133" s="778" t="s">
        <v>184</v>
      </c>
      <c r="D133" s="764" t="s">
        <v>258</v>
      </c>
      <c r="E133" s="791" t="s">
        <v>553</v>
      </c>
      <c r="F133" s="761"/>
      <c r="G133" s="766">
        <v>4</v>
      </c>
      <c r="H133" s="766">
        <v>2</v>
      </c>
      <c r="I133" s="765" t="s">
        <v>132</v>
      </c>
      <c r="J133" s="792" t="s">
        <v>186</v>
      </c>
      <c r="K133" s="766"/>
      <c r="L133" s="766"/>
      <c r="M133" s="355"/>
      <c r="N133" s="341"/>
      <c r="O133" s="753"/>
      <c r="P133" s="380" t="s">
        <v>940</v>
      </c>
    </row>
    <row r="134" spans="1:16" s="334" customFormat="1" ht="57.5" x14ac:dyDescent="0.25">
      <c r="A134" s="215"/>
      <c r="B134" s="215" t="s">
        <v>376</v>
      </c>
      <c r="C134" s="755" t="s">
        <v>374</v>
      </c>
      <c r="D134" s="777" t="s">
        <v>941</v>
      </c>
      <c r="E134" s="758"/>
      <c r="F134" s="757"/>
      <c r="G134" s="757"/>
      <c r="H134" s="757"/>
      <c r="I134" s="758"/>
      <c r="J134" s="757" t="s">
        <v>182</v>
      </c>
      <c r="K134" s="757" t="s">
        <v>147</v>
      </c>
      <c r="L134" s="757"/>
      <c r="M134" s="757"/>
      <c r="N134" s="795" t="s">
        <v>942</v>
      </c>
      <c r="O134" s="753"/>
      <c r="P134" s="380"/>
    </row>
    <row r="135" spans="1:16" s="334" customFormat="1" ht="34.5" x14ac:dyDescent="0.25">
      <c r="A135" s="215"/>
      <c r="B135" s="215"/>
      <c r="C135" s="769" t="s">
        <v>259</v>
      </c>
      <c r="D135" s="777" t="s">
        <v>766</v>
      </c>
      <c r="E135" s="760" t="s">
        <v>554</v>
      </c>
      <c r="F135" s="763">
        <v>2</v>
      </c>
      <c r="G135" s="762"/>
      <c r="H135" s="762"/>
      <c r="I135" s="760" t="s">
        <v>132</v>
      </c>
      <c r="J135" s="763" t="s">
        <v>257</v>
      </c>
      <c r="K135" s="762"/>
      <c r="L135" s="762"/>
      <c r="M135" s="847"/>
      <c r="N135" s="777" t="s">
        <v>943</v>
      </c>
      <c r="O135" s="753"/>
      <c r="P135" s="380"/>
    </row>
    <row r="136" spans="1:16" s="334" customFormat="1" ht="34.5" x14ac:dyDescent="0.25">
      <c r="A136" s="215"/>
      <c r="B136" s="215"/>
      <c r="C136" s="769" t="s">
        <v>185</v>
      </c>
      <c r="D136" s="769" t="s">
        <v>767</v>
      </c>
      <c r="E136" s="760" t="s">
        <v>555</v>
      </c>
      <c r="F136" s="761"/>
      <c r="G136" s="762"/>
      <c r="H136" s="761"/>
      <c r="I136" s="760" t="s">
        <v>132</v>
      </c>
      <c r="J136" s="763" t="s">
        <v>183</v>
      </c>
      <c r="K136" s="762" t="s">
        <v>335</v>
      </c>
      <c r="L136" s="762"/>
      <c r="M136" s="847"/>
      <c r="N136" s="777" t="s">
        <v>944</v>
      </c>
      <c r="O136" s="753"/>
      <c r="P136" s="380" t="s">
        <v>259</v>
      </c>
    </row>
    <row r="137" spans="1:16" s="334" customFormat="1" ht="57.5" x14ac:dyDescent="0.25">
      <c r="A137" s="215"/>
      <c r="B137" s="215"/>
      <c r="C137" s="778" t="s">
        <v>186</v>
      </c>
      <c r="D137" s="778" t="s">
        <v>768</v>
      </c>
      <c r="E137" s="791" t="s">
        <v>555</v>
      </c>
      <c r="F137" s="761"/>
      <c r="G137" s="766"/>
      <c r="H137" s="848"/>
      <c r="I137" s="765" t="s">
        <v>132</v>
      </c>
      <c r="J137" s="792" t="s">
        <v>184</v>
      </c>
      <c r="K137" s="849" t="s">
        <v>335</v>
      </c>
      <c r="L137" s="766"/>
      <c r="M137" s="792"/>
      <c r="N137" s="767" t="s">
        <v>945</v>
      </c>
      <c r="O137" s="753"/>
      <c r="P137" s="380" t="s">
        <v>946</v>
      </c>
    </row>
    <row r="138" spans="1:16" s="334" customFormat="1" ht="37.5" x14ac:dyDescent="0.25">
      <c r="A138" s="215"/>
      <c r="B138" s="215"/>
      <c r="C138" s="778" t="s">
        <v>335</v>
      </c>
      <c r="D138" s="778" t="s">
        <v>769</v>
      </c>
      <c r="E138" s="791" t="s">
        <v>555</v>
      </c>
      <c r="F138" s="761"/>
      <c r="G138" s="766"/>
      <c r="H138" s="848"/>
      <c r="I138" s="765" t="s">
        <v>132</v>
      </c>
      <c r="J138" s="792" t="s">
        <v>184</v>
      </c>
      <c r="K138" s="356"/>
      <c r="L138" s="766"/>
      <c r="M138" s="792"/>
      <c r="N138" s="767" t="s">
        <v>947</v>
      </c>
      <c r="O138" s="753"/>
      <c r="P138" s="380" t="s">
        <v>948</v>
      </c>
    </row>
    <row r="139" spans="1:16" s="334" customFormat="1" ht="23" x14ac:dyDescent="0.25">
      <c r="A139" s="215" t="s">
        <v>124</v>
      </c>
      <c r="B139" s="215" t="s">
        <v>291</v>
      </c>
      <c r="C139" s="755" t="s">
        <v>90</v>
      </c>
      <c r="D139" s="755" t="s">
        <v>263</v>
      </c>
      <c r="E139" s="758" t="s">
        <v>556</v>
      </c>
      <c r="F139" s="757">
        <v>2</v>
      </c>
      <c r="G139" s="757">
        <v>2</v>
      </c>
      <c r="H139" s="757">
        <v>1</v>
      </c>
      <c r="I139" s="758" t="s">
        <v>132</v>
      </c>
      <c r="J139" s="757"/>
      <c r="K139" s="757" t="s">
        <v>148</v>
      </c>
      <c r="L139" s="780" t="s">
        <v>175</v>
      </c>
      <c r="M139" s="757"/>
      <c r="N139" s="755"/>
      <c r="O139" s="753"/>
      <c r="P139" s="380"/>
    </row>
    <row r="140" spans="1:16" s="334" customFormat="1" x14ac:dyDescent="0.25">
      <c r="A140" s="215"/>
      <c r="B140" s="215"/>
      <c r="C140" s="759" t="s">
        <v>91</v>
      </c>
      <c r="D140" s="759" t="s">
        <v>264</v>
      </c>
      <c r="E140" s="760" t="s">
        <v>220</v>
      </c>
      <c r="F140" s="762">
        <v>2</v>
      </c>
      <c r="G140" s="762">
        <v>2</v>
      </c>
      <c r="H140" s="762">
        <v>2</v>
      </c>
      <c r="I140" s="760" t="s">
        <v>132</v>
      </c>
      <c r="J140" s="762" t="s">
        <v>90</v>
      </c>
      <c r="K140" s="762"/>
      <c r="L140" s="763" t="s">
        <v>175</v>
      </c>
      <c r="M140" s="762"/>
      <c r="N140" s="759"/>
      <c r="O140" s="753"/>
      <c r="P140" s="380"/>
    </row>
    <row r="141" spans="1:16" s="334" customFormat="1" x14ac:dyDescent="0.25">
      <c r="A141" s="215"/>
      <c r="B141" s="215"/>
      <c r="C141" s="764" t="s">
        <v>236</v>
      </c>
      <c r="D141" s="764" t="s">
        <v>74</v>
      </c>
      <c r="E141" s="765" t="s">
        <v>74</v>
      </c>
      <c r="F141" s="766">
        <v>0</v>
      </c>
      <c r="G141" s="766"/>
      <c r="H141" s="766">
        <v>1</v>
      </c>
      <c r="I141" s="765" t="s">
        <v>132</v>
      </c>
      <c r="J141" s="766"/>
      <c r="K141" s="766" t="s">
        <v>5</v>
      </c>
      <c r="L141" s="792" t="s">
        <v>175</v>
      </c>
      <c r="M141" s="766"/>
      <c r="N141" s="764" t="s">
        <v>150</v>
      </c>
      <c r="O141" s="753"/>
      <c r="P141" s="380"/>
    </row>
    <row r="142" spans="1:16" s="334" customFormat="1" x14ac:dyDescent="0.25">
      <c r="A142" s="215"/>
      <c r="B142" s="215" t="s">
        <v>290</v>
      </c>
      <c r="C142" s="755" t="s">
        <v>92</v>
      </c>
      <c r="D142" s="768" t="s">
        <v>526</v>
      </c>
      <c r="E142" s="758"/>
      <c r="F142" s="757"/>
      <c r="G142" s="780"/>
      <c r="H142" s="757"/>
      <c r="I142" s="758"/>
      <c r="J142" s="850" t="s">
        <v>93</v>
      </c>
      <c r="K142" s="757"/>
      <c r="L142" s="757"/>
      <c r="M142" s="757"/>
      <c r="N142" s="755"/>
      <c r="O142" s="753"/>
      <c r="P142" s="380"/>
    </row>
    <row r="143" spans="1:16" s="334" customFormat="1" ht="23" x14ac:dyDescent="0.25">
      <c r="A143" s="770"/>
      <c r="B143" s="770"/>
      <c r="C143" s="771" t="s">
        <v>93</v>
      </c>
      <c r="D143" s="771" t="s">
        <v>685</v>
      </c>
      <c r="E143" s="772"/>
      <c r="F143" s="773"/>
      <c r="G143" s="773"/>
      <c r="H143" s="773"/>
      <c r="I143" s="772"/>
      <c r="J143" s="789"/>
      <c r="K143" s="773"/>
      <c r="L143" s="773"/>
      <c r="M143" s="773"/>
      <c r="N143" s="771" t="s">
        <v>558</v>
      </c>
      <c r="O143" s="774"/>
      <c r="P143" s="775" t="s">
        <v>92</v>
      </c>
    </row>
    <row r="144" spans="1:16" s="334" customFormat="1" ht="23.5" thickBot="1" x14ac:dyDescent="0.3">
      <c r="A144" s="770"/>
      <c r="B144" s="770"/>
      <c r="C144" s="851" t="s">
        <v>199</v>
      </c>
      <c r="D144" s="851" t="s">
        <v>686</v>
      </c>
      <c r="E144" s="852"/>
      <c r="F144" s="853"/>
      <c r="G144" s="853"/>
      <c r="H144" s="853"/>
      <c r="I144" s="852"/>
      <c r="J144" s="853"/>
      <c r="K144" s="853"/>
      <c r="L144" s="853"/>
      <c r="M144" s="853"/>
      <c r="N144" s="851" t="s">
        <v>558</v>
      </c>
      <c r="O144" s="774"/>
      <c r="P144" s="775"/>
    </row>
    <row r="145" spans="1:16" s="334" customFormat="1" ht="46" x14ac:dyDescent="0.25">
      <c r="A145" s="215" t="s">
        <v>340</v>
      </c>
      <c r="B145" s="753" t="s">
        <v>210</v>
      </c>
      <c r="C145" s="854" t="s">
        <v>211</v>
      </c>
      <c r="D145" s="854" t="s">
        <v>212</v>
      </c>
      <c r="E145" s="855" t="s">
        <v>71</v>
      </c>
      <c r="F145" s="856">
        <v>2</v>
      </c>
      <c r="G145" s="856">
        <v>2</v>
      </c>
      <c r="H145" s="856">
        <v>2</v>
      </c>
      <c r="I145" s="855" t="s">
        <v>132</v>
      </c>
      <c r="J145" s="856"/>
      <c r="K145" s="856"/>
      <c r="L145" s="856"/>
      <c r="M145" s="856"/>
      <c r="N145" s="777" t="s">
        <v>949</v>
      </c>
      <c r="O145" s="665"/>
      <c r="P145" s="380"/>
    </row>
    <row r="146" spans="1:16" s="334" customFormat="1" ht="46" x14ac:dyDescent="0.25">
      <c r="A146" s="753"/>
      <c r="B146" s="753" t="s">
        <v>72</v>
      </c>
      <c r="C146" s="759" t="s">
        <v>213</v>
      </c>
      <c r="D146" s="759" t="s">
        <v>72</v>
      </c>
      <c r="E146" s="760" t="s">
        <v>72</v>
      </c>
      <c r="F146" s="762">
        <v>2</v>
      </c>
      <c r="G146" s="762">
        <v>2</v>
      </c>
      <c r="H146" s="762">
        <v>2</v>
      </c>
      <c r="I146" s="760" t="s">
        <v>405</v>
      </c>
      <c r="J146" s="762"/>
      <c r="K146" s="762"/>
      <c r="L146" s="762"/>
      <c r="M146" s="762"/>
      <c r="N146" s="777" t="s">
        <v>950</v>
      </c>
      <c r="O146" s="665"/>
      <c r="P146" s="380"/>
    </row>
    <row r="147" spans="1:16" s="334" customFormat="1" ht="69" x14ac:dyDescent="0.25">
      <c r="A147" s="753"/>
      <c r="B147" s="753"/>
      <c r="C147" s="759" t="s">
        <v>214</v>
      </c>
      <c r="D147" s="759" t="s">
        <v>215</v>
      </c>
      <c r="E147" s="760"/>
      <c r="F147" s="762">
        <v>2</v>
      </c>
      <c r="G147" s="762">
        <v>2</v>
      </c>
      <c r="H147" s="762">
        <v>1</v>
      </c>
      <c r="I147" s="760" t="s">
        <v>405</v>
      </c>
      <c r="J147" s="762"/>
      <c r="K147" s="762"/>
      <c r="L147" s="762"/>
      <c r="M147" s="762"/>
      <c r="N147" s="818" t="s">
        <v>951</v>
      </c>
      <c r="O147" s="665"/>
      <c r="P147" s="380"/>
    </row>
    <row r="148" spans="1:16" s="334" customFormat="1" ht="46" x14ac:dyDescent="0.25">
      <c r="A148" s="753"/>
      <c r="B148" s="753"/>
      <c r="C148" s="759" t="s">
        <v>785</v>
      </c>
      <c r="D148" s="759" t="s">
        <v>786</v>
      </c>
      <c r="E148" s="760" t="s">
        <v>64</v>
      </c>
      <c r="F148" s="762"/>
      <c r="G148" s="762">
        <v>3</v>
      </c>
      <c r="H148" s="762">
        <v>2</v>
      </c>
      <c r="I148" s="760"/>
      <c r="J148" s="762"/>
      <c r="K148" s="762"/>
      <c r="L148" s="762"/>
      <c r="M148" s="762"/>
      <c r="N148" s="818" t="s">
        <v>952</v>
      </c>
      <c r="O148" s="665"/>
      <c r="P148" s="380"/>
    </row>
    <row r="149" spans="1:16" s="334" customFormat="1" ht="46" x14ac:dyDescent="0.25">
      <c r="A149" s="753"/>
      <c r="B149" s="753"/>
      <c r="C149" s="759" t="s">
        <v>787</v>
      </c>
      <c r="D149" s="759" t="s">
        <v>788</v>
      </c>
      <c r="E149" s="760" t="s">
        <v>64</v>
      </c>
      <c r="F149" s="762"/>
      <c r="G149" s="762"/>
      <c r="H149" s="762"/>
      <c r="I149" s="760"/>
      <c r="J149" s="762"/>
      <c r="K149" s="762"/>
      <c r="L149" s="762"/>
      <c r="M149" s="762"/>
      <c r="N149" s="818" t="s">
        <v>953</v>
      </c>
      <c r="O149" s="665"/>
      <c r="P149" s="380"/>
    </row>
    <row r="150" spans="1:16" s="334" customFormat="1" ht="46" x14ac:dyDescent="0.25">
      <c r="A150" s="753"/>
      <c r="B150" s="753"/>
      <c r="C150" s="759" t="s">
        <v>789</v>
      </c>
      <c r="D150" s="759" t="s">
        <v>790</v>
      </c>
      <c r="E150" s="760" t="s">
        <v>64</v>
      </c>
      <c r="F150" s="762"/>
      <c r="G150" s="762"/>
      <c r="H150" s="762"/>
      <c r="I150" s="760"/>
      <c r="J150" s="762"/>
      <c r="K150" s="762"/>
      <c r="L150" s="762"/>
      <c r="M150" s="762"/>
      <c r="N150" s="818" t="s">
        <v>954</v>
      </c>
      <c r="O150" s="665"/>
      <c r="P150" s="380"/>
    </row>
    <row r="151" spans="1:16" s="334" customFormat="1" ht="46" x14ac:dyDescent="0.25">
      <c r="A151" s="753"/>
      <c r="B151" s="753"/>
      <c r="C151" s="759" t="s">
        <v>791</v>
      </c>
      <c r="D151" s="759" t="s">
        <v>792</v>
      </c>
      <c r="E151" s="760" t="s">
        <v>64</v>
      </c>
      <c r="F151" s="762"/>
      <c r="G151" s="762"/>
      <c r="H151" s="762"/>
      <c r="I151" s="760"/>
      <c r="J151" s="762"/>
      <c r="K151" s="762"/>
      <c r="L151" s="762"/>
      <c r="M151" s="762"/>
      <c r="N151" s="818" t="s">
        <v>955</v>
      </c>
      <c r="O151" s="665"/>
      <c r="P151" s="380"/>
    </row>
    <row r="152" spans="1:16" s="334" customFormat="1" ht="90" customHeight="1" x14ac:dyDescent="0.25">
      <c r="A152" s="753"/>
      <c r="B152" s="753"/>
      <c r="C152" s="759" t="s">
        <v>689</v>
      </c>
      <c r="D152" s="759" t="s">
        <v>690</v>
      </c>
      <c r="E152" s="760" t="s">
        <v>691</v>
      </c>
      <c r="F152" s="761">
        <v>1</v>
      </c>
      <c r="G152" s="762"/>
      <c r="H152" s="761">
        <v>1</v>
      </c>
      <c r="I152" s="760"/>
      <c r="J152" s="762"/>
      <c r="K152" s="762"/>
      <c r="L152" s="762"/>
      <c r="M152" s="762"/>
      <c r="N152" s="777" t="s">
        <v>956</v>
      </c>
      <c r="O152" s="665"/>
      <c r="P152" s="380"/>
    </row>
    <row r="153" spans="1:16" s="334" customFormat="1" ht="57.5" x14ac:dyDescent="0.25">
      <c r="A153" s="753"/>
      <c r="B153" s="753" t="s">
        <v>476</v>
      </c>
      <c r="C153" s="857" t="s">
        <v>506</v>
      </c>
      <c r="D153" s="857" t="s">
        <v>507</v>
      </c>
      <c r="E153" s="788" t="s">
        <v>467</v>
      </c>
      <c r="F153" s="858">
        <v>1</v>
      </c>
      <c r="G153" s="858"/>
      <c r="H153" s="858">
        <v>0</v>
      </c>
      <c r="I153" s="859"/>
      <c r="J153" s="858"/>
      <c r="K153" s="858"/>
      <c r="L153" s="858"/>
      <c r="M153" s="858"/>
      <c r="N153" s="777" t="s">
        <v>957</v>
      </c>
      <c r="O153" s="665"/>
      <c r="P153" s="380"/>
    </row>
    <row r="154" spans="1:16" s="334" customFormat="1" ht="23" x14ac:dyDescent="0.25">
      <c r="A154" s="753"/>
      <c r="B154" s="753"/>
      <c r="C154" s="860" t="s">
        <v>341</v>
      </c>
      <c r="D154" s="860" t="s">
        <v>342</v>
      </c>
      <c r="E154" s="861" t="s">
        <v>571</v>
      </c>
      <c r="F154" s="862">
        <v>1</v>
      </c>
      <c r="G154" s="862"/>
      <c r="H154" s="862"/>
      <c r="I154" s="859"/>
      <c r="J154" s="862"/>
      <c r="K154" s="862"/>
      <c r="L154" s="862"/>
      <c r="M154" s="862"/>
      <c r="N154" s="813"/>
      <c r="O154" s="665"/>
      <c r="P154" s="380"/>
    </row>
    <row r="155" spans="1:16" s="334" customFormat="1" ht="57.75" customHeight="1" thickBot="1" x14ac:dyDescent="0.3">
      <c r="A155" s="753"/>
      <c r="B155" s="753"/>
      <c r="C155" s="863" t="s">
        <v>565</v>
      </c>
      <c r="D155" s="864" t="s">
        <v>958</v>
      </c>
      <c r="E155" s="758"/>
      <c r="F155" s="757"/>
      <c r="G155" s="757"/>
      <c r="H155" s="757"/>
      <c r="I155" s="758"/>
      <c r="J155" s="780"/>
      <c r="K155" s="757"/>
      <c r="L155" s="757"/>
      <c r="M155" s="757"/>
      <c r="N155" s="864" t="s">
        <v>959</v>
      </c>
      <c r="O155" s="665"/>
      <c r="P155" s="380"/>
    </row>
    <row r="156" spans="1:16" ht="57.75" customHeight="1" x14ac:dyDescent="0.25">
      <c r="A156" s="733"/>
      <c r="C156" s="85"/>
      <c r="D156" s="732"/>
      <c r="E156" s="346"/>
      <c r="F156" s="347"/>
      <c r="G156" s="363"/>
      <c r="H156" s="347"/>
      <c r="I156" s="346"/>
      <c r="J156" s="363"/>
      <c r="K156" s="347"/>
      <c r="L156" s="347"/>
      <c r="M156" s="347"/>
      <c r="N156" s="345"/>
    </row>
    <row r="157" spans="1:16" ht="57.75" customHeight="1" x14ac:dyDescent="0.25">
      <c r="A157" s="733"/>
      <c r="C157" s="85"/>
      <c r="D157" s="732"/>
      <c r="E157" s="346"/>
      <c r="F157" s="347"/>
      <c r="G157" s="363"/>
      <c r="H157" s="347"/>
      <c r="I157" s="346"/>
      <c r="J157" s="363"/>
      <c r="K157" s="347"/>
      <c r="L157" s="347"/>
      <c r="M157" s="347"/>
      <c r="N157" s="345"/>
    </row>
    <row r="158" spans="1:16" ht="57.75" customHeight="1" x14ac:dyDescent="0.25">
      <c r="A158" s="733"/>
      <c r="C158" s="85"/>
      <c r="D158" s="732"/>
      <c r="E158" s="346"/>
      <c r="F158" s="347"/>
      <c r="G158" s="363"/>
      <c r="H158" s="347"/>
      <c r="I158" s="346"/>
      <c r="J158" s="363"/>
      <c r="K158" s="347"/>
      <c r="L158" s="347"/>
      <c r="M158" s="347"/>
      <c r="N158" s="345"/>
    </row>
    <row r="159" spans="1:16" ht="57.75" customHeight="1" x14ac:dyDescent="0.25">
      <c r="A159" s="733"/>
      <c r="C159" s="85"/>
      <c r="D159" s="732"/>
      <c r="E159" s="346"/>
      <c r="F159" s="347"/>
      <c r="G159" s="363"/>
      <c r="H159" s="347"/>
      <c r="I159" s="346"/>
      <c r="J159" s="363"/>
      <c r="K159" s="347"/>
      <c r="L159" s="347"/>
      <c r="M159" s="347"/>
      <c r="N159" s="345"/>
    </row>
    <row r="160" spans="1:16" ht="57.75" customHeight="1" x14ac:dyDescent="0.25">
      <c r="A160" s="733"/>
      <c r="C160" s="85"/>
      <c r="D160" s="732"/>
      <c r="E160" s="346"/>
      <c r="F160" s="347"/>
      <c r="G160" s="363"/>
      <c r="H160" s="347"/>
      <c r="I160" s="346"/>
      <c r="J160" s="363"/>
      <c r="K160" s="347"/>
      <c r="L160" s="347"/>
      <c r="M160" s="347"/>
      <c r="N160" s="345"/>
    </row>
    <row r="161" spans="1:14" ht="57.75" customHeight="1" x14ac:dyDescent="0.25">
      <c r="A161" s="733"/>
      <c r="C161" s="85"/>
      <c r="D161" s="732"/>
      <c r="E161" s="346"/>
      <c r="F161" s="347"/>
      <c r="G161" s="363"/>
      <c r="H161" s="347"/>
      <c r="I161" s="346"/>
      <c r="J161" s="363"/>
      <c r="K161" s="347"/>
      <c r="L161" s="347"/>
      <c r="M161" s="347"/>
      <c r="N161" s="345"/>
    </row>
    <row r="162" spans="1:14" ht="57.75" customHeight="1" x14ac:dyDescent="0.25">
      <c r="A162" s="733"/>
      <c r="C162" s="85"/>
      <c r="D162" s="732"/>
      <c r="E162" s="346"/>
      <c r="F162" s="347"/>
      <c r="G162" s="363"/>
      <c r="H162" s="347"/>
      <c r="I162" s="346"/>
      <c r="J162" s="363"/>
      <c r="K162" s="347"/>
      <c r="L162" s="347"/>
      <c r="M162" s="347"/>
      <c r="N162" s="345"/>
    </row>
    <row r="163" spans="1:14" ht="57.75" customHeight="1" x14ac:dyDescent="0.25">
      <c r="A163" s="733"/>
      <c r="C163" s="85"/>
      <c r="D163" s="732"/>
      <c r="E163" s="346"/>
      <c r="F163" s="347"/>
      <c r="G163" s="363"/>
      <c r="H163" s="347"/>
      <c r="I163" s="346"/>
      <c r="J163" s="363"/>
      <c r="K163" s="347"/>
      <c r="L163" s="347"/>
      <c r="M163" s="347"/>
      <c r="N163" s="345"/>
    </row>
    <row r="164" spans="1:14" ht="57.75" customHeight="1" x14ac:dyDescent="0.25">
      <c r="A164" s="733"/>
      <c r="C164" s="85"/>
      <c r="D164" s="732"/>
      <c r="E164" s="346"/>
      <c r="F164" s="347"/>
      <c r="G164" s="363"/>
      <c r="H164" s="347"/>
      <c r="I164" s="346"/>
      <c r="J164" s="363"/>
      <c r="K164" s="347"/>
      <c r="L164" s="347"/>
      <c r="M164" s="347"/>
      <c r="N164" s="345"/>
    </row>
    <row r="165" spans="1:14" ht="57.75" customHeight="1" x14ac:dyDescent="0.25">
      <c r="A165" s="733"/>
      <c r="C165" s="85"/>
      <c r="D165" s="732"/>
      <c r="E165" s="346"/>
      <c r="F165" s="347"/>
      <c r="G165" s="363"/>
      <c r="H165" s="347"/>
      <c r="I165" s="346"/>
      <c r="J165" s="363"/>
      <c r="K165" s="347"/>
      <c r="L165" s="347"/>
      <c r="M165" s="347"/>
      <c r="N165" s="345"/>
    </row>
    <row r="166" spans="1:14" ht="57.75" customHeight="1" x14ac:dyDescent="0.25">
      <c r="A166" s="733"/>
      <c r="C166" s="85"/>
      <c r="D166" s="732"/>
      <c r="E166" s="346"/>
      <c r="F166" s="347"/>
      <c r="G166" s="363"/>
      <c r="H166" s="347"/>
      <c r="I166" s="346"/>
      <c r="J166" s="363"/>
      <c r="K166" s="347"/>
      <c r="L166" s="347"/>
      <c r="M166" s="347"/>
      <c r="N166" s="345"/>
    </row>
    <row r="167" spans="1:14" ht="57.75" customHeight="1" x14ac:dyDescent="0.25">
      <c r="A167" s="733"/>
      <c r="C167" s="85"/>
      <c r="D167" s="732"/>
      <c r="E167" s="346"/>
      <c r="F167" s="347"/>
      <c r="G167" s="363"/>
      <c r="H167" s="347"/>
      <c r="I167" s="346"/>
      <c r="J167" s="363"/>
      <c r="K167" s="347"/>
      <c r="L167" s="347"/>
      <c r="M167" s="347"/>
      <c r="N167" s="345"/>
    </row>
    <row r="168" spans="1:14" ht="57.75" customHeight="1" x14ac:dyDescent="0.25">
      <c r="A168" s="733"/>
      <c r="C168" s="85"/>
      <c r="D168" s="732"/>
      <c r="E168" s="346"/>
      <c r="F168" s="347"/>
      <c r="G168" s="363"/>
      <c r="H168" s="347"/>
      <c r="I168" s="346"/>
      <c r="J168" s="363"/>
      <c r="K168" s="347"/>
      <c r="L168" s="347"/>
      <c r="M168" s="347"/>
      <c r="N168" s="345"/>
    </row>
    <row r="169" spans="1:14" ht="57.75" customHeight="1" x14ac:dyDescent="0.25">
      <c r="A169" s="733"/>
      <c r="C169" s="85"/>
      <c r="D169" s="732"/>
      <c r="E169" s="346"/>
      <c r="F169" s="347"/>
      <c r="G169" s="363"/>
      <c r="H169" s="347"/>
      <c r="I169" s="346"/>
      <c r="J169" s="363"/>
      <c r="K169" s="347"/>
      <c r="L169" s="347"/>
      <c r="M169" s="347"/>
      <c r="N169" s="345"/>
    </row>
    <row r="170" spans="1:14" ht="57.75" customHeight="1" x14ac:dyDescent="0.25">
      <c r="A170" s="733"/>
      <c r="C170" s="85"/>
      <c r="D170" s="732"/>
      <c r="E170" s="346"/>
      <c r="F170" s="347"/>
      <c r="G170" s="363"/>
      <c r="H170" s="347"/>
      <c r="I170" s="346"/>
      <c r="J170" s="363"/>
      <c r="K170" s="347"/>
      <c r="L170" s="347"/>
      <c r="M170" s="347"/>
      <c r="N170" s="345"/>
    </row>
    <row r="171" spans="1:14" ht="57.75" customHeight="1" x14ac:dyDescent="0.25">
      <c r="A171" s="733"/>
      <c r="C171" s="85"/>
      <c r="D171" s="732"/>
      <c r="E171" s="346"/>
      <c r="F171" s="347"/>
      <c r="G171" s="363"/>
      <c r="H171" s="347"/>
      <c r="I171" s="346"/>
      <c r="J171" s="363"/>
      <c r="K171" s="347"/>
      <c r="L171" s="347"/>
      <c r="M171" s="347"/>
      <c r="N171" s="345"/>
    </row>
    <row r="172" spans="1:14" ht="57.75" customHeight="1" x14ac:dyDescent="0.25">
      <c r="A172" s="733"/>
      <c r="C172" s="85"/>
      <c r="D172" s="732"/>
      <c r="E172" s="346"/>
      <c r="F172" s="347"/>
      <c r="G172" s="363"/>
      <c r="H172" s="347"/>
      <c r="I172" s="346"/>
      <c r="J172" s="363"/>
      <c r="K172" s="347"/>
      <c r="L172" s="347"/>
      <c r="M172" s="347"/>
      <c r="N172" s="345"/>
    </row>
    <row r="173" spans="1:14" ht="57.75" customHeight="1" x14ac:dyDescent="0.25">
      <c r="A173" s="733"/>
      <c r="C173" s="85"/>
      <c r="D173" s="732"/>
      <c r="E173" s="346"/>
      <c r="F173" s="347"/>
      <c r="G173" s="363"/>
      <c r="H173" s="347"/>
      <c r="I173" s="346"/>
      <c r="J173" s="363"/>
      <c r="K173" s="347"/>
      <c r="L173" s="347"/>
      <c r="M173" s="347"/>
      <c r="N173" s="345"/>
    </row>
    <row r="174" spans="1:14" ht="57.75" customHeight="1" x14ac:dyDescent="0.25">
      <c r="A174" s="733"/>
      <c r="C174" s="85"/>
      <c r="D174" s="732"/>
      <c r="E174" s="346"/>
      <c r="F174" s="347"/>
      <c r="G174" s="363"/>
      <c r="H174" s="347"/>
      <c r="I174" s="346"/>
      <c r="J174" s="363"/>
      <c r="K174" s="347"/>
      <c r="L174" s="347"/>
      <c r="M174" s="347"/>
      <c r="N174" s="345"/>
    </row>
    <row r="175" spans="1:14" ht="57.75" customHeight="1" x14ac:dyDescent="0.25">
      <c r="A175" s="733"/>
      <c r="C175" s="85"/>
      <c r="D175" s="732"/>
      <c r="E175" s="346"/>
      <c r="F175" s="347"/>
      <c r="G175" s="363"/>
      <c r="H175" s="347"/>
      <c r="I175" s="346"/>
      <c r="J175" s="363"/>
      <c r="K175" s="347"/>
      <c r="L175" s="347"/>
      <c r="M175" s="347"/>
      <c r="N175" s="345"/>
    </row>
    <row r="176" spans="1:14" ht="57.75" customHeight="1" x14ac:dyDescent="0.25">
      <c r="A176" s="733"/>
      <c r="C176" s="85"/>
      <c r="D176" s="732"/>
      <c r="E176" s="346"/>
      <c r="F176" s="347"/>
      <c r="G176" s="363"/>
      <c r="H176" s="347"/>
      <c r="I176" s="346"/>
      <c r="J176" s="363"/>
      <c r="K176" s="347"/>
      <c r="L176" s="347"/>
      <c r="M176" s="347"/>
      <c r="N176" s="345"/>
    </row>
  </sheetData>
  <sheetProtection password="C69B" sheet="1" selectLockedCells="1"/>
  <customSheetViews>
    <customSheetView guid="{21F13F3C-C390-477F-A569-DF7158452A6C}" topLeftCell="B1">
      <pane ySplit="2" topLeftCell="A113" activePane="bottomLeft" state="frozen"/>
      <selection pane="bottomLeft" activeCell="N118" sqref="N118"/>
      <pageMargins left="0.70866141732283472" right="0.70866141732283472" top="0.74803149606299213" bottom="0.74803149606299213" header="0.31496062992125984" footer="0.31496062992125984"/>
      <printOptions horizontalCentered="1"/>
      <pageSetup paperSize="9" fitToHeight="0" orientation="portrait" r:id="rId1"/>
      <headerFooter alignWithMargins="0">
        <oddFooter>&amp;L&amp;6&amp;F/
&amp;A&amp;C&amp;6Angebotserhebung Versorgungsplanung 2016 Kanton Bern
&amp;D&amp;R&amp;6Seiten &amp;P von &amp;N Seiten</oddFooter>
      </headerFooter>
    </customSheetView>
  </customSheetViews>
  <phoneticPr fontId="33" type="noConversion"/>
  <conditionalFormatting sqref="F95">
    <cfRule type="cellIs" dxfId="14" priority="3" stopIfTrue="1" operator="equal">
      <formula>"BASL"</formula>
    </cfRule>
    <cfRule type="expression" dxfId="13" priority="4" stopIfTrue="1">
      <formula>NOT(ISERROR(SEARCH("(BACM)",F95)))</formula>
    </cfRule>
  </conditionalFormatting>
  <conditionalFormatting sqref="F2:H27">
    <cfRule type="cellIs" dxfId="12" priority="1" operator="equal">
      <formula>0</formula>
    </cfRule>
  </conditionalFormatting>
  <conditionalFormatting sqref="F29:H94 G95:H95 F96:H176">
    <cfRule type="cellIs" dxfId="11" priority="7" operator="equal">
      <formula>0</formula>
    </cfRule>
  </conditionalFormatting>
  <conditionalFormatting sqref="I1">
    <cfRule type="cellIs" dxfId="10" priority="102" operator="equal">
      <formula>"BASL"</formula>
    </cfRule>
    <cfRule type="expression" dxfId="9" priority="104" stopIfTrue="1">
      <formula>NOT(ISERROR(SEARCH("(BACM)",I1)))</formula>
    </cfRule>
  </conditionalFormatting>
  <conditionalFormatting sqref="I2:I10">
    <cfRule type="expression" dxfId="8" priority="8" stopIfTrue="1">
      <formula>NOT(ISERROR(SEARCH("(BACM)",I2)))</formula>
    </cfRule>
  </conditionalFormatting>
  <conditionalFormatting sqref="I2:I176">
    <cfRule type="cellIs" dxfId="7" priority="5" stopIfTrue="1" operator="equal">
      <formula>"BASL"</formula>
    </cfRule>
  </conditionalFormatting>
  <conditionalFormatting sqref="I17:I18 I20">
    <cfRule type="expression" dxfId="6" priority="11" stopIfTrue="1">
      <formula>NOT(ISERROR(SEARCH("(BACM)",I17)))</formula>
    </cfRule>
  </conditionalFormatting>
  <conditionalFormatting sqref="I26:I27">
    <cfRule type="expression" dxfId="5" priority="10" stopIfTrue="1">
      <formula>NOT(ISERROR(SEARCH("(BACM)",I26)))</formula>
    </cfRule>
  </conditionalFormatting>
  <conditionalFormatting sqref="I29:I176">
    <cfRule type="expression" dxfId="4" priority="6" stopIfTrue="1">
      <formula>NOT(ISERROR(SEARCH("(BACM)",I29)))</formula>
    </cfRule>
  </conditionalFormatting>
  <printOptions horizontalCentered="1"/>
  <pageMargins left="0.70866141732283472" right="0.70866141732283472" top="0.74803149606299213" bottom="0.74803149606299213" header="0.31496062992125984" footer="0.31496062992125984"/>
  <pageSetup paperSize="9" fitToHeight="0" orientation="portrait" r:id="rId2"/>
  <headerFooter alignWithMargins="0">
    <oddFooter>&amp;L&amp;6&amp;F/
&amp;A&amp;C&amp;6Angebotserhebung Versorgungsplanung 2016 Kanton Bern
&amp;D&amp;R&amp;6Seiten &amp;P von &amp;N Seiten</oddFooter>
  </headerFooter>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tabColor rgb="FFFF00FF"/>
    <pageSetUpPr fitToPage="1"/>
  </sheetPr>
  <dimension ref="A1:AY323"/>
  <sheetViews>
    <sheetView workbookViewId="0">
      <pane xSplit="3" ySplit="4" topLeftCell="AW62" activePane="bottomRight" state="frozen"/>
      <selection activeCell="C9" sqref="C9:C10"/>
      <selection pane="topRight" activeCell="C9" sqref="C9:C10"/>
      <selection pane="bottomLeft" activeCell="C9" sqref="C9:C10"/>
      <selection pane="bottomRight" activeCell="C9" sqref="C9:C10"/>
    </sheetView>
  </sheetViews>
  <sheetFormatPr baseColWidth="10" defaultColWidth="11.453125" defaultRowHeight="12.5" outlineLevelRow="1" x14ac:dyDescent="0.25"/>
  <cols>
    <col min="1" max="1" width="10.1796875" style="217" customWidth="1"/>
    <col min="2" max="2" width="38.81640625" style="217" customWidth="1"/>
    <col min="3" max="3" width="36.81640625" style="217" customWidth="1"/>
    <col min="4" max="4" width="15.6328125" style="216" customWidth="1"/>
    <col min="5" max="5" width="13.1796875" style="216" customWidth="1"/>
    <col min="6" max="6" width="9.81640625" style="216" customWidth="1"/>
    <col min="7" max="7" width="14.453125" style="216" customWidth="1"/>
    <col min="8" max="8" width="14.81640625" style="216" customWidth="1"/>
    <col min="9" max="9" width="17.1796875" style="216" customWidth="1"/>
    <col min="10" max="10" width="14.6328125" style="216" customWidth="1"/>
    <col min="11" max="11" width="14.1796875" style="216" customWidth="1"/>
    <col min="12" max="12" width="16.453125" style="216" customWidth="1"/>
    <col min="13" max="13" width="14.81640625" style="216" customWidth="1"/>
    <col min="14" max="14" width="17.36328125" style="216" customWidth="1"/>
    <col min="15" max="15" width="16.453125" style="216" customWidth="1"/>
    <col min="16" max="17" width="17.1796875" style="216" customWidth="1"/>
    <col min="18" max="18" width="13.81640625" style="216" customWidth="1"/>
    <col min="19" max="19" width="13.453125" style="216" customWidth="1"/>
    <col min="20" max="20" width="14.453125" style="216" customWidth="1"/>
    <col min="21" max="26" width="11.453125" style="216" customWidth="1"/>
    <col min="27" max="28" width="14.453125" style="216" customWidth="1"/>
    <col min="29" max="29" width="15.81640625" style="216" customWidth="1"/>
    <col min="30" max="30" width="15.453125" style="216" customWidth="1"/>
    <col min="31" max="31" width="16.81640625" style="216" customWidth="1"/>
    <col min="32" max="32" width="14.453125" style="216" customWidth="1"/>
    <col min="33" max="33" width="15.81640625" style="216" customWidth="1"/>
    <col min="34" max="34" width="14.6328125" style="216" customWidth="1"/>
    <col min="35" max="35" width="12.81640625" style="216" customWidth="1"/>
    <col min="36" max="36" width="14.453125" style="216" customWidth="1"/>
    <col min="37" max="37" width="13.81640625" style="216" customWidth="1"/>
    <col min="38" max="38" width="17.36328125" style="216" customWidth="1"/>
    <col min="39" max="39" width="13.1796875" style="216" customWidth="1"/>
    <col min="40" max="40" width="14.453125" style="216" customWidth="1"/>
    <col min="41" max="41" width="14.1796875" style="216" customWidth="1"/>
    <col min="42" max="42" width="12.1796875" style="216" customWidth="1"/>
    <col min="43" max="43" width="11.453125" style="216" customWidth="1"/>
    <col min="44" max="46" width="12.1796875" style="216" customWidth="1"/>
    <col min="47" max="49" width="11.453125" style="216" customWidth="1"/>
    <col min="50" max="50" width="6.453125" style="216" customWidth="1"/>
    <col min="51" max="51" width="11.453125" style="218"/>
    <col min="52" max="16384" width="11.453125" style="216"/>
  </cols>
  <sheetData>
    <row r="1" spans="1:51" x14ac:dyDescent="0.25">
      <c r="A1" s="216"/>
    </row>
    <row r="2" spans="1:51" s="220" customFormat="1" ht="19.5" customHeight="1" x14ac:dyDescent="0.25">
      <c r="A2" s="1188" t="s">
        <v>433</v>
      </c>
      <c r="B2" s="1188"/>
      <c r="C2" s="219"/>
      <c r="AY2" s="221"/>
    </row>
    <row r="3" spans="1:51" ht="1.75" customHeight="1" x14ac:dyDescent="0.25"/>
    <row r="4" spans="1:51" s="98" customFormat="1" ht="69" customHeight="1" outlineLevel="1" x14ac:dyDescent="0.25">
      <c r="A4" s="358"/>
      <c r="B4" s="358"/>
      <c r="C4" s="358"/>
      <c r="D4" s="223" t="str">
        <f>+'3.2'!$A17</f>
        <v>Allgemeine Innere Medizin (ohne Schwerpunkt)</v>
      </c>
      <c r="E4" s="223" t="str">
        <f>+'3.2'!$A18</f>
        <v>Allgemeine Innere Medizin inkl. Schwerpunkt Geriatrie</v>
      </c>
      <c r="F4" s="223" t="str">
        <f>+'3.2'!$A19</f>
        <v>Anästhesiologie</v>
      </c>
      <c r="G4" s="223" t="str">
        <f>+'3.2'!$A20</f>
        <v>Angiologie</v>
      </c>
      <c r="H4" s="223" t="str">
        <f>+'3.2'!$A21</f>
        <v>Chirurgie (ohne Schwerpunkt)</v>
      </c>
      <c r="I4" s="223" t="str">
        <f>+'3.2'!$A22</f>
        <v>Chirurgie inkl. Schwerpunkte - Allgemeinchirurgie und Traumatologie</v>
      </c>
      <c r="J4" s="223" t="str">
        <f>+'3.2'!$A23</f>
        <v>Gefässchirurgie</v>
      </c>
      <c r="K4" s="223" t="str">
        <f>+'3.2'!$A24</f>
        <v>Thoraxchirurgie</v>
      </c>
      <c r="L4" s="223" t="str">
        <f>+'3.2'!$A25</f>
        <v>Chirurgie inkl. Schwerpunkte Viszeralchirurgie</v>
      </c>
      <c r="M4" s="223" t="str">
        <f>+'3.2'!$A26</f>
        <v>Dermatologie und Venerologie</v>
      </c>
      <c r="N4" s="223" t="str">
        <f>+'3.2'!$A27</f>
        <v>Endokrinologie / Diabetologie</v>
      </c>
      <c r="O4" s="223" t="str">
        <f>+'3.2'!$A28</f>
        <v>Gastroenterologie</v>
      </c>
      <c r="P4" s="223" t="str">
        <f>+'3.2'!$A29</f>
        <v>Gynäkologie und Geburtshilfe (ohne Schwerpunkt)</v>
      </c>
      <c r="Q4" s="223" t="str">
        <f>'3.2'!A30</f>
        <v>Gynäkologie und Geburtshilfe inkl. Schwerpunkt fetomaternale Medizin</v>
      </c>
      <c r="R4" s="223" t="str">
        <f>+'3.2'!$A31</f>
        <v>Hämatologie</v>
      </c>
      <c r="S4" s="223" t="str">
        <f>+'3.2'!$A32</f>
        <v>Handchirurgie</v>
      </c>
      <c r="T4" s="223" t="str">
        <f>+'3.2'!$A33</f>
        <v>Herz- und thorakale Gefässchirurgie</v>
      </c>
      <c r="U4" s="223" t="str">
        <f>+'3.2'!$A34</f>
        <v>Infektiologie</v>
      </c>
      <c r="V4" s="223" t="str">
        <f>+'3.2'!$A35</f>
        <v>Intensivmedizin</v>
      </c>
      <c r="W4" s="387" t="s">
        <v>960</v>
      </c>
      <c r="X4" s="387" t="s">
        <v>595</v>
      </c>
      <c r="Y4" s="223" t="str">
        <f>+'3.2'!$A38</f>
        <v>Kardiologie</v>
      </c>
      <c r="Z4" s="223" t="str">
        <f>+'3.2'!$A39</f>
        <v>Mund-, Kiefer- und Gesichtschirurgie</v>
      </c>
      <c r="AA4" s="223" t="str">
        <f>+'3.2'!$A40</f>
        <v>Kinder- und Jugendmedizin (ohne Schwerpunkt)</v>
      </c>
      <c r="AB4" s="223" t="str">
        <f>+'3.2'!$A41</f>
        <v>Kinder- und Jugendmedizin inkl. Schwerpunkte Neonatologie</v>
      </c>
      <c r="AC4" s="223" t="str">
        <f>+'3.2'!$A42</f>
        <v>Kinderchirurgie (ohne Schwerpunkt)</v>
      </c>
      <c r="AD4" s="223" t="str">
        <f>+'3.2'!$A43</f>
        <v>Medizinische Onkologie</v>
      </c>
      <c r="AE4" s="223" t="str">
        <f>+'3.2'!$A44</f>
        <v>Nephrologie</v>
      </c>
      <c r="AF4" s="223" t="str">
        <f>+'3.2'!$A45</f>
        <v>Neurochirurgie</v>
      </c>
      <c r="AG4" s="223" t="str">
        <f>+'3.2'!$A46</f>
        <v>Neurologie</v>
      </c>
      <c r="AH4" s="223" t="str">
        <f>+'3.2'!$A47</f>
        <v>Nuklearmedizin</v>
      </c>
      <c r="AI4" s="223" t="str">
        <f>+'3.2'!$A48</f>
        <v>Ophthalmologie inkl. Schwerpunkt Ophthalmochirurgie</v>
      </c>
      <c r="AJ4" s="223" t="str">
        <f>+'3.2'!$A49</f>
        <v>Orthopädische Chirurgie und Traumatologie des Bewegungsapparates</v>
      </c>
      <c r="AK4" s="223" t="str">
        <f>+'3.2'!$A50</f>
        <v>Oto-Rhino-Laryngologie  (ohne Schwerpunkt)</v>
      </c>
      <c r="AL4" s="223" t="str">
        <f>+'3.2'!$A51</f>
        <v>Oto-Rhino-Laryngologie inkl. Schwerpunkte - Hals- und Gesichtschirurgie</v>
      </c>
      <c r="AM4" s="223" t="str">
        <f>+'3.2'!$A52</f>
        <v>Physikalische Medizin und Rehabilitation</v>
      </c>
      <c r="AN4" s="223" t="str">
        <f>+'3.2'!$A53</f>
        <v>Plastische, Rekonstruktive und Ästhetische Chirurgie</v>
      </c>
      <c r="AO4" s="223" t="str">
        <f>+'3.2'!$A54</f>
        <v>Pneumologie</v>
      </c>
      <c r="AP4" s="223" t="str">
        <f>+'3.2'!$A55</f>
        <v>Psychiatrie und Psychotherapie (ohne Schwerpunkt)</v>
      </c>
      <c r="AQ4" s="223" t="str">
        <f>+'3.2'!$A56</f>
        <v>Radiologie (ohne Schwerpunkt)</v>
      </c>
      <c r="AR4" s="223" t="str">
        <f>+'3.2'!$A57</f>
        <v>Radiologie inkl. Schwerpunkte Invasive Neuroradiologie</v>
      </c>
      <c r="AS4" s="223" t="str">
        <f>+'3.2'!$A58</f>
        <v>Radio-Onkologie / Strahlentherapie</v>
      </c>
      <c r="AT4" s="223" t="str">
        <f>+'3.2'!$A59</f>
        <v>Rheumatologie</v>
      </c>
      <c r="AU4" s="223" t="str">
        <f>+'3.2'!$A60</f>
        <v>Urologie (ohne Schwerpunkt)</v>
      </c>
      <c r="AV4" s="223" t="str">
        <f>+'3.2'!$A61</f>
        <v>Urologie inkl. Schwerpunkt - operative Urologie</v>
      </c>
      <c r="AW4" s="223" t="str">
        <f>+'3.2'!$A62</f>
        <v>Schwerpunkttitel Wirbelsäulenchirurige</v>
      </c>
      <c r="AY4" s="388" t="s">
        <v>58</v>
      </c>
    </row>
    <row r="5" spans="1:51" ht="31.75" customHeight="1" outlineLevel="1" x14ac:dyDescent="0.25">
      <c r="A5" s="358" t="str">
        <f>+'2.2'!C10</f>
        <v>BP</v>
      </c>
      <c r="B5" s="358" t="str">
        <f>+'2.2'!D10</f>
        <v>Basispaket Chirurgie und Innere Medizin</v>
      </c>
      <c r="C5" s="358" t="str">
        <f>+'2.2'!F10</f>
        <v>Allgemeine Innere Medizin, Chirurgie und Anästhesiologie</v>
      </c>
      <c r="D5" s="226">
        <v>2</v>
      </c>
      <c r="E5" s="226">
        <v>2</v>
      </c>
      <c r="F5" s="226">
        <v>2</v>
      </c>
      <c r="G5" s="224"/>
      <c r="H5" s="226">
        <v>2</v>
      </c>
      <c r="I5" s="226">
        <v>2</v>
      </c>
      <c r="J5" s="224"/>
      <c r="K5" s="224"/>
      <c r="L5" s="226"/>
      <c r="M5" s="224"/>
      <c r="N5" s="224"/>
      <c r="O5" s="224"/>
      <c r="P5" s="224"/>
      <c r="Q5" s="251"/>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Y5" s="218">
        <f>+MAX(D5:F5)+MAX(H5:I5)</f>
        <v>4</v>
      </c>
    </row>
    <row r="6" spans="1:51" ht="21" customHeight="1" outlineLevel="1" x14ac:dyDescent="0.25">
      <c r="A6" s="358" t="str">
        <f>+'2.2'!C11</f>
        <v>BPE</v>
      </c>
      <c r="B6" s="358" t="str">
        <f>+'2.2'!D11</f>
        <v>Basispaket für elektive Leistungserbringer</v>
      </c>
      <c r="C6" s="358" t="str">
        <f>+'2.2'!F11</f>
        <v>entsprechend Leistungsgruppe</v>
      </c>
      <c r="D6" s="224"/>
      <c r="E6" s="224"/>
      <c r="F6" s="224"/>
      <c r="G6" s="224"/>
      <c r="H6" s="224"/>
      <c r="I6" s="224"/>
      <c r="J6" s="224"/>
      <c r="K6" s="224"/>
      <c r="L6" s="224"/>
      <c r="M6" s="224"/>
      <c r="N6" s="224"/>
      <c r="O6" s="224"/>
      <c r="P6" s="224"/>
      <c r="Q6" s="251"/>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Y6" s="218">
        <f t="shared" ref="AY6:AY71" si="0">+MAX(D6:AW6)</f>
        <v>0</v>
      </c>
    </row>
    <row r="7" spans="1:51" ht="21" customHeight="1" outlineLevel="1" x14ac:dyDescent="0.25">
      <c r="A7" s="358" t="str">
        <f>+'2.2'!C12</f>
        <v>BPMB</v>
      </c>
      <c r="B7" s="358" t="str">
        <f>+'2.2'!D12</f>
        <v>Basispaket für Innere Medizin</v>
      </c>
      <c r="C7" s="358" t="str">
        <f>+'2.2'!F12</f>
        <v>(Allgemiene Innere Medizin)</v>
      </c>
      <c r="D7" s="226">
        <v>2</v>
      </c>
      <c r="E7" s="224"/>
      <c r="F7" s="224"/>
      <c r="G7" s="224"/>
      <c r="H7" s="224"/>
      <c r="I7" s="224"/>
      <c r="J7" s="224"/>
      <c r="K7" s="224"/>
      <c r="L7" s="224"/>
      <c r="M7" s="224"/>
      <c r="N7" s="224"/>
      <c r="O7" s="224"/>
      <c r="P7" s="224"/>
      <c r="Q7" s="251"/>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Y7" s="218">
        <f t="shared" ref="AY7" si="1">+MAX(D7:AW7)</f>
        <v>2</v>
      </c>
    </row>
    <row r="8" spans="1:51" ht="21" customHeight="1" outlineLevel="1" x14ac:dyDescent="0.25">
      <c r="A8" s="358" t="str">
        <f>+'2.2'!C13</f>
        <v>DER1</v>
      </c>
      <c r="B8" s="358" t="str">
        <f>+'2.2'!D13</f>
        <v>Dermatologie (inkl. Geschlechtskrankheiten)</v>
      </c>
      <c r="C8" s="358" t="str">
        <f>+'2.2'!F13</f>
        <v>(Dermatologie und Venerologie)</v>
      </c>
      <c r="D8" s="224"/>
      <c r="E8" s="224"/>
      <c r="F8" s="224"/>
      <c r="G8" s="224"/>
      <c r="H8" s="224"/>
      <c r="I8" s="224"/>
      <c r="J8" s="224"/>
      <c r="K8" s="224"/>
      <c r="L8" s="224"/>
      <c r="M8" s="224">
        <v>2</v>
      </c>
      <c r="N8" s="224"/>
      <c r="O8" s="224"/>
      <c r="P8" s="224"/>
      <c r="Q8" s="251"/>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Y8" s="218">
        <f>+MAX(D8:AW8)</f>
        <v>2</v>
      </c>
    </row>
    <row r="9" spans="1:51" ht="21" customHeight="1" outlineLevel="1" x14ac:dyDescent="0.25">
      <c r="A9" s="358" t="str">
        <f>+'2.2'!C14</f>
        <v>DER1.1</v>
      </c>
      <c r="B9" s="358" t="str">
        <f>+'2.2'!D14</f>
        <v>Dermatologische Onkologie</v>
      </c>
      <c r="C9" s="358" t="str">
        <f>+'2.2'!F14</f>
        <v>(Dermatologie und Venerologie)</v>
      </c>
      <c r="D9" s="224"/>
      <c r="E9" s="224"/>
      <c r="F9" s="224"/>
      <c r="G9" s="224"/>
      <c r="H9" s="224"/>
      <c r="I9" s="224"/>
      <c r="J9" s="224"/>
      <c r="K9" s="224"/>
      <c r="L9" s="224"/>
      <c r="M9" s="225">
        <v>2</v>
      </c>
      <c r="N9" s="224"/>
      <c r="O9" s="224"/>
      <c r="P9" s="224"/>
      <c r="Q9" s="251"/>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Y9" s="218">
        <f t="shared" si="0"/>
        <v>2</v>
      </c>
    </row>
    <row r="10" spans="1:51" ht="21" customHeight="1" outlineLevel="1" x14ac:dyDescent="0.25">
      <c r="A10" s="358" t="str">
        <f>+'2.2'!C15</f>
        <v>DER1.2</v>
      </c>
      <c r="B10" s="358" t="str">
        <f>+'2.2'!D15</f>
        <v>Schwere Hauterkrankungen</v>
      </c>
      <c r="C10" s="358" t="str">
        <f>+'2.2'!F15</f>
        <v>(Dermatologie und Venerologie)</v>
      </c>
      <c r="D10" s="224"/>
      <c r="E10" s="224"/>
      <c r="F10" s="224"/>
      <c r="G10" s="224"/>
      <c r="H10" s="224"/>
      <c r="I10" s="224"/>
      <c r="J10" s="224"/>
      <c r="K10" s="224"/>
      <c r="L10" s="224"/>
      <c r="M10" s="226">
        <v>2</v>
      </c>
      <c r="N10" s="224"/>
      <c r="O10" s="224"/>
      <c r="P10" s="224"/>
      <c r="Q10" s="251"/>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Y10" s="218">
        <f t="shared" si="0"/>
        <v>2</v>
      </c>
    </row>
    <row r="11" spans="1:51" ht="21" customHeight="1" outlineLevel="1" x14ac:dyDescent="0.25">
      <c r="A11" s="358" t="str">
        <f>+'2.2'!C16</f>
        <v>DER2</v>
      </c>
      <c r="B11" s="358" t="str">
        <f>+'2.2'!D16</f>
        <v>Wundpatienten</v>
      </c>
      <c r="C11" s="358" t="str">
        <f>+'2.2'!F16</f>
        <v/>
      </c>
      <c r="D11" s="224"/>
      <c r="E11" s="224"/>
      <c r="F11" s="224"/>
      <c r="G11" s="224"/>
      <c r="H11" s="224"/>
      <c r="I11" s="224"/>
      <c r="J11" s="224"/>
      <c r="K11" s="224"/>
      <c r="L11" s="224"/>
      <c r="M11" s="224"/>
      <c r="N11" s="224"/>
      <c r="O11" s="224"/>
      <c r="P11" s="224"/>
      <c r="Q11" s="251"/>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Y11" s="218">
        <f t="shared" si="0"/>
        <v>0</v>
      </c>
    </row>
    <row r="12" spans="1:51" ht="21" customHeight="1" outlineLevel="1" x14ac:dyDescent="0.25">
      <c r="A12" s="358" t="str">
        <f>+'2.2'!C17</f>
        <v>HNO1</v>
      </c>
      <c r="B12" s="358" t="str">
        <f>+'2.2'!D17</f>
        <v>Hals-Nasen-Ohren (HNO-Chirurgie)</v>
      </c>
      <c r="C12" s="358" t="str">
        <f>+'2.2'!F17</f>
        <v>(Oto-Rhino-Laryngologie)</v>
      </c>
      <c r="D12" s="224"/>
      <c r="E12" s="224"/>
      <c r="F12" s="224"/>
      <c r="G12" s="224"/>
      <c r="H12" s="224"/>
      <c r="I12" s="224"/>
      <c r="J12" s="224"/>
      <c r="K12" s="224"/>
      <c r="L12" s="224"/>
      <c r="M12" s="224"/>
      <c r="N12" s="224"/>
      <c r="O12" s="224"/>
      <c r="P12" s="224"/>
      <c r="Q12" s="251"/>
      <c r="R12" s="224"/>
      <c r="S12" s="224"/>
      <c r="T12" s="224"/>
      <c r="U12" s="224"/>
      <c r="V12" s="224"/>
      <c r="W12" s="224"/>
      <c r="X12" s="224"/>
      <c r="Y12" s="224"/>
      <c r="Z12" s="224"/>
      <c r="AA12" s="224"/>
      <c r="AB12" s="224"/>
      <c r="AC12" s="224"/>
      <c r="AD12" s="224"/>
      <c r="AE12" s="224"/>
      <c r="AF12" s="224"/>
      <c r="AG12" s="224"/>
      <c r="AH12" s="224"/>
      <c r="AI12" s="224"/>
      <c r="AJ12" s="224"/>
      <c r="AK12" s="226">
        <v>2</v>
      </c>
      <c r="AL12" s="226">
        <v>2</v>
      </c>
      <c r="AM12" s="224"/>
      <c r="AN12" s="224"/>
      <c r="AO12" s="224"/>
      <c r="AP12" s="224"/>
      <c r="AQ12" s="224"/>
      <c r="AR12" s="224"/>
      <c r="AS12" s="224"/>
      <c r="AT12" s="224"/>
      <c r="AU12" s="224"/>
      <c r="AV12" s="224"/>
      <c r="AW12" s="224"/>
      <c r="AY12" s="218">
        <f t="shared" si="0"/>
        <v>2</v>
      </c>
    </row>
    <row r="13" spans="1:51" ht="21" customHeight="1" outlineLevel="1" x14ac:dyDescent="0.25">
      <c r="A13" s="358" t="str">
        <f>+'2.2'!C18</f>
        <v>HNO1.1</v>
      </c>
      <c r="B13" s="358" t="str">
        <f>+'2.2'!D18</f>
        <v>Hals- und Gesichtschirurgie</v>
      </c>
      <c r="C13" s="358" t="str">
        <f>+'2.2'!F18</f>
        <v>(Oto-Rhino-Laryngologie)</v>
      </c>
      <c r="D13" s="224"/>
      <c r="E13" s="224"/>
      <c r="F13" s="224"/>
      <c r="G13" s="224"/>
      <c r="H13" s="224"/>
      <c r="I13" s="224"/>
      <c r="J13" s="224"/>
      <c r="K13" s="224"/>
      <c r="L13" s="224"/>
      <c r="M13" s="224"/>
      <c r="N13" s="224"/>
      <c r="O13" s="224"/>
      <c r="P13" s="224"/>
      <c r="Q13" s="251"/>
      <c r="R13" s="224"/>
      <c r="S13" s="224"/>
      <c r="T13" s="224"/>
      <c r="U13" s="224"/>
      <c r="V13" s="224"/>
      <c r="W13" s="224"/>
      <c r="X13" s="224"/>
      <c r="Y13" s="224"/>
      <c r="Z13" s="224"/>
      <c r="AA13" s="224"/>
      <c r="AB13" s="224"/>
      <c r="AC13" s="224"/>
      <c r="AD13" s="224"/>
      <c r="AE13" s="224"/>
      <c r="AF13" s="224"/>
      <c r="AG13" s="224"/>
      <c r="AH13" s="224"/>
      <c r="AI13" s="224"/>
      <c r="AJ13" s="224"/>
      <c r="AK13" s="226">
        <v>2</v>
      </c>
      <c r="AL13" s="226">
        <v>2</v>
      </c>
      <c r="AM13" s="224"/>
      <c r="AN13" s="224"/>
      <c r="AO13" s="224"/>
      <c r="AP13" s="224"/>
      <c r="AQ13" s="224"/>
      <c r="AR13" s="224"/>
      <c r="AS13" s="224"/>
      <c r="AT13" s="224"/>
      <c r="AU13" s="224"/>
      <c r="AV13" s="224"/>
      <c r="AW13" s="224"/>
      <c r="AY13" s="218">
        <f t="shared" si="0"/>
        <v>2</v>
      </c>
    </row>
    <row r="14" spans="1:51" ht="39" customHeight="1" outlineLevel="1" x14ac:dyDescent="0.25">
      <c r="A14" s="358" t="str">
        <f>+'2.2'!C19</f>
        <v>HNO1.1.1</v>
      </c>
      <c r="B14" s="358" t="str">
        <f>+'2.2'!D19</f>
        <v>Komplexe Halseingriffe (interdisziplinäre Tumorchirurgie)</v>
      </c>
      <c r="C14" s="358" t="str">
        <f>+'2.2'!F19</f>
        <v>(Oto-Rhino-Laryngologie mit Schwerpunkt Hals- und Gesichtschirurgie)</v>
      </c>
      <c r="D14" s="224"/>
      <c r="E14" s="224"/>
      <c r="F14" s="224"/>
      <c r="G14" s="224"/>
      <c r="H14" s="224"/>
      <c r="I14" s="224"/>
      <c r="J14" s="224"/>
      <c r="K14" s="224"/>
      <c r="L14" s="224"/>
      <c r="M14" s="224"/>
      <c r="N14" s="224"/>
      <c r="O14" s="224"/>
      <c r="P14" s="224"/>
      <c r="Q14" s="251"/>
      <c r="R14" s="224"/>
      <c r="S14" s="224"/>
      <c r="T14" s="224"/>
      <c r="U14" s="224"/>
      <c r="V14" s="224"/>
      <c r="W14" s="224"/>
      <c r="X14" s="224"/>
      <c r="Y14" s="224"/>
      <c r="Z14" s="224"/>
      <c r="AA14" s="224"/>
      <c r="AB14" s="224"/>
      <c r="AC14" s="224"/>
      <c r="AD14" s="224"/>
      <c r="AE14" s="224"/>
      <c r="AF14" s="224"/>
      <c r="AG14" s="224"/>
      <c r="AH14" s="224"/>
      <c r="AI14" s="224"/>
      <c r="AJ14" s="224"/>
      <c r="AK14" s="224"/>
      <c r="AL14" s="226">
        <v>2</v>
      </c>
      <c r="AM14" s="224"/>
      <c r="AN14" s="224"/>
      <c r="AO14" s="224"/>
      <c r="AP14" s="224"/>
      <c r="AQ14" s="224"/>
      <c r="AR14" s="224"/>
      <c r="AS14" s="224"/>
      <c r="AT14" s="224"/>
      <c r="AU14" s="224"/>
      <c r="AV14" s="224"/>
      <c r="AW14" s="224"/>
      <c r="AY14" s="218">
        <f t="shared" si="0"/>
        <v>2</v>
      </c>
    </row>
    <row r="15" spans="1:51" ht="21" customHeight="1" outlineLevel="1" x14ac:dyDescent="0.25">
      <c r="A15" s="358" t="str">
        <f>+'2.2'!C20</f>
        <v>HNO1.2</v>
      </c>
      <c r="B15" s="358" t="str">
        <f>+'2.2'!D20</f>
        <v>Erweiterte Nasenchirurgie mit Nebenhöhlen</v>
      </c>
      <c r="C15" s="358" t="str">
        <f>+'2.2'!F20</f>
        <v>(Oto-Rhino-Laryngologie)</v>
      </c>
      <c r="D15" s="224"/>
      <c r="E15" s="224"/>
      <c r="F15" s="224"/>
      <c r="G15" s="224"/>
      <c r="H15" s="224"/>
      <c r="I15" s="224"/>
      <c r="J15" s="224"/>
      <c r="K15" s="224"/>
      <c r="L15" s="224"/>
      <c r="M15" s="224"/>
      <c r="N15" s="224"/>
      <c r="O15" s="224"/>
      <c r="P15" s="224"/>
      <c r="Q15" s="251"/>
      <c r="R15" s="224"/>
      <c r="S15" s="224"/>
      <c r="T15" s="224"/>
      <c r="U15" s="224"/>
      <c r="V15" s="224"/>
      <c r="W15" s="224"/>
      <c r="X15" s="224"/>
      <c r="Y15" s="224"/>
      <c r="Z15" s="224"/>
      <c r="AA15" s="224"/>
      <c r="AB15" s="224"/>
      <c r="AC15" s="224"/>
      <c r="AD15" s="224"/>
      <c r="AE15" s="224"/>
      <c r="AF15" s="224"/>
      <c r="AG15" s="224"/>
      <c r="AH15" s="224"/>
      <c r="AI15" s="224"/>
      <c r="AJ15" s="224"/>
      <c r="AK15" s="226">
        <v>2</v>
      </c>
      <c r="AL15" s="226">
        <v>2</v>
      </c>
      <c r="AM15" s="224"/>
      <c r="AN15" s="224"/>
      <c r="AO15" s="224"/>
      <c r="AP15" s="224"/>
      <c r="AQ15" s="224"/>
      <c r="AR15" s="224"/>
      <c r="AS15" s="224"/>
      <c r="AT15" s="224"/>
      <c r="AU15" s="224"/>
      <c r="AV15" s="224"/>
      <c r="AW15" s="224"/>
      <c r="AY15" s="218">
        <f t="shared" si="0"/>
        <v>2</v>
      </c>
    </row>
    <row r="16" spans="1:51" ht="63.75" customHeight="1" outlineLevel="1" x14ac:dyDescent="0.25">
      <c r="A16" s="358" t="str">
        <f>+'2.2'!C21</f>
        <v>HNO1.2.1</v>
      </c>
      <c r="B16" s="358" t="str">
        <f>+'2.2'!D21</f>
        <v xml:space="preserve">Erweiterte Nasenchirurgie, Nebenhöhlen mit Duraeröffnung (interdisziplinäre Schädelbasischirurgie) </v>
      </c>
      <c r="C16" s="358" t="str">
        <f>+'2.2'!F21</f>
        <v>(Oto-Rhino-Laryngologie mit Schwerpunkt Hals- und Gesichtschirurgie)</v>
      </c>
      <c r="D16" s="224"/>
      <c r="E16" s="224"/>
      <c r="F16" s="224"/>
      <c r="G16" s="224"/>
      <c r="H16" s="224"/>
      <c r="I16" s="224"/>
      <c r="J16" s="224"/>
      <c r="K16" s="224"/>
      <c r="L16" s="224"/>
      <c r="M16" s="224"/>
      <c r="N16" s="224"/>
      <c r="O16" s="224"/>
      <c r="P16" s="224"/>
      <c r="Q16" s="251"/>
      <c r="R16" s="224"/>
      <c r="S16" s="224"/>
      <c r="T16" s="224"/>
      <c r="U16" s="224"/>
      <c r="V16" s="224"/>
      <c r="W16" s="224"/>
      <c r="X16" s="224"/>
      <c r="Y16" s="224"/>
      <c r="Z16" s="224"/>
      <c r="AA16" s="224"/>
      <c r="AB16" s="224"/>
      <c r="AC16" s="224"/>
      <c r="AD16" s="224"/>
      <c r="AE16" s="224"/>
      <c r="AF16" s="224"/>
      <c r="AG16" s="224"/>
      <c r="AH16" s="224"/>
      <c r="AI16" s="224"/>
      <c r="AJ16" s="224"/>
      <c r="AK16" s="224"/>
      <c r="AL16" s="226">
        <v>2</v>
      </c>
      <c r="AM16" s="224"/>
      <c r="AN16" s="224"/>
      <c r="AO16" s="224"/>
      <c r="AP16" s="224"/>
      <c r="AQ16" s="224"/>
      <c r="AR16" s="224"/>
      <c r="AS16" s="224"/>
      <c r="AT16" s="224"/>
      <c r="AU16" s="224"/>
      <c r="AV16" s="224"/>
      <c r="AW16" s="224"/>
      <c r="AY16" s="218">
        <f t="shared" si="0"/>
        <v>2</v>
      </c>
    </row>
    <row r="17" spans="1:51" ht="47.5" customHeight="1" outlineLevel="1" x14ac:dyDescent="0.25">
      <c r="A17" s="358" t="str">
        <f>+'2.2'!C22</f>
        <v>HNO1.3</v>
      </c>
      <c r="B17" s="358" t="str">
        <f>+'2.2'!D22</f>
        <v>Mittelohrchirurgie (Tympanoplastik, Mastoidchirurgie, Osikuloplastik inkl. Stapesoperationen)</v>
      </c>
      <c r="C17" s="358" t="str">
        <f>+'2.2'!F22</f>
        <v>(Oto-Rhino-Laryngologie)</v>
      </c>
      <c r="D17" s="224"/>
      <c r="E17" s="224"/>
      <c r="F17" s="224"/>
      <c r="G17" s="224"/>
      <c r="H17" s="224"/>
      <c r="I17" s="224"/>
      <c r="J17" s="224"/>
      <c r="K17" s="224"/>
      <c r="L17" s="224"/>
      <c r="M17" s="224"/>
      <c r="N17" s="224"/>
      <c r="O17" s="224"/>
      <c r="P17" s="224"/>
      <c r="Q17" s="251"/>
      <c r="R17" s="224"/>
      <c r="S17" s="224"/>
      <c r="T17" s="224"/>
      <c r="U17" s="224"/>
      <c r="V17" s="224"/>
      <c r="W17" s="224"/>
      <c r="X17" s="224"/>
      <c r="Y17" s="224"/>
      <c r="Z17" s="224"/>
      <c r="AA17" s="224"/>
      <c r="AB17" s="224"/>
      <c r="AC17" s="224"/>
      <c r="AD17" s="224"/>
      <c r="AE17" s="224"/>
      <c r="AF17" s="224"/>
      <c r="AG17" s="224"/>
      <c r="AH17" s="224"/>
      <c r="AI17" s="224"/>
      <c r="AJ17" s="224"/>
      <c r="AK17" s="226">
        <v>2</v>
      </c>
      <c r="AL17" s="226">
        <v>2</v>
      </c>
      <c r="AM17" s="224"/>
      <c r="AN17" s="224"/>
      <c r="AO17" s="224"/>
      <c r="AP17" s="224"/>
      <c r="AQ17" s="224"/>
      <c r="AR17" s="224"/>
      <c r="AS17" s="224"/>
      <c r="AT17" s="224"/>
      <c r="AU17" s="224"/>
      <c r="AV17" s="224"/>
      <c r="AW17" s="224"/>
      <c r="AY17" s="218">
        <f t="shared" si="0"/>
        <v>2</v>
      </c>
    </row>
    <row r="18" spans="1:51" ht="36" customHeight="1" outlineLevel="1" x14ac:dyDescent="0.25">
      <c r="A18" s="358" t="str">
        <f>+'2.2'!C23</f>
        <v>HNO1.3.1</v>
      </c>
      <c r="B18" s="358" t="str">
        <f>+'2.2'!D23</f>
        <v>Erweiterte Ohrchirurgie mit Innenohr und/oder Duraeröffnung</v>
      </c>
      <c r="C18" s="358" t="str">
        <f>+'2.2'!F23</f>
        <v>(Oto-Rhino-Laryngologie mit Schwerpunkt Hals- und Gesichtschirurgie)</v>
      </c>
      <c r="D18" s="224"/>
      <c r="E18" s="224"/>
      <c r="F18" s="224"/>
      <c r="G18" s="224"/>
      <c r="H18" s="224"/>
      <c r="I18" s="224"/>
      <c r="J18" s="224"/>
      <c r="K18" s="224"/>
      <c r="L18" s="224"/>
      <c r="M18" s="224"/>
      <c r="N18" s="224"/>
      <c r="O18" s="224"/>
      <c r="P18" s="224"/>
      <c r="Q18" s="251"/>
      <c r="R18" s="224"/>
      <c r="S18" s="224"/>
      <c r="T18" s="224"/>
      <c r="U18" s="224"/>
      <c r="V18" s="224"/>
      <c r="W18" s="224"/>
      <c r="X18" s="224"/>
      <c r="Y18" s="224"/>
      <c r="Z18" s="224"/>
      <c r="AA18" s="224"/>
      <c r="AB18" s="224"/>
      <c r="AC18" s="224"/>
      <c r="AD18" s="224"/>
      <c r="AE18" s="224"/>
      <c r="AF18" s="224"/>
      <c r="AG18" s="224"/>
      <c r="AH18" s="224"/>
      <c r="AI18" s="224"/>
      <c r="AJ18" s="224"/>
      <c r="AK18" s="224"/>
      <c r="AL18" s="226">
        <v>2</v>
      </c>
      <c r="AM18" s="224"/>
      <c r="AN18" s="224"/>
      <c r="AO18" s="224"/>
      <c r="AP18" s="224"/>
      <c r="AQ18" s="224"/>
      <c r="AR18" s="224"/>
      <c r="AS18" s="224"/>
      <c r="AT18" s="224"/>
      <c r="AU18" s="224"/>
      <c r="AV18" s="224"/>
      <c r="AW18" s="224"/>
      <c r="AY18" s="218">
        <f t="shared" si="0"/>
        <v>2</v>
      </c>
    </row>
    <row r="19" spans="1:51" s="384" customFormat="1" ht="19.5" customHeight="1" outlineLevel="1" x14ac:dyDescent="0.25">
      <c r="A19" s="382" t="str">
        <f>+'2.2'!C24</f>
        <v>HNO1.3.2</v>
      </c>
      <c r="B19" s="382" t="str">
        <f>+'2.2'!D24</f>
        <v>Cochlea Implantate (IVHSM)</v>
      </c>
      <c r="C19" s="382" t="str">
        <f>+'2.2'!F24</f>
        <v/>
      </c>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Y19" s="218"/>
    </row>
    <row r="20" spans="1:51" ht="25" outlineLevel="1" x14ac:dyDescent="0.25">
      <c r="A20" s="358" t="str">
        <f>+'2.2'!C25</f>
        <v>HNO2</v>
      </c>
      <c r="B20" s="358" t="str">
        <f>+'2.2'!D25</f>
        <v>Schild- und Nebenschilddrüsenchirurgie</v>
      </c>
      <c r="C20" s="358" t="str">
        <f>+'2.2'!F25</f>
        <v>(Oto-Rhino-Laryngologie)
(Chirurgie)</v>
      </c>
      <c r="D20" s="224"/>
      <c r="E20" s="224"/>
      <c r="F20" s="224"/>
      <c r="G20" s="224"/>
      <c r="H20" s="226">
        <v>2</v>
      </c>
      <c r="I20" s="226">
        <v>2</v>
      </c>
      <c r="J20" s="226">
        <v>2</v>
      </c>
      <c r="K20" s="226">
        <v>2</v>
      </c>
      <c r="L20" s="226">
        <v>2</v>
      </c>
      <c r="M20" s="224"/>
      <c r="N20" s="224"/>
      <c r="O20" s="224"/>
      <c r="P20" s="224"/>
      <c r="Q20" s="251"/>
      <c r="R20" s="224"/>
      <c r="S20" s="224"/>
      <c r="T20" s="224"/>
      <c r="U20" s="224"/>
      <c r="V20" s="224"/>
      <c r="W20" s="224"/>
      <c r="X20" s="224"/>
      <c r="Y20" s="224"/>
      <c r="Z20" s="224"/>
      <c r="AA20" s="224"/>
      <c r="AB20" s="224"/>
      <c r="AC20" s="224"/>
      <c r="AD20" s="224"/>
      <c r="AE20" s="224"/>
      <c r="AF20" s="224"/>
      <c r="AG20" s="224"/>
      <c r="AH20" s="224"/>
      <c r="AI20" s="224"/>
      <c r="AJ20" s="224"/>
      <c r="AK20" s="226">
        <v>2</v>
      </c>
      <c r="AL20" s="226">
        <v>2</v>
      </c>
      <c r="AM20" s="224"/>
      <c r="AN20" s="224"/>
      <c r="AO20" s="224"/>
      <c r="AP20" s="224"/>
      <c r="AQ20" s="224"/>
      <c r="AR20" s="224"/>
      <c r="AS20" s="224"/>
      <c r="AT20" s="224"/>
      <c r="AU20" s="224"/>
      <c r="AV20" s="224"/>
      <c r="AW20" s="224"/>
      <c r="AY20" s="218">
        <f t="shared" si="0"/>
        <v>2</v>
      </c>
    </row>
    <row r="21" spans="1:51" ht="37.5" outlineLevel="1" x14ac:dyDescent="0.25">
      <c r="A21" s="358" t="str">
        <f>+'2.2'!C26</f>
        <v>KIE1</v>
      </c>
      <c r="B21" s="358" t="str">
        <f>+'2.2'!D26</f>
        <v>Kieferchirurgie</v>
      </c>
      <c r="C21" s="358" t="str">
        <f>+'2.2'!F26</f>
        <v>(Mund-, Kiefer- und Gesichtschirurgie)
(plastische, rekonstruktive und ästhetische Chirurgie)</v>
      </c>
      <c r="D21" s="224"/>
      <c r="E21" s="224"/>
      <c r="F21" s="224"/>
      <c r="G21" s="224"/>
      <c r="H21" s="224"/>
      <c r="I21" s="224"/>
      <c r="J21" s="224"/>
      <c r="K21" s="224"/>
      <c r="L21" s="224"/>
      <c r="M21" s="224"/>
      <c r="N21" s="224"/>
      <c r="O21" s="224"/>
      <c r="P21" s="224"/>
      <c r="Q21" s="251"/>
      <c r="R21" s="224"/>
      <c r="S21" s="224"/>
      <c r="T21" s="224"/>
      <c r="U21" s="224"/>
      <c r="V21" s="224"/>
      <c r="W21" s="224"/>
      <c r="X21" s="224"/>
      <c r="Y21" s="224"/>
      <c r="Z21" s="226">
        <v>2</v>
      </c>
      <c r="AA21" s="224"/>
      <c r="AB21" s="224"/>
      <c r="AC21" s="224"/>
      <c r="AD21" s="224"/>
      <c r="AE21" s="224"/>
      <c r="AF21" s="224"/>
      <c r="AG21" s="224"/>
      <c r="AH21" s="224"/>
      <c r="AI21" s="224"/>
      <c r="AJ21" s="224"/>
      <c r="AK21" s="224"/>
      <c r="AL21" s="224"/>
      <c r="AM21" s="224"/>
      <c r="AN21" s="226">
        <v>2</v>
      </c>
      <c r="AO21" s="224"/>
      <c r="AP21" s="224"/>
      <c r="AQ21" s="224"/>
      <c r="AR21" s="224"/>
      <c r="AS21" s="224"/>
      <c r="AT21" s="224"/>
      <c r="AU21" s="224"/>
      <c r="AV21" s="224"/>
      <c r="AW21" s="224"/>
      <c r="AY21" s="218">
        <f t="shared" si="0"/>
        <v>2</v>
      </c>
    </row>
    <row r="22" spans="1:51" outlineLevel="1" x14ac:dyDescent="0.25">
      <c r="A22" s="358" t="str">
        <f>+'2.2'!C27</f>
        <v>NCH1</v>
      </c>
      <c r="B22" s="358" t="str">
        <f>+'2.2'!D27</f>
        <v>Kraniale Neurochirurgie</v>
      </c>
      <c r="C22" s="358" t="str">
        <f>+'2.2'!F27</f>
        <v>Neurochirurgie</v>
      </c>
      <c r="D22" s="224"/>
      <c r="E22" s="224"/>
      <c r="F22" s="224"/>
      <c r="G22" s="224"/>
      <c r="H22" s="224"/>
      <c r="I22" s="224"/>
      <c r="J22" s="224"/>
      <c r="K22" s="224"/>
      <c r="L22" s="224"/>
      <c r="M22" s="224"/>
      <c r="N22" s="224"/>
      <c r="O22" s="224"/>
      <c r="P22" s="224"/>
      <c r="Q22" s="251"/>
      <c r="R22" s="224"/>
      <c r="S22" s="224"/>
      <c r="T22" s="224"/>
      <c r="U22" s="224"/>
      <c r="V22" s="224"/>
      <c r="W22" s="224"/>
      <c r="X22" s="224"/>
      <c r="Y22" s="224"/>
      <c r="Z22" s="224"/>
      <c r="AA22" s="224"/>
      <c r="AB22" s="224"/>
      <c r="AC22" s="224"/>
      <c r="AD22" s="224"/>
      <c r="AE22" s="224"/>
      <c r="AF22" s="224">
        <v>2</v>
      </c>
      <c r="AG22" s="224"/>
      <c r="AH22" s="224"/>
      <c r="AI22" s="224"/>
      <c r="AJ22" s="224"/>
      <c r="AK22" s="224"/>
      <c r="AL22" s="224"/>
      <c r="AM22" s="224"/>
      <c r="AN22" s="224"/>
      <c r="AO22" s="224"/>
      <c r="AP22" s="224"/>
      <c r="AQ22" s="224"/>
      <c r="AR22" s="224"/>
      <c r="AS22" s="224"/>
      <c r="AT22" s="224"/>
      <c r="AU22" s="224"/>
      <c r="AV22" s="224"/>
      <c r="AW22" s="224"/>
      <c r="AY22" s="218">
        <f t="shared" si="0"/>
        <v>2</v>
      </c>
    </row>
    <row r="23" spans="1:51" outlineLevel="1" x14ac:dyDescent="0.25">
      <c r="A23" s="358" t="str">
        <f>+'2.2'!C28</f>
        <v>NCH1.1</v>
      </c>
      <c r="B23" s="358" t="str">
        <f>+'2.2'!D28</f>
        <v>Spezialisierte Neurochirurgie</v>
      </c>
      <c r="C23" s="358" t="str">
        <f>+'2.2'!F28</f>
        <v>Neurochirurgie</v>
      </c>
      <c r="D23" s="224"/>
      <c r="E23" s="224"/>
      <c r="F23" s="224"/>
      <c r="G23" s="224"/>
      <c r="H23" s="224"/>
      <c r="I23" s="224"/>
      <c r="J23" s="224"/>
      <c r="K23" s="224"/>
      <c r="L23" s="224"/>
      <c r="M23" s="224"/>
      <c r="N23" s="224"/>
      <c r="O23" s="224"/>
      <c r="P23" s="224"/>
      <c r="Q23" s="251"/>
      <c r="R23" s="224"/>
      <c r="S23" s="224"/>
      <c r="T23" s="224"/>
      <c r="U23" s="224"/>
      <c r="V23" s="224"/>
      <c r="W23" s="224"/>
      <c r="X23" s="224"/>
      <c r="Y23" s="224"/>
      <c r="Z23" s="224"/>
      <c r="AA23" s="224"/>
      <c r="AB23" s="224"/>
      <c r="AC23" s="224"/>
      <c r="AD23" s="224"/>
      <c r="AE23" s="224"/>
      <c r="AF23" s="227">
        <v>2</v>
      </c>
      <c r="AG23" s="224"/>
      <c r="AH23" s="224"/>
      <c r="AI23" s="224"/>
      <c r="AJ23" s="224"/>
      <c r="AK23" s="224"/>
      <c r="AL23" s="224"/>
      <c r="AM23" s="224"/>
      <c r="AN23" s="224"/>
      <c r="AO23" s="224"/>
      <c r="AP23" s="224"/>
      <c r="AQ23" s="224"/>
      <c r="AR23" s="224"/>
      <c r="AS23" s="224"/>
      <c r="AT23" s="224"/>
      <c r="AU23" s="224"/>
      <c r="AV23" s="224"/>
      <c r="AW23" s="224"/>
      <c r="AY23" s="218">
        <f t="shared" si="0"/>
        <v>2</v>
      </c>
    </row>
    <row r="24" spans="1:51" ht="49.5" customHeight="1" outlineLevel="1" x14ac:dyDescent="0.25">
      <c r="A24" s="358" t="str">
        <f>+'2.2'!C29</f>
        <v>NCH1.1.1</v>
      </c>
      <c r="B24" s="358" t="str">
        <f>+'2.2'!D29</f>
        <v>Behandlungen von vaskulären Erkrankungen des ZNS ohne die komplexen vaskulären Anomalien (IVHSM)</v>
      </c>
      <c r="C24" s="358"/>
      <c r="D24" s="224"/>
      <c r="E24" s="224"/>
      <c r="F24" s="224"/>
      <c r="G24" s="224"/>
      <c r="H24" s="224"/>
      <c r="I24" s="224"/>
      <c r="J24" s="224"/>
      <c r="K24" s="224"/>
      <c r="L24" s="224"/>
      <c r="M24" s="224"/>
      <c r="N24" s="224"/>
      <c r="O24" s="224"/>
      <c r="P24" s="224"/>
      <c r="Q24" s="251"/>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Y24" s="218">
        <f t="shared" si="0"/>
        <v>0</v>
      </c>
    </row>
    <row r="25" spans="1:51" s="384" customFormat="1" ht="31.75" customHeight="1" outlineLevel="1" x14ac:dyDescent="0.25">
      <c r="A25" s="382" t="str">
        <f>+'2.2'!C30</f>
        <v>NCH1.1.1.1</v>
      </c>
      <c r="B25" s="382" t="str">
        <f>+'2.2'!D30</f>
        <v xml:space="preserve"> Behandlungen von komplexen vaskulären Anomalien des ZNS (IVHSM)</v>
      </c>
      <c r="C25" s="382"/>
      <c r="D25" s="383"/>
      <c r="E25" s="383"/>
      <c r="F25" s="383"/>
      <c r="G25" s="383"/>
      <c r="H25" s="383"/>
      <c r="I25" s="383"/>
      <c r="J25" s="383"/>
      <c r="K25" s="383"/>
      <c r="L25" s="383"/>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Y25" s="218"/>
    </row>
    <row r="26" spans="1:51" s="384" customFormat="1" ht="39" customHeight="1" outlineLevel="1" x14ac:dyDescent="0.25">
      <c r="A26" s="382" t="str">
        <f>+'2.2'!C31</f>
        <v>NCH1.1.2</v>
      </c>
      <c r="B26" s="382" t="str">
        <f>+'2.2'!D31</f>
        <v>Stereotaktische funktionelle Neurochirurgie (IVHSM)</v>
      </c>
      <c r="C26" s="382"/>
      <c r="D26" s="383"/>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Y26" s="218"/>
    </row>
    <row r="27" spans="1:51" s="384" customFormat="1" ht="24.75" customHeight="1" outlineLevel="1" x14ac:dyDescent="0.25">
      <c r="A27" s="382" t="str">
        <f>+'2.2'!C32</f>
        <v>NCH1.1.3</v>
      </c>
      <c r="B27" s="382" t="str">
        <f>+'2.2'!D32</f>
        <v>Epilepsiechirurgie (IVHSM)</v>
      </c>
      <c r="C27" s="382"/>
      <c r="D27" s="383"/>
      <c r="E27" s="383"/>
      <c r="F27" s="383"/>
      <c r="G27" s="383"/>
      <c r="H27" s="383"/>
      <c r="I27" s="383"/>
      <c r="J27" s="383"/>
      <c r="K27" s="383"/>
      <c r="L27" s="383"/>
      <c r="M27" s="383"/>
      <c r="N27" s="383"/>
      <c r="O27" s="383"/>
      <c r="P27" s="383"/>
      <c r="Q27" s="383"/>
      <c r="R27" s="383"/>
      <c r="S27" s="383"/>
      <c r="T27" s="383"/>
      <c r="U27" s="383"/>
      <c r="V27" s="383"/>
      <c r="W27" s="383"/>
      <c r="X27" s="383"/>
      <c r="Y27" s="383"/>
      <c r="Z27" s="383"/>
      <c r="AA27" s="383"/>
      <c r="AB27" s="383"/>
      <c r="AC27" s="383"/>
      <c r="AD27" s="383"/>
      <c r="AE27" s="383"/>
      <c r="AF27" s="383"/>
      <c r="AG27" s="383"/>
      <c r="AH27" s="383"/>
      <c r="AI27" s="383"/>
      <c r="AJ27" s="383"/>
      <c r="AK27" s="383"/>
      <c r="AL27" s="383"/>
      <c r="AM27" s="383"/>
      <c r="AN27" s="383"/>
      <c r="AO27" s="383"/>
      <c r="AP27" s="383"/>
      <c r="AQ27" s="383"/>
      <c r="AR27" s="383"/>
      <c r="AS27" s="383"/>
      <c r="AT27" s="383"/>
      <c r="AU27" s="383"/>
      <c r="AV27" s="383"/>
      <c r="AW27" s="383"/>
      <c r="AY27" s="218"/>
    </row>
    <row r="28" spans="1:51" ht="22.5" customHeight="1" outlineLevel="1" x14ac:dyDescent="0.25">
      <c r="A28" s="358" t="str">
        <f>+'2.2'!C33</f>
        <v>NCH2</v>
      </c>
      <c r="B28" s="358" t="str">
        <f>+'2.2'!D33</f>
        <v>Spinale Neurochirurgie</v>
      </c>
      <c r="C28" s="358" t="str">
        <f>+'2.2'!F33</f>
        <v>(Neurochirurgie)</v>
      </c>
      <c r="D28" s="224"/>
      <c r="E28" s="224"/>
      <c r="F28" s="224"/>
      <c r="G28" s="224"/>
      <c r="H28" s="224"/>
      <c r="I28" s="224"/>
      <c r="J28" s="224"/>
      <c r="K28" s="224"/>
      <c r="L28" s="224"/>
      <c r="M28" s="224"/>
      <c r="N28" s="224"/>
      <c r="O28" s="224"/>
      <c r="P28" s="224"/>
      <c r="Q28" s="251"/>
      <c r="R28" s="224"/>
      <c r="S28" s="224"/>
      <c r="T28" s="224"/>
      <c r="U28" s="224"/>
      <c r="V28" s="224"/>
      <c r="W28" s="224"/>
      <c r="X28" s="224"/>
      <c r="Y28" s="224"/>
      <c r="Z28" s="224"/>
      <c r="AA28" s="224"/>
      <c r="AB28" s="224"/>
      <c r="AC28" s="224"/>
      <c r="AD28" s="224"/>
      <c r="AE28" s="224"/>
      <c r="AF28" s="226">
        <v>2</v>
      </c>
      <c r="AG28" s="224"/>
      <c r="AH28" s="224"/>
      <c r="AI28" s="224"/>
      <c r="AJ28" s="224"/>
      <c r="AK28" s="224"/>
      <c r="AL28" s="224"/>
      <c r="AM28" s="224"/>
      <c r="AN28" s="224"/>
      <c r="AO28" s="224"/>
      <c r="AP28" s="224"/>
      <c r="AQ28" s="224"/>
      <c r="AR28" s="224"/>
      <c r="AS28" s="224"/>
      <c r="AT28" s="224"/>
      <c r="AU28" s="224"/>
      <c r="AV28" s="224"/>
      <c r="AW28" s="224"/>
      <c r="AY28" s="218">
        <f t="shared" si="0"/>
        <v>2</v>
      </c>
    </row>
    <row r="29" spans="1:51" s="384" customFormat="1" ht="32.5" customHeight="1" outlineLevel="1" x14ac:dyDescent="0.25">
      <c r="A29" s="382" t="str">
        <f>+'2.2'!C34</f>
        <v>NCH2.1</v>
      </c>
      <c r="B29" s="382" t="str">
        <f>+'2.2'!D34</f>
        <v>Primäre und sekundäre intramedulläre Raumforderungen (IVHSM)</v>
      </c>
      <c r="C29" s="382"/>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Y29" s="218"/>
    </row>
    <row r="30" spans="1:51" outlineLevel="1" x14ac:dyDescent="0.25">
      <c r="A30" s="358" t="str">
        <f>+'2.2'!C35</f>
        <v>NCH3</v>
      </c>
      <c r="B30" s="358" t="str">
        <f>+'2.2'!D35</f>
        <v>Periphere Neurochirurgie</v>
      </c>
      <c r="C30" s="358" t="str">
        <f>+'2.2'!F35</f>
        <v>(Neurochirurgie)</v>
      </c>
      <c r="D30" s="224"/>
      <c r="E30" s="224"/>
      <c r="F30" s="224"/>
      <c r="G30" s="224"/>
      <c r="H30" s="224"/>
      <c r="I30" s="224"/>
      <c r="J30" s="224"/>
      <c r="K30" s="224"/>
      <c r="L30" s="224"/>
      <c r="M30" s="224"/>
      <c r="N30" s="224"/>
      <c r="O30" s="224"/>
      <c r="P30" s="224"/>
      <c r="Q30" s="251"/>
      <c r="R30" s="224"/>
      <c r="S30" s="224"/>
      <c r="T30" s="224"/>
      <c r="U30" s="224"/>
      <c r="V30" s="224"/>
      <c r="W30" s="224"/>
      <c r="X30" s="224"/>
      <c r="Y30" s="224"/>
      <c r="Z30" s="224"/>
      <c r="AA30" s="224"/>
      <c r="AB30" s="224"/>
      <c r="AC30" s="224"/>
      <c r="AD30" s="224"/>
      <c r="AE30" s="224"/>
      <c r="AF30" s="226">
        <v>2</v>
      </c>
      <c r="AG30" s="224"/>
      <c r="AH30" s="224"/>
      <c r="AI30" s="224"/>
      <c r="AJ30" s="224"/>
      <c r="AK30" s="224"/>
      <c r="AL30" s="224"/>
      <c r="AM30" s="224"/>
      <c r="AN30" s="224"/>
      <c r="AO30" s="224"/>
      <c r="AP30" s="224"/>
      <c r="AQ30" s="224"/>
      <c r="AR30" s="224"/>
      <c r="AS30" s="224"/>
      <c r="AT30" s="224"/>
      <c r="AU30" s="224"/>
      <c r="AV30" s="224"/>
      <c r="AW30" s="224"/>
      <c r="AY30" s="218">
        <f t="shared" si="0"/>
        <v>2</v>
      </c>
    </row>
    <row r="31" spans="1:51" outlineLevel="1" x14ac:dyDescent="0.25">
      <c r="A31" s="358" t="str">
        <f>+'2.2'!C36</f>
        <v>NEU1</v>
      </c>
      <c r="B31" s="358" t="str">
        <f>+'2.2'!D36</f>
        <v>Neurologie</v>
      </c>
      <c r="C31" s="358" t="str">
        <f>+'2.2'!F36</f>
        <v>(Neurologie)</v>
      </c>
      <c r="D31" s="224"/>
      <c r="E31" s="224"/>
      <c r="F31" s="224"/>
      <c r="G31" s="224"/>
      <c r="H31" s="224"/>
      <c r="I31" s="224"/>
      <c r="J31" s="224"/>
      <c r="K31" s="224"/>
      <c r="L31" s="224"/>
      <c r="M31" s="224"/>
      <c r="N31" s="224"/>
      <c r="O31" s="224"/>
      <c r="P31" s="224"/>
      <c r="Q31" s="251"/>
      <c r="R31" s="224"/>
      <c r="S31" s="224"/>
      <c r="T31" s="224"/>
      <c r="U31" s="224"/>
      <c r="V31" s="224"/>
      <c r="W31" s="224"/>
      <c r="X31" s="224"/>
      <c r="Y31" s="224"/>
      <c r="Z31" s="224"/>
      <c r="AA31" s="224"/>
      <c r="AB31" s="224"/>
      <c r="AC31" s="224"/>
      <c r="AD31" s="224"/>
      <c r="AE31" s="224"/>
      <c r="AF31" s="224"/>
      <c r="AG31" s="226">
        <v>2</v>
      </c>
      <c r="AH31" s="224"/>
      <c r="AI31" s="224"/>
      <c r="AJ31" s="224"/>
      <c r="AK31" s="224"/>
      <c r="AL31" s="224"/>
      <c r="AM31" s="224"/>
      <c r="AN31" s="224"/>
      <c r="AO31" s="224"/>
      <c r="AP31" s="224"/>
      <c r="AQ31" s="224"/>
      <c r="AR31" s="224"/>
      <c r="AS31" s="224"/>
      <c r="AT31" s="224"/>
      <c r="AU31" s="224"/>
      <c r="AV31" s="224"/>
      <c r="AW31" s="224"/>
      <c r="AY31" s="218">
        <f t="shared" si="0"/>
        <v>2</v>
      </c>
    </row>
    <row r="32" spans="1:51" ht="62.5" customHeight="1" outlineLevel="1" x14ac:dyDescent="0.25">
      <c r="A32" s="358" t="str">
        <f>+'2.2'!C37</f>
        <v>NEU2</v>
      </c>
      <c r="B32" s="358" t="str">
        <f>+'2.2'!D37</f>
        <v>Sekundäre bösartige Neubildung des Nervensystems</v>
      </c>
      <c r="C32" s="358" t="str">
        <f>+'2.2'!F37</f>
        <v>Allgemeine Innere Medizin
Neurologie
Radio-Onkologie / Strahlentherapie
Medizinische Onkologie</v>
      </c>
      <c r="D32" s="226">
        <v>2</v>
      </c>
      <c r="E32" s="226">
        <v>2</v>
      </c>
      <c r="F32" s="224"/>
      <c r="G32" s="224"/>
      <c r="H32" s="224"/>
      <c r="I32" s="224"/>
      <c r="J32" s="224"/>
      <c r="K32" s="224"/>
      <c r="L32" s="224"/>
      <c r="M32" s="224"/>
      <c r="N32" s="224"/>
      <c r="O32" s="224"/>
      <c r="P32" s="224"/>
      <c r="Q32" s="251"/>
      <c r="R32" s="224"/>
      <c r="S32" s="224"/>
      <c r="T32" s="224"/>
      <c r="U32" s="224"/>
      <c r="V32" s="224"/>
      <c r="W32" s="224"/>
      <c r="X32" s="224"/>
      <c r="Y32" s="224"/>
      <c r="Z32" s="224"/>
      <c r="AA32" s="224"/>
      <c r="AB32" s="224"/>
      <c r="AC32" s="224"/>
      <c r="AD32" s="224">
        <v>2</v>
      </c>
      <c r="AE32" s="224"/>
      <c r="AF32" s="224"/>
      <c r="AG32" s="224">
        <v>2</v>
      </c>
      <c r="AH32" s="224"/>
      <c r="AI32" s="224"/>
      <c r="AJ32" s="224"/>
      <c r="AK32" s="224"/>
      <c r="AL32" s="224"/>
      <c r="AM32" s="224"/>
      <c r="AN32" s="224"/>
      <c r="AO32" s="224"/>
      <c r="AP32" s="224"/>
      <c r="AQ32" s="224"/>
      <c r="AR32" s="228"/>
      <c r="AS32" s="224">
        <v>2</v>
      </c>
      <c r="AT32" s="223"/>
      <c r="AU32" s="224"/>
      <c r="AV32" s="224"/>
      <c r="AW32" s="224"/>
      <c r="AY32" s="218">
        <f t="shared" si="0"/>
        <v>2</v>
      </c>
    </row>
    <row r="33" spans="1:51" ht="25" outlineLevel="1" x14ac:dyDescent="0.25">
      <c r="A33" s="358" t="str">
        <f>+'2.2'!C38</f>
        <v>NEU2.1</v>
      </c>
      <c r="B33" s="358" t="str">
        <f>+'2.2'!D38</f>
        <v>Primäre Neubildung des Zentralnervensystems (ohne Palliativpatienten)</v>
      </c>
      <c r="C33" s="358" t="str">
        <f>+'2.2'!F38</f>
        <v>Neurologie
Neurochirurgie</v>
      </c>
      <c r="D33" s="226"/>
      <c r="E33" s="226"/>
      <c r="F33" s="224"/>
      <c r="G33" s="224"/>
      <c r="H33" s="224"/>
      <c r="I33" s="224"/>
      <c r="J33" s="224"/>
      <c r="K33" s="224"/>
      <c r="L33" s="224"/>
      <c r="M33" s="224"/>
      <c r="N33" s="224"/>
      <c r="O33" s="224"/>
      <c r="P33" s="224"/>
      <c r="Q33" s="251"/>
      <c r="R33" s="224"/>
      <c r="S33" s="224"/>
      <c r="T33" s="224"/>
      <c r="U33" s="224"/>
      <c r="V33" s="224"/>
      <c r="W33" s="224"/>
      <c r="X33" s="224"/>
      <c r="Y33" s="224"/>
      <c r="Z33" s="224"/>
      <c r="AA33" s="224"/>
      <c r="AB33" s="224"/>
      <c r="AC33" s="224"/>
      <c r="AD33" s="224"/>
      <c r="AE33" s="224"/>
      <c r="AF33" s="224">
        <v>2</v>
      </c>
      <c r="AG33" s="224">
        <v>2</v>
      </c>
      <c r="AH33" s="224"/>
      <c r="AI33" s="224"/>
      <c r="AJ33" s="224"/>
      <c r="AK33" s="224"/>
      <c r="AL33" s="224"/>
      <c r="AM33" s="224"/>
      <c r="AN33" s="224"/>
      <c r="AO33" s="224"/>
      <c r="AP33" s="224"/>
      <c r="AQ33" s="224"/>
      <c r="AR33" s="224"/>
      <c r="AS33" s="224"/>
      <c r="AT33" s="224"/>
      <c r="AU33" s="224"/>
      <c r="AV33" s="224"/>
      <c r="AW33" s="224"/>
      <c r="AY33" s="218">
        <f t="shared" si="0"/>
        <v>2</v>
      </c>
    </row>
    <row r="34" spans="1:51" ht="25" outlineLevel="1" x14ac:dyDescent="0.25">
      <c r="A34" s="358" t="str">
        <f>+'2.2'!C39</f>
        <v>NEU3</v>
      </c>
      <c r="B34" s="358" t="str">
        <f>+'2.2'!D39</f>
        <v>Zerebrovaskuläre Störungen</v>
      </c>
      <c r="C34" s="358" t="str">
        <f>+'2.2'!F39</f>
        <v>Neurologie
Allgemeine Innere Medizin</v>
      </c>
      <c r="D34" s="226">
        <v>2</v>
      </c>
      <c r="E34" s="226">
        <v>2</v>
      </c>
      <c r="F34" s="224"/>
      <c r="G34" s="224"/>
      <c r="H34" s="224"/>
      <c r="I34" s="224"/>
      <c r="J34" s="224"/>
      <c r="K34" s="224"/>
      <c r="L34" s="224"/>
      <c r="M34" s="224"/>
      <c r="N34" s="224"/>
      <c r="O34" s="224"/>
      <c r="P34" s="224"/>
      <c r="Q34" s="251"/>
      <c r="R34" s="224"/>
      <c r="S34" s="224"/>
      <c r="T34" s="224"/>
      <c r="U34" s="224"/>
      <c r="V34" s="224"/>
      <c r="W34" s="224"/>
      <c r="X34" s="224"/>
      <c r="Y34" s="224"/>
      <c r="Z34" s="224"/>
      <c r="AA34" s="224"/>
      <c r="AB34" s="224"/>
      <c r="AC34" s="224"/>
      <c r="AD34" s="224"/>
      <c r="AE34" s="224"/>
      <c r="AF34" s="224"/>
      <c r="AG34" s="224">
        <v>2</v>
      </c>
      <c r="AH34" s="224"/>
      <c r="AI34" s="224"/>
      <c r="AJ34" s="224"/>
      <c r="AK34" s="224"/>
      <c r="AL34" s="224"/>
      <c r="AM34" s="224"/>
      <c r="AN34" s="224"/>
      <c r="AO34" s="224"/>
      <c r="AP34" s="224"/>
      <c r="AQ34" s="224"/>
      <c r="AR34" s="224"/>
      <c r="AS34" s="224"/>
      <c r="AT34" s="224"/>
      <c r="AU34" s="224"/>
      <c r="AV34" s="224"/>
      <c r="AW34" s="224"/>
      <c r="AY34" s="218">
        <f t="shared" si="0"/>
        <v>2</v>
      </c>
    </row>
    <row r="35" spans="1:51" s="384" customFormat="1" ht="25" outlineLevel="1" x14ac:dyDescent="0.25">
      <c r="A35" s="382" t="str">
        <f>+'2.2'!C40</f>
        <v>NEU3.1</v>
      </c>
      <c r="B35" s="382" t="str">
        <f>+'2.2'!D40</f>
        <v>Zerebrovaskuläre Störungen im Stroke Center (IVHSM)</v>
      </c>
      <c r="C35" s="382" t="str">
        <f>+'2.2'!F40</f>
        <v/>
      </c>
      <c r="D35" s="383"/>
      <c r="E35" s="383"/>
      <c r="F35" s="383"/>
      <c r="G35" s="383"/>
      <c r="H35" s="383"/>
      <c r="I35" s="383"/>
      <c r="J35" s="383"/>
      <c r="K35" s="383"/>
      <c r="L35" s="383"/>
      <c r="M35" s="383"/>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383"/>
      <c r="AW35" s="383"/>
      <c r="AY35" s="218"/>
    </row>
    <row r="36" spans="1:51" outlineLevel="1" x14ac:dyDescent="0.25">
      <c r="A36" s="358" t="str">
        <f>+'2.2'!C41</f>
        <v>NEU4</v>
      </c>
      <c r="B36" s="358" t="str">
        <f>+'2.2'!D41</f>
        <v>Epileptologie: Komplex-Diagnostik</v>
      </c>
      <c r="C36" s="358" t="str">
        <f>+'2.2'!F41</f>
        <v>Neurologie</v>
      </c>
      <c r="D36" s="224"/>
      <c r="E36" s="224"/>
      <c r="F36" s="224"/>
      <c r="G36" s="224"/>
      <c r="H36" s="224"/>
      <c r="I36" s="224"/>
      <c r="J36" s="224"/>
      <c r="K36" s="224"/>
      <c r="L36" s="224"/>
      <c r="M36" s="224"/>
      <c r="N36" s="224"/>
      <c r="O36" s="224"/>
      <c r="P36" s="224"/>
      <c r="Q36" s="251"/>
      <c r="R36" s="224"/>
      <c r="S36" s="224"/>
      <c r="T36" s="224"/>
      <c r="U36" s="224"/>
      <c r="V36" s="224"/>
      <c r="W36" s="224"/>
      <c r="X36" s="224"/>
      <c r="Y36" s="224"/>
      <c r="Z36" s="224"/>
      <c r="AA36" s="224"/>
      <c r="AB36" s="224"/>
      <c r="AC36" s="224"/>
      <c r="AD36" s="224"/>
      <c r="AE36" s="224"/>
      <c r="AF36" s="224"/>
      <c r="AG36" s="224">
        <v>2</v>
      </c>
      <c r="AH36" s="224"/>
      <c r="AI36" s="224"/>
      <c r="AJ36" s="224"/>
      <c r="AK36" s="224"/>
      <c r="AL36" s="224"/>
      <c r="AM36" s="224"/>
      <c r="AN36" s="224"/>
      <c r="AO36" s="224"/>
      <c r="AP36" s="224"/>
      <c r="AQ36" s="224"/>
      <c r="AR36" s="224"/>
      <c r="AS36" s="224"/>
      <c r="AT36" s="224"/>
      <c r="AU36" s="224"/>
      <c r="AV36" s="224"/>
      <c r="AW36" s="224"/>
      <c r="AY36" s="218">
        <f t="shared" si="0"/>
        <v>2</v>
      </c>
    </row>
    <row r="37" spans="1:51" outlineLevel="1" x14ac:dyDescent="0.25">
      <c r="A37" s="358" t="str">
        <f>+'2.2'!C42</f>
        <v>NEU4.1</v>
      </c>
      <c r="B37" s="358" t="str">
        <f>+'2.2'!D42</f>
        <v>Epileptologie: Komplex-Behandlung</v>
      </c>
      <c r="C37" s="358" t="str">
        <f>+'2.2'!F42</f>
        <v>Neurologie</v>
      </c>
      <c r="D37" s="224"/>
      <c r="E37" s="224"/>
      <c r="F37" s="224"/>
      <c r="G37" s="224"/>
      <c r="H37" s="224"/>
      <c r="I37" s="224"/>
      <c r="J37" s="224"/>
      <c r="K37" s="224"/>
      <c r="L37" s="224"/>
      <c r="M37" s="224"/>
      <c r="N37" s="224"/>
      <c r="O37" s="224"/>
      <c r="P37" s="224"/>
      <c r="Q37" s="251"/>
      <c r="R37" s="224"/>
      <c r="S37" s="224"/>
      <c r="T37" s="224"/>
      <c r="U37" s="224"/>
      <c r="V37" s="224"/>
      <c r="W37" s="224"/>
      <c r="X37" s="224"/>
      <c r="Y37" s="224"/>
      <c r="Z37" s="224"/>
      <c r="AA37" s="224"/>
      <c r="AB37" s="224"/>
      <c r="AC37" s="224"/>
      <c r="AD37" s="224"/>
      <c r="AE37" s="224"/>
      <c r="AF37" s="224"/>
      <c r="AG37" s="224">
        <v>2</v>
      </c>
      <c r="AH37" s="224"/>
      <c r="AI37" s="224"/>
      <c r="AJ37" s="224"/>
      <c r="AK37" s="224"/>
      <c r="AL37" s="224"/>
      <c r="AM37" s="224"/>
      <c r="AN37" s="224"/>
      <c r="AO37" s="224"/>
      <c r="AP37" s="224"/>
      <c r="AQ37" s="224"/>
      <c r="AR37" s="224"/>
      <c r="AS37" s="224"/>
      <c r="AT37" s="224"/>
      <c r="AU37" s="224"/>
      <c r="AV37" s="224"/>
      <c r="AW37" s="224"/>
      <c r="AY37" s="218">
        <f t="shared" si="0"/>
        <v>2</v>
      </c>
    </row>
    <row r="38" spans="1:51" ht="25" outlineLevel="1" x14ac:dyDescent="0.25">
      <c r="A38" s="358" t="str">
        <f>+'2.2'!C43</f>
        <v>NEU4.2</v>
      </c>
      <c r="B38" s="358" t="str">
        <f>+'2.2'!D43</f>
        <v>Epileptologie: Prächirurgische Epilepsiediagnostik (Phase I)</v>
      </c>
      <c r="C38" s="358" t="str">
        <f>+'2.2'!F43</f>
        <v>Neurologie</v>
      </c>
      <c r="D38" s="224"/>
      <c r="E38" s="224"/>
      <c r="F38" s="224"/>
      <c r="G38" s="224"/>
      <c r="H38" s="224"/>
      <c r="I38" s="224"/>
      <c r="J38" s="224"/>
      <c r="K38" s="224"/>
      <c r="L38" s="224"/>
      <c r="M38" s="224"/>
      <c r="N38" s="224"/>
      <c r="O38" s="224"/>
      <c r="P38" s="224"/>
      <c r="Q38" s="251"/>
      <c r="R38" s="224"/>
      <c r="S38" s="224"/>
      <c r="T38" s="224"/>
      <c r="U38" s="224"/>
      <c r="V38" s="224"/>
      <c r="W38" s="224"/>
      <c r="X38" s="224"/>
      <c r="Y38" s="224"/>
      <c r="Z38" s="224"/>
      <c r="AA38" s="224"/>
      <c r="AB38" s="224"/>
      <c r="AC38" s="224"/>
      <c r="AD38" s="224"/>
      <c r="AE38" s="224"/>
      <c r="AF38" s="224"/>
      <c r="AG38" s="224">
        <v>2</v>
      </c>
      <c r="AH38" s="224"/>
      <c r="AI38" s="224"/>
      <c r="AJ38" s="224"/>
      <c r="AK38" s="224"/>
      <c r="AL38" s="224"/>
      <c r="AM38" s="224"/>
      <c r="AN38" s="224"/>
      <c r="AO38" s="224"/>
      <c r="AP38" s="224"/>
      <c r="AQ38" s="224"/>
      <c r="AR38" s="224"/>
      <c r="AS38" s="224"/>
      <c r="AT38" s="224"/>
      <c r="AU38" s="224"/>
      <c r="AV38" s="224"/>
      <c r="AW38" s="224"/>
      <c r="AY38" s="218">
        <f t="shared" ref="AY38" si="2">+MAX(D38:AW38)</f>
        <v>2</v>
      </c>
    </row>
    <row r="39" spans="1:51" s="384" customFormat="1" ht="25" outlineLevel="1" x14ac:dyDescent="0.25">
      <c r="A39" s="382" t="str">
        <f>+'2.2'!C44</f>
        <v>NEU4.2.1</v>
      </c>
      <c r="B39" s="382" t="str">
        <f>+'2.2'!D44</f>
        <v>Epileptologie: Prächirurgische Epilepsiediagnostik (Phase II) (IVHSM)</v>
      </c>
      <c r="C39" s="382"/>
      <c r="D39" s="383"/>
      <c r="E39" s="383"/>
      <c r="F39" s="383"/>
      <c r="G39" s="383"/>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3"/>
      <c r="AM39" s="383"/>
      <c r="AN39" s="383"/>
      <c r="AO39" s="383"/>
      <c r="AP39" s="383"/>
      <c r="AQ39" s="383"/>
      <c r="AR39" s="383"/>
      <c r="AS39" s="383"/>
      <c r="AT39" s="383"/>
      <c r="AU39" s="383"/>
      <c r="AV39" s="383"/>
      <c r="AW39" s="383"/>
      <c r="AY39" s="218"/>
    </row>
    <row r="40" spans="1:51" ht="25" outlineLevel="1" x14ac:dyDescent="0.25">
      <c r="A40" s="358" t="str">
        <f>+'2.2'!C45</f>
        <v>AUG1</v>
      </c>
      <c r="B40" s="358" t="str">
        <f>+'2.2'!D45</f>
        <v>Ophthalmologie</v>
      </c>
      <c r="C40" s="358" t="str">
        <f>+'2.2'!F45</f>
        <v>(Ophthalmologie mit Schwerpunkt Ophthalmochirurgie)</v>
      </c>
      <c r="D40" s="224"/>
      <c r="E40" s="224"/>
      <c r="F40" s="224"/>
      <c r="G40" s="224"/>
      <c r="H40" s="224"/>
      <c r="I40" s="224"/>
      <c r="J40" s="224"/>
      <c r="K40" s="224"/>
      <c r="L40" s="224"/>
      <c r="M40" s="224"/>
      <c r="N40" s="224"/>
      <c r="O40" s="224"/>
      <c r="P40" s="224"/>
      <c r="Q40" s="251"/>
      <c r="R40" s="224"/>
      <c r="S40" s="224"/>
      <c r="T40" s="224"/>
      <c r="U40" s="224"/>
      <c r="V40" s="224"/>
      <c r="W40" s="224"/>
      <c r="X40" s="224"/>
      <c r="Y40" s="224"/>
      <c r="Z40" s="224"/>
      <c r="AA40" s="224"/>
      <c r="AB40" s="224"/>
      <c r="AC40" s="224"/>
      <c r="AD40" s="224"/>
      <c r="AE40" s="224"/>
      <c r="AF40" s="224"/>
      <c r="AG40" s="224"/>
      <c r="AH40" s="224"/>
      <c r="AI40" s="226">
        <v>2</v>
      </c>
      <c r="AJ40" s="224"/>
      <c r="AK40" s="224"/>
      <c r="AL40" s="224"/>
      <c r="AM40" s="224"/>
      <c r="AN40" s="224"/>
      <c r="AO40" s="224"/>
      <c r="AP40" s="224"/>
      <c r="AQ40" s="224"/>
      <c r="AR40" s="224"/>
      <c r="AS40" s="224"/>
      <c r="AT40" s="224"/>
      <c r="AU40" s="224"/>
      <c r="AV40" s="224"/>
      <c r="AW40" s="224"/>
      <c r="AY40" s="218">
        <f t="shared" si="0"/>
        <v>2</v>
      </c>
    </row>
    <row r="41" spans="1:51" ht="25" outlineLevel="1" x14ac:dyDescent="0.25">
      <c r="A41" s="358" t="str">
        <f>+'2.2'!C46</f>
        <v>AUG1.1</v>
      </c>
      <c r="B41" s="358" t="str">
        <f>+'2.2'!D46</f>
        <v>Strabologie</v>
      </c>
      <c r="C41" s="358" t="str">
        <f>+'2.2'!F46</f>
        <v>(Ophthalmologie mit Schwerpunkt Ophthalmochirurgie)</v>
      </c>
      <c r="D41" s="224"/>
      <c r="E41" s="224"/>
      <c r="F41" s="224"/>
      <c r="G41" s="224"/>
      <c r="H41" s="224"/>
      <c r="I41" s="224"/>
      <c r="J41" s="224"/>
      <c r="K41" s="224"/>
      <c r="L41" s="224"/>
      <c r="M41" s="224"/>
      <c r="N41" s="224"/>
      <c r="O41" s="224"/>
      <c r="P41" s="224"/>
      <c r="Q41" s="251"/>
      <c r="R41" s="224"/>
      <c r="S41" s="224"/>
      <c r="T41" s="224"/>
      <c r="U41" s="224"/>
      <c r="V41" s="224"/>
      <c r="W41" s="224"/>
      <c r="X41" s="224"/>
      <c r="Y41" s="224"/>
      <c r="Z41" s="224"/>
      <c r="AA41" s="224"/>
      <c r="AB41" s="224"/>
      <c r="AC41" s="224"/>
      <c r="AD41" s="224"/>
      <c r="AE41" s="224"/>
      <c r="AF41" s="224"/>
      <c r="AG41" s="224"/>
      <c r="AH41" s="224"/>
      <c r="AI41" s="226">
        <v>2</v>
      </c>
      <c r="AJ41" s="224"/>
      <c r="AK41" s="224"/>
      <c r="AL41" s="224"/>
      <c r="AM41" s="224"/>
      <c r="AN41" s="224"/>
      <c r="AO41" s="224"/>
      <c r="AP41" s="224"/>
      <c r="AQ41" s="224"/>
      <c r="AR41" s="224"/>
      <c r="AS41" s="224"/>
      <c r="AT41" s="224"/>
      <c r="AU41" s="224"/>
      <c r="AV41" s="224"/>
      <c r="AW41" s="224"/>
      <c r="AY41" s="218">
        <f t="shared" si="0"/>
        <v>2</v>
      </c>
    </row>
    <row r="42" spans="1:51" ht="25" outlineLevel="1" x14ac:dyDescent="0.25">
      <c r="A42" s="358" t="str">
        <f>+'2.2'!C47</f>
        <v>AUG1.2</v>
      </c>
      <c r="B42" s="358" t="str">
        <f>+'2.2'!D47</f>
        <v>Orbita, Lider, Tränenwege</v>
      </c>
      <c r="C42" s="358" t="str">
        <f>+'2.2'!F47</f>
        <v>(Ophthalmologie mit Schwerpunkt Ophthalmochirurgie)</v>
      </c>
      <c r="D42" s="224"/>
      <c r="E42" s="224"/>
      <c r="F42" s="224"/>
      <c r="G42" s="224"/>
      <c r="H42" s="224"/>
      <c r="I42" s="224"/>
      <c r="J42" s="224"/>
      <c r="K42" s="224"/>
      <c r="L42" s="224"/>
      <c r="M42" s="224"/>
      <c r="N42" s="224"/>
      <c r="O42" s="224"/>
      <c r="P42" s="224"/>
      <c r="Q42" s="251"/>
      <c r="R42" s="224"/>
      <c r="S42" s="224"/>
      <c r="T42" s="224"/>
      <c r="U42" s="224"/>
      <c r="V42" s="224"/>
      <c r="W42" s="224"/>
      <c r="X42" s="224"/>
      <c r="Y42" s="224"/>
      <c r="Z42" s="224"/>
      <c r="AA42" s="224"/>
      <c r="AB42" s="224"/>
      <c r="AC42" s="224"/>
      <c r="AD42" s="224"/>
      <c r="AE42" s="224"/>
      <c r="AF42" s="224"/>
      <c r="AG42" s="224"/>
      <c r="AH42" s="224"/>
      <c r="AI42" s="226">
        <v>2</v>
      </c>
      <c r="AJ42" s="224"/>
      <c r="AK42" s="224"/>
      <c r="AL42" s="224"/>
      <c r="AM42" s="224"/>
      <c r="AN42" s="224"/>
      <c r="AO42" s="224"/>
      <c r="AP42" s="224"/>
      <c r="AQ42" s="224"/>
      <c r="AR42" s="224"/>
      <c r="AS42" s="224"/>
      <c r="AT42" s="224"/>
      <c r="AU42" s="224"/>
      <c r="AV42" s="224"/>
      <c r="AW42" s="224"/>
      <c r="AY42" s="218">
        <f t="shared" si="0"/>
        <v>2</v>
      </c>
    </row>
    <row r="43" spans="1:51" ht="25" outlineLevel="1" x14ac:dyDescent="0.25">
      <c r="A43" s="358" t="str">
        <f>+'2.2'!C48</f>
        <v>AUG1.3</v>
      </c>
      <c r="B43" s="358" t="str">
        <f>+'2.2'!D48</f>
        <v>Spezialisierte Vordersegmentchirurgie</v>
      </c>
      <c r="C43" s="358" t="str">
        <f>+'2.2'!F48</f>
        <v>(Ophthalmologie mit Schwerpunkt Ophthalmochirurgie)</v>
      </c>
      <c r="D43" s="224"/>
      <c r="E43" s="224"/>
      <c r="F43" s="224"/>
      <c r="G43" s="224"/>
      <c r="H43" s="224"/>
      <c r="I43" s="224"/>
      <c r="J43" s="224"/>
      <c r="K43" s="224"/>
      <c r="L43" s="224"/>
      <c r="M43" s="224"/>
      <c r="N43" s="224"/>
      <c r="O43" s="224"/>
      <c r="P43" s="224"/>
      <c r="Q43" s="251"/>
      <c r="R43" s="224"/>
      <c r="S43" s="224"/>
      <c r="T43" s="224"/>
      <c r="U43" s="224"/>
      <c r="V43" s="224"/>
      <c r="W43" s="224"/>
      <c r="X43" s="224"/>
      <c r="Y43" s="224"/>
      <c r="Z43" s="224"/>
      <c r="AA43" s="224"/>
      <c r="AB43" s="224"/>
      <c r="AC43" s="224"/>
      <c r="AD43" s="224"/>
      <c r="AE43" s="224"/>
      <c r="AF43" s="224"/>
      <c r="AG43" s="224"/>
      <c r="AH43" s="224"/>
      <c r="AI43" s="226">
        <v>2</v>
      </c>
      <c r="AJ43" s="224"/>
      <c r="AK43" s="224"/>
      <c r="AL43" s="224"/>
      <c r="AM43" s="224"/>
      <c r="AN43" s="224"/>
      <c r="AO43" s="224"/>
      <c r="AP43" s="224"/>
      <c r="AQ43" s="224"/>
      <c r="AR43" s="224"/>
      <c r="AS43" s="224"/>
      <c r="AT43" s="224"/>
      <c r="AU43" s="224"/>
      <c r="AV43" s="224"/>
      <c r="AW43" s="224"/>
      <c r="AY43" s="218">
        <f t="shared" si="0"/>
        <v>2</v>
      </c>
    </row>
    <row r="44" spans="1:51" ht="25" outlineLevel="1" x14ac:dyDescent="0.25">
      <c r="A44" s="358" t="str">
        <f>+'2.2'!C49</f>
        <v>AUG1.4</v>
      </c>
      <c r="B44" s="358" t="str">
        <f>+'2.2'!D49</f>
        <v>Katarakt</v>
      </c>
      <c r="C44" s="358" t="str">
        <f>+'2.2'!F49</f>
        <v>(Ophthalmologie mit Schwerpunkt Ophthalmochirurgie)</v>
      </c>
      <c r="D44" s="224"/>
      <c r="E44" s="224"/>
      <c r="F44" s="224"/>
      <c r="G44" s="224"/>
      <c r="H44" s="224"/>
      <c r="I44" s="224"/>
      <c r="J44" s="224"/>
      <c r="K44" s="224"/>
      <c r="L44" s="224"/>
      <c r="M44" s="224"/>
      <c r="N44" s="224"/>
      <c r="O44" s="224"/>
      <c r="P44" s="224"/>
      <c r="Q44" s="251"/>
      <c r="R44" s="224"/>
      <c r="S44" s="224"/>
      <c r="T44" s="224"/>
      <c r="U44" s="224"/>
      <c r="V44" s="224"/>
      <c r="W44" s="224"/>
      <c r="X44" s="224"/>
      <c r="Y44" s="224"/>
      <c r="Z44" s="224"/>
      <c r="AA44" s="224"/>
      <c r="AB44" s="224"/>
      <c r="AC44" s="224"/>
      <c r="AD44" s="224"/>
      <c r="AE44" s="224"/>
      <c r="AF44" s="224"/>
      <c r="AG44" s="224"/>
      <c r="AH44" s="224"/>
      <c r="AI44" s="226">
        <v>2</v>
      </c>
      <c r="AJ44" s="224"/>
      <c r="AK44" s="224"/>
      <c r="AL44" s="224"/>
      <c r="AM44" s="224"/>
      <c r="AN44" s="224"/>
      <c r="AO44" s="224"/>
      <c r="AP44" s="224"/>
      <c r="AQ44" s="224"/>
      <c r="AR44" s="224"/>
      <c r="AS44" s="224"/>
      <c r="AT44" s="224"/>
      <c r="AU44" s="224"/>
      <c r="AV44" s="224"/>
      <c r="AW44" s="224"/>
      <c r="AY44" s="218">
        <f t="shared" si="0"/>
        <v>2</v>
      </c>
    </row>
    <row r="45" spans="1:51" ht="25" outlineLevel="1" x14ac:dyDescent="0.25">
      <c r="A45" s="358" t="str">
        <f>+'2.2'!C50</f>
        <v>AUG1.5</v>
      </c>
      <c r="B45" s="358" t="str">
        <f>+'2.2'!D50</f>
        <v>Glaskörper/Netzhautprobleme</v>
      </c>
      <c r="C45" s="358" t="str">
        <f>+'2.2'!F50</f>
        <v>(Ophthalmologie mit Schwerpunkt Ophthalmochirurgie)</v>
      </c>
      <c r="D45" s="224"/>
      <c r="E45" s="224"/>
      <c r="F45" s="224"/>
      <c r="G45" s="224"/>
      <c r="H45" s="224"/>
      <c r="I45" s="224"/>
      <c r="J45" s="224"/>
      <c r="K45" s="224"/>
      <c r="L45" s="224"/>
      <c r="M45" s="224"/>
      <c r="N45" s="224"/>
      <c r="O45" s="224"/>
      <c r="P45" s="224"/>
      <c r="Q45" s="251"/>
      <c r="R45" s="224"/>
      <c r="S45" s="224"/>
      <c r="T45" s="224"/>
      <c r="U45" s="224"/>
      <c r="V45" s="224"/>
      <c r="W45" s="224"/>
      <c r="X45" s="224"/>
      <c r="Y45" s="224"/>
      <c r="Z45" s="224"/>
      <c r="AA45" s="224"/>
      <c r="AB45" s="224"/>
      <c r="AC45" s="224"/>
      <c r="AD45" s="224"/>
      <c r="AE45" s="224"/>
      <c r="AF45" s="224"/>
      <c r="AG45" s="224"/>
      <c r="AH45" s="224"/>
      <c r="AI45" s="226">
        <v>2</v>
      </c>
      <c r="AJ45" s="224"/>
      <c r="AK45" s="224"/>
      <c r="AL45" s="224"/>
      <c r="AM45" s="224"/>
      <c r="AN45" s="224"/>
      <c r="AO45" s="224"/>
      <c r="AP45" s="224"/>
      <c r="AQ45" s="224"/>
      <c r="AR45" s="224"/>
      <c r="AS45" s="224"/>
      <c r="AT45" s="224"/>
      <c r="AU45" s="224"/>
      <c r="AV45" s="224"/>
      <c r="AW45" s="224"/>
      <c r="AY45" s="218">
        <f t="shared" si="0"/>
        <v>2</v>
      </c>
    </row>
    <row r="46" spans="1:51" outlineLevel="1" x14ac:dyDescent="0.25">
      <c r="A46" s="358" t="str">
        <f>+'2.2'!C51</f>
        <v>END1</v>
      </c>
      <c r="B46" s="358" t="str">
        <f>+'2.2'!D51</f>
        <v>Endokrinologie</v>
      </c>
      <c r="C46" s="358" t="str">
        <f>+'2.2'!F51</f>
        <v>(Endokrinologie / Diabetologie)</v>
      </c>
      <c r="D46" s="224"/>
      <c r="E46" s="224"/>
      <c r="F46" s="224"/>
      <c r="G46" s="224"/>
      <c r="H46" s="224"/>
      <c r="I46" s="224"/>
      <c r="J46" s="224"/>
      <c r="K46" s="224"/>
      <c r="L46" s="224"/>
      <c r="M46" s="224"/>
      <c r="N46" s="224">
        <v>2</v>
      </c>
      <c r="O46" s="224"/>
      <c r="P46" s="224"/>
      <c r="Q46" s="251"/>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Y46" s="218">
        <f t="shared" si="0"/>
        <v>2</v>
      </c>
    </row>
    <row r="47" spans="1:51" outlineLevel="1" x14ac:dyDescent="0.25">
      <c r="A47" s="358" t="str">
        <f>+'2.2'!C52</f>
        <v>GAE1</v>
      </c>
      <c r="B47" s="358" t="str">
        <f>+'2.2'!D52</f>
        <v>Gastroenterologie</v>
      </c>
      <c r="C47" s="358" t="str">
        <f>+'2.2'!F52</f>
        <v>(Gastroenterologie)</v>
      </c>
      <c r="D47" s="224"/>
      <c r="E47" s="224"/>
      <c r="F47" s="224"/>
      <c r="G47" s="224"/>
      <c r="H47" s="224"/>
      <c r="I47" s="224"/>
      <c r="J47" s="224"/>
      <c r="K47" s="224"/>
      <c r="L47" s="224"/>
      <c r="M47" s="224"/>
      <c r="N47" s="224"/>
      <c r="O47" s="226">
        <v>2</v>
      </c>
      <c r="P47" s="224"/>
      <c r="Q47" s="251"/>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Y47" s="218">
        <f t="shared" si="0"/>
        <v>2</v>
      </c>
    </row>
    <row r="48" spans="1:51" outlineLevel="1" x14ac:dyDescent="0.25">
      <c r="A48" s="358" t="str">
        <f>+'2.2'!C53</f>
        <v>GAE1.1</v>
      </c>
      <c r="B48" s="358" t="str">
        <f>+'2.2'!D53</f>
        <v>Spezialisierte Gastroenterologie</v>
      </c>
      <c r="C48" s="358" t="str">
        <f>+'2.2'!F53</f>
        <v>Gastroenterologie</v>
      </c>
      <c r="D48" s="224"/>
      <c r="E48" s="224"/>
      <c r="F48" s="224"/>
      <c r="G48" s="224"/>
      <c r="H48" s="224"/>
      <c r="I48" s="224"/>
      <c r="J48" s="224"/>
      <c r="K48" s="224"/>
      <c r="L48" s="224"/>
      <c r="M48" s="224"/>
      <c r="N48" s="224"/>
      <c r="O48" s="224">
        <v>2</v>
      </c>
      <c r="P48" s="224"/>
      <c r="Q48" s="251"/>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Y48" s="218">
        <f t="shared" si="0"/>
        <v>2</v>
      </c>
    </row>
    <row r="49" spans="1:51" outlineLevel="1" x14ac:dyDescent="0.25">
      <c r="A49" s="358" t="str">
        <f>+'2.2'!C54</f>
        <v>VIS1</v>
      </c>
      <c r="B49" s="358" t="str">
        <f>+'2.2'!D54</f>
        <v>Viszeralchirurgie</v>
      </c>
      <c r="C49" s="358" t="str">
        <f>+'2.2'!F54</f>
        <v xml:space="preserve">(Facharzt für Chirurgie) </v>
      </c>
      <c r="D49" s="224"/>
      <c r="E49" s="224"/>
      <c r="F49" s="224"/>
      <c r="G49" s="224"/>
      <c r="H49" s="224"/>
      <c r="I49" s="224"/>
      <c r="J49" s="224"/>
      <c r="K49" s="224"/>
      <c r="L49" s="226">
        <v>2</v>
      </c>
      <c r="M49" s="224"/>
      <c r="N49" s="224"/>
      <c r="O49" s="224"/>
      <c r="P49" s="224"/>
      <c r="Q49" s="251"/>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Y49" s="218">
        <f t="shared" si="0"/>
        <v>2</v>
      </c>
    </row>
    <row r="50" spans="1:51" s="384" customFormat="1" outlineLevel="1" x14ac:dyDescent="0.25">
      <c r="A50" s="382" t="str">
        <f>+'2.2'!C55</f>
        <v>VIS1.1</v>
      </c>
      <c r="B50" s="382" t="str">
        <f>+'2.2'!D55</f>
        <v>Grosse Pankreaseingriffe (IVHSM)</v>
      </c>
      <c r="C50" s="382" t="str">
        <f>+'2.2'!F55</f>
        <v/>
      </c>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3"/>
      <c r="AL50" s="383"/>
      <c r="AM50" s="383"/>
      <c r="AN50" s="383"/>
      <c r="AO50" s="383"/>
      <c r="AP50" s="383"/>
      <c r="AQ50" s="383"/>
      <c r="AR50" s="383"/>
      <c r="AS50" s="383"/>
      <c r="AT50" s="383"/>
      <c r="AU50" s="383"/>
      <c r="AV50" s="383"/>
      <c r="AW50" s="383"/>
      <c r="AY50" s="218"/>
    </row>
    <row r="51" spans="1:51" s="384" customFormat="1" outlineLevel="1" x14ac:dyDescent="0.25">
      <c r="A51" s="382" t="str">
        <f>+'2.2'!C56</f>
        <v>VIS1.2</v>
      </c>
      <c r="B51" s="382" t="str">
        <f>+'2.2'!D56</f>
        <v>Grosse Lebereingriffe (IVHSM)</v>
      </c>
      <c r="C51" s="382" t="str">
        <f>+'2.2'!F56</f>
        <v/>
      </c>
      <c r="D51" s="383"/>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c r="AC51" s="383"/>
      <c r="AD51" s="383"/>
      <c r="AE51" s="383"/>
      <c r="AF51" s="383"/>
      <c r="AG51" s="383"/>
      <c r="AH51" s="383"/>
      <c r="AI51" s="383"/>
      <c r="AJ51" s="383"/>
      <c r="AK51" s="383"/>
      <c r="AL51" s="383"/>
      <c r="AM51" s="383"/>
      <c r="AN51" s="383"/>
      <c r="AO51" s="383"/>
      <c r="AP51" s="383"/>
      <c r="AQ51" s="383"/>
      <c r="AR51" s="383"/>
      <c r="AS51" s="383"/>
      <c r="AT51" s="383"/>
      <c r="AU51" s="383"/>
      <c r="AV51" s="383"/>
      <c r="AW51" s="383"/>
      <c r="AY51" s="218"/>
    </row>
    <row r="52" spans="1:51" s="384" customFormat="1" outlineLevel="1" x14ac:dyDescent="0.25">
      <c r="A52" s="382" t="str">
        <f>+'2.2'!C57</f>
        <v>VIS1.3</v>
      </c>
      <c r="B52" s="382" t="str">
        <f>+'2.2'!D57</f>
        <v>Oesophaguschirurgie (IVHSM)</v>
      </c>
      <c r="C52" s="382" t="str">
        <f>+'2.2'!F57</f>
        <v/>
      </c>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c r="AO52" s="383"/>
      <c r="AP52" s="383"/>
      <c r="AQ52" s="383"/>
      <c r="AR52" s="383"/>
      <c r="AS52" s="383"/>
      <c r="AT52" s="383"/>
      <c r="AU52" s="383"/>
      <c r="AV52" s="383"/>
      <c r="AW52" s="383"/>
      <c r="AY52" s="218"/>
    </row>
    <row r="53" spans="1:51" outlineLevel="1" x14ac:dyDescent="0.25">
      <c r="A53" s="358" t="str">
        <f>+'2.2'!C58</f>
        <v>VIS1.4</v>
      </c>
      <c r="B53" s="358" t="str">
        <f>+'2.2'!D58</f>
        <v>Bariatrische Chirurgie</v>
      </c>
      <c r="C53" s="358" t="str">
        <f>+'2.2'!F58</f>
        <v>Chirurgie mit Schwerpunkt Viszeralchirurgie</v>
      </c>
      <c r="D53" s="224"/>
      <c r="E53" s="224"/>
      <c r="F53" s="224"/>
      <c r="G53" s="224"/>
      <c r="H53" s="224"/>
      <c r="I53" s="224"/>
      <c r="J53" s="224"/>
      <c r="K53" s="224"/>
      <c r="L53" s="224">
        <v>2</v>
      </c>
      <c r="M53" s="224"/>
      <c r="N53" s="224"/>
      <c r="O53" s="224"/>
      <c r="P53" s="224"/>
      <c r="Q53" s="251"/>
      <c r="R53" s="224"/>
      <c r="S53" s="224"/>
      <c r="T53" s="224"/>
      <c r="U53" s="224"/>
      <c r="V53" s="224"/>
      <c r="W53" s="224"/>
      <c r="X53" s="224"/>
      <c r="Y53" s="224"/>
      <c r="Z53" s="224"/>
      <c r="AA53" s="224"/>
      <c r="AB53" s="224"/>
      <c r="AC53" s="224"/>
      <c r="AD53" s="224"/>
      <c r="AE53" s="224"/>
      <c r="AF53" s="224"/>
      <c r="AG53" s="224"/>
      <c r="AH53" s="224"/>
      <c r="AI53" s="224"/>
      <c r="AJ53" s="224"/>
      <c r="AK53" s="224"/>
      <c r="AL53" s="224"/>
      <c r="AM53" s="224"/>
      <c r="AN53" s="224"/>
      <c r="AO53" s="224"/>
      <c r="AP53" s="224"/>
      <c r="AQ53" s="224"/>
      <c r="AR53" s="224"/>
      <c r="AS53" s="224"/>
      <c r="AT53" s="224"/>
      <c r="AU53" s="224"/>
      <c r="AV53" s="224"/>
      <c r="AW53" s="224"/>
      <c r="AY53" s="218">
        <f t="shared" si="0"/>
        <v>2</v>
      </c>
    </row>
    <row r="54" spans="1:51" s="384" customFormat="1" outlineLevel="1" x14ac:dyDescent="0.25">
      <c r="A54" s="382" t="str">
        <f>+'2.2'!C59</f>
        <v>VIS1.4.1</v>
      </c>
      <c r="B54" s="382" t="str">
        <f>+'2.2'!D59</f>
        <v>Spezialisierte Bariatrische Chirurgie (IVHSM)</v>
      </c>
      <c r="C54" s="382" t="str">
        <f>+'2.2'!F59</f>
        <v/>
      </c>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83"/>
      <c r="AI54" s="383"/>
      <c r="AJ54" s="383"/>
      <c r="AK54" s="383"/>
      <c r="AL54" s="383"/>
      <c r="AM54" s="383"/>
      <c r="AN54" s="383"/>
      <c r="AO54" s="383"/>
      <c r="AP54" s="383"/>
      <c r="AQ54" s="383"/>
      <c r="AR54" s="383"/>
      <c r="AS54" s="383"/>
      <c r="AT54" s="383"/>
      <c r="AU54" s="383"/>
      <c r="AV54" s="383"/>
      <c r="AW54" s="383"/>
      <c r="AY54" s="218"/>
    </row>
    <row r="55" spans="1:51" s="384" customFormat="1" outlineLevel="1" x14ac:dyDescent="0.25">
      <c r="A55" s="382" t="str">
        <f>+'2.2'!C60</f>
        <v>VIS1.5</v>
      </c>
      <c r="B55" s="382" t="str">
        <f>+'2.2'!D60</f>
        <v>Tiefe Rektumeingriffe (IVHSM)</v>
      </c>
      <c r="C55" s="382" t="str">
        <f>+'2.2'!F60</f>
        <v/>
      </c>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3"/>
      <c r="AM55" s="383"/>
      <c r="AN55" s="383"/>
      <c r="AO55" s="383"/>
      <c r="AP55" s="383"/>
      <c r="AQ55" s="383"/>
      <c r="AR55" s="383"/>
      <c r="AS55" s="383"/>
      <c r="AT55" s="383"/>
      <c r="AU55" s="383"/>
      <c r="AV55" s="383"/>
      <c r="AW55" s="383"/>
      <c r="AY55" s="218"/>
    </row>
    <row r="56" spans="1:51" ht="37.5" outlineLevel="1" x14ac:dyDescent="0.25">
      <c r="A56" s="358" t="str">
        <f>+'2.2'!C61</f>
        <v>HAE1</v>
      </c>
      <c r="B56" s="358" t="str">
        <f>+'2.2'!D61</f>
        <v>Aggressive Lymphome und akute Leukämien</v>
      </c>
      <c r="C56" s="358" t="str">
        <f>+'2.2'!F61</f>
        <v>Hämatologie
Medizinische Onkologie
Allgemeine Innere Medizin</v>
      </c>
      <c r="D56" s="228">
        <v>2</v>
      </c>
      <c r="E56" s="228">
        <v>2</v>
      </c>
      <c r="F56" s="224"/>
      <c r="G56" s="224"/>
      <c r="H56" s="224"/>
      <c r="I56" s="224"/>
      <c r="J56" s="224"/>
      <c r="K56" s="224"/>
      <c r="L56" s="224"/>
      <c r="M56" s="224"/>
      <c r="N56" s="224"/>
      <c r="O56" s="224"/>
      <c r="P56" s="224"/>
      <c r="Q56" s="251"/>
      <c r="R56" s="228">
        <v>2</v>
      </c>
      <c r="S56" s="224"/>
      <c r="T56" s="224"/>
      <c r="U56" s="224"/>
      <c r="V56" s="224"/>
      <c r="W56" s="224"/>
      <c r="X56" s="224"/>
      <c r="Y56" s="224"/>
      <c r="Z56" s="224"/>
      <c r="AA56" s="224"/>
      <c r="AB56" s="224"/>
      <c r="AC56" s="224"/>
      <c r="AD56" s="226">
        <v>2</v>
      </c>
      <c r="AE56" s="224"/>
      <c r="AF56" s="224"/>
      <c r="AG56" s="224"/>
      <c r="AH56" s="224"/>
      <c r="AI56" s="224"/>
      <c r="AJ56" s="224"/>
      <c r="AK56" s="224"/>
      <c r="AL56" s="224"/>
      <c r="AM56" s="224"/>
      <c r="AN56" s="224"/>
      <c r="AO56" s="224"/>
      <c r="AP56" s="224"/>
      <c r="AQ56" s="224"/>
      <c r="AR56" s="224"/>
      <c r="AS56" s="224"/>
      <c r="AT56" s="224"/>
      <c r="AU56" s="224"/>
      <c r="AV56" s="224"/>
      <c r="AW56" s="224"/>
      <c r="AY56" s="218">
        <f t="shared" si="0"/>
        <v>2</v>
      </c>
    </row>
    <row r="57" spans="1:51" ht="37.5" outlineLevel="1" x14ac:dyDescent="0.25">
      <c r="A57" s="358" t="str">
        <f>+'2.2'!C62</f>
        <v>HAE1.1</v>
      </c>
      <c r="B57" s="358" t="str">
        <f>+'2.2'!D62</f>
        <v>Hoch-aggressive Lymphome und akute Leukämien mit kurativer Chemotherapie</v>
      </c>
      <c r="C57" s="358" t="str">
        <f>+'2.2'!F62</f>
        <v>Hämatologie
Medizinische Onkologie
Allgemeine Innere Medizin</v>
      </c>
      <c r="D57" s="228">
        <v>2</v>
      </c>
      <c r="E57" s="228">
        <v>2</v>
      </c>
      <c r="F57" s="224"/>
      <c r="G57" s="224"/>
      <c r="H57" s="224"/>
      <c r="I57" s="224"/>
      <c r="J57" s="224"/>
      <c r="K57" s="224"/>
      <c r="L57" s="224"/>
      <c r="M57" s="224"/>
      <c r="N57" s="224"/>
      <c r="O57" s="224"/>
      <c r="P57" s="224"/>
      <c r="Q57" s="251"/>
      <c r="R57" s="226">
        <v>2</v>
      </c>
      <c r="S57" s="224"/>
      <c r="T57" s="224"/>
      <c r="U57" s="224"/>
      <c r="V57" s="224"/>
      <c r="W57" s="224"/>
      <c r="X57" s="224"/>
      <c r="Y57" s="224"/>
      <c r="Z57" s="224"/>
      <c r="AA57" s="224"/>
      <c r="AB57" s="224"/>
      <c r="AC57" s="224"/>
      <c r="AD57" s="226">
        <v>2</v>
      </c>
      <c r="AE57" s="224"/>
      <c r="AF57" s="224"/>
      <c r="AG57" s="224"/>
      <c r="AH57" s="224"/>
      <c r="AI57" s="224"/>
      <c r="AJ57" s="224"/>
      <c r="AK57" s="224"/>
      <c r="AL57" s="224"/>
      <c r="AM57" s="224"/>
      <c r="AN57" s="224"/>
      <c r="AO57" s="224"/>
      <c r="AP57" s="224"/>
      <c r="AQ57" s="224"/>
      <c r="AR57" s="224"/>
      <c r="AS57" s="224"/>
      <c r="AT57" s="224"/>
      <c r="AU57" s="224"/>
      <c r="AV57" s="224"/>
      <c r="AW57" s="224"/>
      <c r="AY57" s="218">
        <f t="shared" si="0"/>
        <v>2</v>
      </c>
    </row>
    <row r="58" spans="1:51" ht="37.5" outlineLevel="1" x14ac:dyDescent="0.25">
      <c r="A58" s="358" t="str">
        <f>+'2.2'!C63</f>
        <v>HAE2</v>
      </c>
      <c r="B58" s="358" t="str">
        <f>+'2.2'!D63</f>
        <v>Indolente Lymphome und chronische Leukämien</v>
      </c>
      <c r="C58" s="358" t="str">
        <f>+'2.2'!F63</f>
        <v>Hämatologie
Medizinische Onkologie
Allgemeine Innere Medizin</v>
      </c>
      <c r="D58" s="228">
        <v>2</v>
      </c>
      <c r="E58" s="228">
        <v>2</v>
      </c>
      <c r="F58" s="224"/>
      <c r="G58" s="224"/>
      <c r="H58" s="224"/>
      <c r="I58" s="224"/>
      <c r="J58" s="224"/>
      <c r="K58" s="224"/>
      <c r="L58" s="224"/>
      <c r="M58" s="224"/>
      <c r="N58" s="224"/>
      <c r="O58" s="224"/>
      <c r="P58" s="224"/>
      <c r="Q58" s="251"/>
      <c r="R58" s="226">
        <v>2</v>
      </c>
      <c r="S58" s="224"/>
      <c r="T58" s="224"/>
      <c r="U58" s="224"/>
      <c r="V58" s="224"/>
      <c r="W58" s="224"/>
      <c r="X58" s="224"/>
      <c r="Y58" s="224"/>
      <c r="Z58" s="224"/>
      <c r="AA58" s="224"/>
      <c r="AB58" s="224"/>
      <c r="AC58" s="224"/>
      <c r="AD58" s="226">
        <v>2</v>
      </c>
      <c r="AE58" s="224"/>
      <c r="AF58" s="224"/>
      <c r="AG58" s="224"/>
      <c r="AH58" s="224"/>
      <c r="AI58" s="224"/>
      <c r="AJ58" s="224"/>
      <c r="AK58" s="224"/>
      <c r="AL58" s="224"/>
      <c r="AM58" s="224"/>
      <c r="AN58" s="224"/>
      <c r="AO58" s="224"/>
      <c r="AP58" s="224"/>
      <c r="AQ58" s="224"/>
      <c r="AR58" s="224"/>
      <c r="AS58" s="224"/>
      <c r="AT58" s="224"/>
      <c r="AU58" s="224"/>
      <c r="AV58" s="224"/>
      <c r="AW58" s="224"/>
      <c r="AY58" s="218">
        <f t="shared" si="0"/>
        <v>2</v>
      </c>
    </row>
    <row r="59" spans="1:51" ht="37.5" outlineLevel="1" x14ac:dyDescent="0.25">
      <c r="A59" s="358" t="str">
        <f>+'2.2'!C64</f>
        <v>HAE3</v>
      </c>
      <c r="B59" s="358" t="str">
        <f>+'2.2'!D64</f>
        <v>Myeloproliferative Erkrankungen und Myelodysplastische Syndrome</v>
      </c>
      <c r="C59" s="358" t="str">
        <f>+'2.2'!F64</f>
        <v>Hämatologie
Medizinische Onkologie
Allgemeine Innere Medizin</v>
      </c>
      <c r="D59" s="228">
        <v>2</v>
      </c>
      <c r="E59" s="228">
        <v>2</v>
      </c>
      <c r="F59" s="224"/>
      <c r="G59" s="224"/>
      <c r="H59" s="224"/>
      <c r="I59" s="224"/>
      <c r="J59" s="224"/>
      <c r="K59" s="224"/>
      <c r="L59" s="224"/>
      <c r="M59" s="224"/>
      <c r="N59" s="224"/>
      <c r="O59" s="224"/>
      <c r="P59" s="224"/>
      <c r="Q59" s="251"/>
      <c r="R59" s="226">
        <v>2</v>
      </c>
      <c r="S59" s="224"/>
      <c r="T59" s="224"/>
      <c r="U59" s="224"/>
      <c r="V59" s="224"/>
      <c r="W59" s="224"/>
      <c r="X59" s="224"/>
      <c r="Y59" s="224"/>
      <c r="Z59" s="224"/>
      <c r="AA59" s="224"/>
      <c r="AB59" s="224"/>
      <c r="AC59" s="224"/>
      <c r="AD59" s="226">
        <v>2</v>
      </c>
      <c r="AE59" s="224"/>
      <c r="AF59" s="224"/>
      <c r="AG59" s="224"/>
      <c r="AH59" s="224"/>
      <c r="AI59" s="224"/>
      <c r="AJ59" s="224"/>
      <c r="AK59" s="224"/>
      <c r="AL59" s="224"/>
      <c r="AM59" s="224"/>
      <c r="AN59" s="224"/>
      <c r="AO59" s="224"/>
      <c r="AP59" s="224"/>
      <c r="AQ59" s="224"/>
      <c r="AR59" s="224"/>
      <c r="AS59" s="224"/>
      <c r="AT59" s="224"/>
      <c r="AU59" s="224"/>
      <c r="AV59" s="224"/>
      <c r="AW59" s="224"/>
      <c r="AY59" s="218">
        <f t="shared" si="0"/>
        <v>2</v>
      </c>
    </row>
    <row r="60" spans="1:51" ht="25" outlineLevel="1" x14ac:dyDescent="0.25">
      <c r="A60" s="358" t="str">
        <f>+'2.2'!C65</f>
        <v>HAE4</v>
      </c>
      <c r="B60" s="358" t="str">
        <f>+'2.2'!D65</f>
        <v>Autologe Blutstammzelltransplantation</v>
      </c>
      <c r="C60" s="358" t="str">
        <f>+'2.2'!F65</f>
        <v>(Medizinische Onkologie)
(Hämatologie)</v>
      </c>
      <c r="D60" s="224"/>
      <c r="E60" s="224"/>
      <c r="F60" s="224"/>
      <c r="G60" s="224"/>
      <c r="H60" s="224"/>
      <c r="I60" s="224"/>
      <c r="J60" s="224"/>
      <c r="K60" s="224"/>
      <c r="L60" s="224"/>
      <c r="M60" s="224"/>
      <c r="N60" s="224"/>
      <c r="O60" s="224"/>
      <c r="P60" s="224"/>
      <c r="Q60" s="251"/>
      <c r="R60" s="224">
        <v>2</v>
      </c>
      <c r="S60" s="224"/>
      <c r="T60" s="224"/>
      <c r="U60" s="224"/>
      <c r="V60" s="224"/>
      <c r="W60" s="224"/>
      <c r="X60" s="224"/>
      <c r="Y60" s="224"/>
      <c r="Z60" s="224"/>
      <c r="AA60" s="224"/>
      <c r="AB60" s="224"/>
      <c r="AC60" s="224"/>
      <c r="AD60" s="224">
        <v>2</v>
      </c>
      <c r="AE60" s="224"/>
      <c r="AF60" s="224"/>
      <c r="AG60" s="224"/>
      <c r="AH60" s="224"/>
      <c r="AI60" s="224"/>
      <c r="AJ60" s="224"/>
      <c r="AK60" s="224"/>
      <c r="AL60" s="224"/>
      <c r="AM60" s="224"/>
      <c r="AN60" s="224"/>
      <c r="AO60" s="224"/>
      <c r="AP60" s="224"/>
      <c r="AQ60" s="224"/>
      <c r="AR60" s="224"/>
      <c r="AS60" s="224"/>
      <c r="AT60" s="224"/>
      <c r="AU60" s="224"/>
      <c r="AV60" s="224"/>
      <c r="AW60" s="224"/>
      <c r="AY60" s="218">
        <f t="shared" si="0"/>
        <v>2</v>
      </c>
    </row>
    <row r="61" spans="1:51" s="384" customFormat="1" ht="25" outlineLevel="1" x14ac:dyDescent="0.25">
      <c r="A61" s="382" t="str">
        <f>+'2.2'!C66</f>
        <v>HAE5</v>
      </c>
      <c r="B61" s="382" t="str">
        <f>+'2.2'!D66</f>
        <v>Allogene Blutstammzelltransplantation (IVHSM)</v>
      </c>
      <c r="C61" s="382" t="str">
        <f>+'2.2'!F66</f>
        <v/>
      </c>
      <c r="D61" s="383"/>
      <c r="E61" s="383"/>
      <c r="F61" s="383"/>
      <c r="G61" s="383"/>
      <c r="H61" s="383"/>
      <c r="I61" s="383"/>
      <c r="J61" s="383"/>
      <c r="K61" s="383"/>
      <c r="L61" s="383"/>
      <c r="M61" s="383"/>
      <c r="N61" s="383"/>
      <c r="O61" s="383"/>
      <c r="P61" s="383"/>
      <c r="Q61" s="383"/>
      <c r="R61" s="383"/>
      <c r="S61" s="383"/>
      <c r="T61" s="383"/>
      <c r="U61" s="383"/>
      <c r="V61" s="383"/>
      <c r="W61" s="383"/>
      <c r="X61" s="383"/>
      <c r="Y61" s="383"/>
      <c r="Z61" s="383"/>
      <c r="AA61" s="383"/>
      <c r="AB61" s="383"/>
      <c r="AC61" s="383"/>
      <c r="AD61" s="383"/>
      <c r="AE61" s="383"/>
      <c r="AF61" s="383"/>
      <c r="AG61" s="383"/>
      <c r="AH61" s="383"/>
      <c r="AI61" s="383"/>
      <c r="AJ61" s="383"/>
      <c r="AK61" s="383"/>
      <c r="AL61" s="383"/>
      <c r="AM61" s="383"/>
      <c r="AN61" s="383"/>
      <c r="AO61" s="383"/>
      <c r="AP61" s="383"/>
      <c r="AQ61" s="383"/>
      <c r="AR61" s="383"/>
      <c r="AS61" s="383"/>
      <c r="AT61" s="383"/>
      <c r="AU61" s="383"/>
      <c r="AV61" s="383"/>
      <c r="AW61" s="383"/>
      <c r="AY61" s="218"/>
    </row>
    <row r="62" spans="1:51" ht="37.5" outlineLevel="1" x14ac:dyDescent="0.25">
      <c r="A62" s="358" t="str">
        <f>+'2.2'!C67</f>
        <v>GEFB</v>
      </c>
      <c r="B62" s="358" t="str">
        <f>+'2.2'!D67</f>
        <v>Basis-Gefässmedizin</v>
      </c>
      <c r="C62" s="358" t="str">
        <f>+'2.2'!F67</f>
        <v xml:space="preserve">(Angiologie)
(Radiologie)
(Gefässchirurgie)                                                                                                                                                 </v>
      </c>
      <c r="D62" s="224"/>
      <c r="E62" s="224"/>
      <c r="F62" s="224"/>
      <c r="G62" s="226">
        <v>2</v>
      </c>
      <c r="H62" s="224"/>
      <c r="I62" s="224"/>
      <c r="J62" s="226">
        <v>2</v>
      </c>
      <c r="K62" s="224"/>
      <c r="L62" s="224"/>
      <c r="M62" s="224"/>
      <c r="N62" s="224"/>
      <c r="O62" s="224"/>
      <c r="P62" s="224"/>
      <c r="Q62" s="251"/>
      <c r="R62" s="224"/>
      <c r="S62" s="224"/>
      <c r="T62" s="224"/>
      <c r="U62" s="224"/>
      <c r="V62" s="224"/>
      <c r="W62" s="224"/>
      <c r="X62" s="224"/>
      <c r="Y62" s="224"/>
      <c r="Z62" s="224"/>
      <c r="AA62" s="224"/>
      <c r="AB62" s="224"/>
      <c r="AC62" s="224"/>
      <c r="AD62" s="224"/>
      <c r="AE62" s="224"/>
      <c r="AF62" s="224"/>
      <c r="AG62" s="224"/>
      <c r="AH62" s="224"/>
      <c r="AI62" s="224"/>
      <c r="AJ62" s="224"/>
      <c r="AK62" s="224"/>
      <c r="AL62" s="224"/>
      <c r="AM62" s="224"/>
      <c r="AN62" s="224"/>
      <c r="AO62" s="224"/>
      <c r="AP62" s="224"/>
      <c r="AQ62" s="226">
        <v>2</v>
      </c>
      <c r="AR62" s="224"/>
      <c r="AS62" s="224"/>
      <c r="AT62" s="224"/>
      <c r="AU62" s="224"/>
      <c r="AV62" s="224"/>
      <c r="AW62" s="224"/>
      <c r="AY62" s="218">
        <f t="shared" si="0"/>
        <v>2</v>
      </c>
    </row>
    <row r="63" spans="1:51" ht="62.5" outlineLevel="1" x14ac:dyDescent="0.25">
      <c r="A63" s="358" t="str">
        <f>+'2.2'!C68</f>
        <v>GEF2</v>
      </c>
      <c r="B63" s="358" t="str">
        <f>+'2.2'!D68</f>
        <v>Interventionelle und endovaskuläre Gefässmedizin</v>
      </c>
      <c r="C63" s="358" t="str">
        <f>+'2.2'!F68</f>
        <v xml:space="preserve">Angiologie
Interventionnelle Radiologie EBIR
Kardiologie
Gefässchirurgie   
Medizinische Onkologie                                                                                                                                                                              </v>
      </c>
      <c r="D63" s="224"/>
      <c r="E63" s="224"/>
      <c r="F63" s="224"/>
      <c r="G63" s="226">
        <v>2</v>
      </c>
      <c r="H63" s="224"/>
      <c r="I63" s="224"/>
      <c r="J63" s="227">
        <v>2</v>
      </c>
      <c r="K63" s="224"/>
      <c r="L63" s="224"/>
      <c r="M63" s="224"/>
      <c r="N63" s="224"/>
      <c r="O63" s="224"/>
      <c r="P63" s="224"/>
      <c r="Q63" s="251"/>
      <c r="R63" s="224"/>
      <c r="S63" s="224"/>
      <c r="T63" s="224"/>
      <c r="U63" s="224"/>
      <c r="V63" s="224"/>
      <c r="W63" s="224"/>
      <c r="X63" s="224">
        <v>2</v>
      </c>
      <c r="Y63" s="226"/>
      <c r="Z63" s="224"/>
      <c r="AA63" s="224"/>
      <c r="AB63" s="224"/>
      <c r="AC63" s="224"/>
      <c r="AD63" s="224">
        <v>2</v>
      </c>
      <c r="AE63" s="224"/>
      <c r="AF63" s="224"/>
      <c r="AG63" s="224"/>
      <c r="AH63" s="224"/>
      <c r="AI63" s="224"/>
      <c r="AJ63" s="224"/>
      <c r="AK63" s="224"/>
      <c r="AL63" s="224"/>
      <c r="AM63" s="224"/>
      <c r="AN63" s="224"/>
      <c r="AO63" s="224"/>
      <c r="AP63" s="224"/>
      <c r="AQ63" s="226">
        <v>2</v>
      </c>
      <c r="AR63" s="226">
        <v>2</v>
      </c>
      <c r="AS63" s="224"/>
      <c r="AT63" s="224"/>
      <c r="AU63" s="224"/>
      <c r="AV63" s="224"/>
      <c r="AW63" s="224"/>
      <c r="AY63" s="218">
        <f t="shared" si="0"/>
        <v>2</v>
      </c>
    </row>
    <row r="64" spans="1:51" outlineLevel="1" x14ac:dyDescent="0.25">
      <c r="A64" s="381" t="str">
        <f>+'2.2'!C69</f>
        <v>GEF2.1</v>
      </c>
      <c r="B64" s="381" t="str">
        <f>+'2.2'!D69</f>
        <v>Gefässchirurgie</v>
      </c>
      <c r="C64" s="381" t="str">
        <f>+'2.2'!F69</f>
        <v>(Gefässchirurgie)</v>
      </c>
      <c r="D64" s="224"/>
      <c r="E64" s="224"/>
      <c r="F64" s="224"/>
      <c r="G64" s="224"/>
      <c r="H64" s="224"/>
      <c r="I64" s="224"/>
      <c r="J64" s="227">
        <v>2</v>
      </c>
      <c r="K64" s="224"/>
      <c r="L64" s="224"/>
      <c r="M64" s="224"/>
      <c r="N64" s="224"/>
      <c r="O64" s="224"/>
      <c r="P64" s="224"/>
      <c r="Q64" s="251"/>
      <c r="R64" s="224"/>
      <c r="S64" s="224"/>
      <c r="T64" s="225"/>
      <c r="U64" s="224"/>
      <c r="V64" s="224"/>
      <c r="W64" s="224"/>
      <c r="X64" s="224"/>
      <c r="Y64" s="227"/>
      <c r="Z64" s="224"/>
      <c r="AA64" s="224"/>
      <c r="AB64" s="224"/>
      <c r="AC64" s="224"/>
      <c r="AD64" s="224"/>
      <c r="AE64" s="224"/>
      <c r="AF64" s="224"/>
      <c r="AG64" s="224"/>
      <c r="AH64" s="224"/>
      <c r="AI64" s="224"/>
      <c r="AJ64" s="224"/>
      <c r="AK64" s="224"/>
      <c r="AL64" s="224"/>
      <c r="AM64" s="224"/>
      <c r="AN64" s="224"/>
      <c r="AO64" s="224"/>
      <c r="AP64" s="224"/>
      <c r="AQ64" s="227">
        <v>2</v>
      </c>
      <c r="AR64" s="227">
        <v>2</v>
      </c>
      <c r="AS64" s="224"/>
      <c r="AT64" s="224"/>
      <c r="AU64" s="224"/>
      <c r="AV64" s="224"/>
      <c r="AW64" s="224"/>
      <c r="AY64" s="218">
        <f t="shared" si="0"/>
        <v>2</v>
      </c>
    </row>
    <row r="65" spans="1:51" ht="75" outlineLevel="1" x14ac:dyDescent="0.25">
      <c r="A65" s="358" t="str">
        <f>+'2.2'!C70</f>
        <v>CARO</v>
      </c>
      <c r="B65" s="358" t="str">
        <f>+'2.2'!D70</f>
        <v>Eingriffe an der Carotis</v>
      </c>
      <c r="C65" s="358" t="str">
        <f>+'2.2'!F70</f>
        <v>(Gefässchirurgie)
(Radiologie mit Schwerpunkt invasive Neuroradiologie)
(Interventionelle Radiologie EBIR)
(Neurochirurgie)
(Interventionelle Angiologie)</v>
      </c>
      <c r="D65" s="224"/>
      <c r="E65" s="224"/>
      <c r="F65" s="224"/>
      <c r="G65" s="224"/>
      <c r="H65" s="224"/>
      <c r="I65" s="224"/>
      <c r="J65" s="227">
        <v>2</v>
      </c>
      <c r="K65" s="224"/>
      <c r="L65" s="224"/>
      <c r="M65" s="224"/>
      <c r="N65" s="224"/>
      <c r="O65" s="224"/>
      <c r="P65" s="224"/>
      <c r="Q65" s="251"/>
      <c r="R65" s="224"/>
      <c r="S65" s="224"/>
      <c r="T65" s="229"/>
      <c r="U65" s="224"/>
      <c r="V65" s="224"/>
      <c r="W65" s="224">
        <v>2</v>
      </c>
      <c r="X65" s="224">
        <v>2</v>
      </c>
      <c r="Y65" s="224"/>
      <c r="Z65" s="224"/>
      <c r="AA65" s="224"/>
      <c r="AB65" s="224"/>
      <c r="AC65" s="224"/>
      <c r="AD65" s="224"/>
      <c r="AE65" s="224"/>
      <c r="AF65" s="226">
        <v>2</v>
      </c>
      <c r="AG65" s="224"/>
      <c r="AH65" s="224"/>
      <c r="AI65" s="224"/>
      <c r="AJ65" s="224"/>
      <c r="AK65" s="224"/>
      <c r="AL65" s="224"/>
      <c r="AM65" s="224"/>
      <c r="AN65" s="224"/>
      <c r="AO65" s="224"/>
      <c r="AP65" s="224"/>
      <c r="AQ65" s="224"/>
      <c r="AR65" s="224"/>
      <c r="AS65" s="224"/>
      <c r="AT65" s="224"/>
      <c r="AU65" s="224"/>
      <c r="AV65" s="224"/>
      <c r="AW65" s="224"/>
      <c r="AY65" s="218">
        <f t="shared" si="0"/>
        <v>2</v>
      </c>
    </row>
    <row r="66" spans="1:51" ht="25" outlineLevel="1" x14ac:dyDescent="0.25">
      <c r="A66" s="358" t="str">
        <f>+'2.2'!C71</f>
        <v>AOR1</v>
      </c>
      <c r="B66" s="358" t="str">
        <f>+'2.2'!D71</f>
        <v>Interventionelle und endovaskuläre Behandlung der Aorta</v>
      </c>
      <c r="C66" s="358" t="str">
        <f>+'2.2'!F71</f>
        <v>(Gefässchirurgie)
(Interventionelle Radiologie EBIR)</v>
      </c>
      <c r="D66" s="224"/>
      <c r="E66" s="224"/>
      <c r="F66" s="224"/>
      <c r="G66" s="224"/>
      <c r="H66" s="224"/>
      <c r="I66" s="224"/>
      <c r="J66" s="227">
        <v>2</v>
      </c>
      <c r="K66" s="224"/>
      <c r="L66" s="224"/>
      <c r="M66" s="224"/>
      <c r="N66" s="224"/>
      <c r="O66" s="224"/>
      <c r="P66" s="224"/>
      <c r="Q66" s="251"/>
      <c r="R66" s="224"/>
      <c r="S66" s="224"/>
      <c r="T66" s="224"/>
      <c r="U66" s="224"/>
      <c r="V66" s="224"/>
      <c r="W66" s="224"/>
      <c r="X66" s="224">
        <v>2</v>
      </c>
      <c r="Y66" s="226"/>
      <c r="Z66" s="224"/>
      <c r="AA66" s="224"/>
      <c r="AB66" s="224"/>
      <c r="AC66" s="224"/>
      <c r="AD66" s="224"/>
      <c r="AE66" s="224"/>
      <c r="AF66" s="224"/>
      <c r="AG66" s="224"/>
      <c r="AH66" s="224"/>
      <c r="AI66" s="224"/>
      <c r="AJ66" s="224"/>
      <c r="AK66" s="224"/>
      <c r="AL66" s="224"/>
      <c r="AM66" s="224"/>
      <c r="AN66" s="224"/>
      <c r="AO66" s="224"/>
      <c r="AP66" s="224"/>
      <c r="AQ66" s="226">
        <v>2</v>
      </c>
      <c r="AR66" s="226">
        <v>2</v>
      </c>
      <c r="AS66" s="224"/>
      <c r="AT66" s="224"/>
      <c r="AU66" s="224"/>
      <c r="AV66" s="224"/>
      <c r="AW66" s="224"/>
      <c r="AY66" s="218">
        <f t="shared" si="0"/>
        <v>2</v>
      </c>
    </row>
    <row r="67" spans="1:51" outlineLevel="1" x14ac:dyDescent="0.25">
      <c r="A67" s="731" t="str">
        <f>+'2.2'!C72</f>
        <v>AOR1.1</v>
      </c>
      <c r="B67" s="358" t="str">
        <f>+'2.2'!D72</f>
        <v>Chirurgische Behandlung der Aorta</v>
      </c>
      <c r="C67" s="358" t="str">
        <f>+'2.2'!F72</f>
        <v>(Gefässchirurgie)</v>
      </c>
      <c r="D67" s="224"/>
      <c r="E67" s="224"/>
      <c r="F67" s="224"/>
      <c r="G67" s="224"/>
      <c r="H67" s="224"/>
      <c r="I67" s="224"/>
      <c r="J67" s="227">
        <v>2</v>
      </c>
      <c r="K67" s="224"/>
      <c r="L67" s="224"/>
      <c r="M67" s="224"/>
      <c r="N67" s="224"/>
      <c r="O67" s="224"/>
      <c r="P67" s="224"/>
      <c r="Q67" s="251"/>
      <c r="R67" s="224"/>
      <c r="S67" s="224"/>
      <c r="T67" s="224"/>
      <c r="U67" s="224"/>
      <c r="V67" s="224"/>
      <c r="W67" s="224"/>
      <c r="X67" s="224"/>
      <c r="Y67" s="226"/>
      <c r="Z67" s="224"/>
      <c r="AA67" s="224"/>
      <c r="AB67" s="224"/>
      <c r="AC67" s="224"/>
      <c r="AD67" s="224"/>
      <c r="AE67" s="224"/>
      <c r="AF67" s="224"/>
      <c r="AG67" s="224"/>
      <c r="AH67" s="224"/>
      <c r="AI67" s="224"/>
      <c r="AJ67" s="224"/>
      <c r="AK67" s="224"/>
      <c r="AL67" s="224"/>
      <c r="AM67" s="224"/>
      <c r="AN67" s="224"/>
      <c r="AO67" s="224"/>
      <c r="AP67" s="224"/>
      <c r="AQ67" s="226">
        <v>2</v>
      </c>
      <c r="AR67" s="226">
        <v>2</v>
      </c>
      <c r="AS67" s="224"/>
      <c r="AT67" s="224"/>
      <c r="AU67" s="224"/>
      <c r="AV67" s="224"/>
      <c r="AW67" s="224"/>
      <c r="AY67" s="218">
        <f t="shared" ref="AY67" si="3">+MAX(D67:AW67)</f>
        <v>2</v>
      </c>
    </row>
    <row r="68" spans="1:51" outlineLevel="1" x14ac:dyDescent="0.25">
      <c r="A68" s="358" t="str">
        <f>+'2.2'!C73</f>
        <v>RAD1</v>
      </c>
      <c r="B68" s="358" t="str">
        <f>+'2.2'!D73</f>
        <v>Interventionelle Radiologie</v>
      </c>
      <c r="C68" s="358" t="str">
        <f>+'2.2'!F73</f>
        <v>Radiologie</v>
      </c>
      <c r="D68" s="224"/>
      <c r="E68" s="224"/>
      <c r="F68" s="224"/>
      <c r="G68" s="224"/>
      <c r="H68" s="224"/>
      <c r="I68" s="224"/>
      <c r="J68" s="224"/>
      <c r="K68" s="224"/>
      <c r="L68" s="224"/>
      <c r="M68" s="224"/>
      <c r="N68" s="224"/>
      <c r="O68" s="224"/>
      <c r="P68" s="224"/>
      <c r="Q68" s="251"/>
      <c r="R68" s="224"/>
      <c r="S68" s="224"/>
      <c r="T68" s="224"/>
      <c r="U68" s="224"/>
      <c r="V68" s="224"/>
      <c r="W68" s="224"/>
      <c r="X68" s="224"/>
      <c r="Y68" s="224"/>
      <c r="Z68" s="224"/>
      <c r="AA68" s="224"/>
      <c r="AB68" s="224"/>
      <c r="AC68" s="224"/>
      <c r="AD68" s="224"/>
      <c r="AE68" s="224"/>
      <c r="AF68" s="224"/>
      <c r="AG68" s="224"/>
      <c r="AH68" s="224"/>
      <c r="AI68" s="224"/>
      <c r="AJ68" s="224"/>
      <c r="AK68" s="224"/>
      <c r="AL68" s="224"/>
      <c r="AM68" s="224"/>
      <c r="AN68" s="224"/>
      <c r="AO68" s="224"/>
      <c r="AP68" s="224"/>
      <c r="AQ68" s="224">
        <v>2</v>
      </c>
      <c r="AR68" s="224">
        <v>2</v>
      </c>
      <c r="AS68" s="224"/>
      <c r="AT68" s="224"/>
      <c r="AU68" s="224"/>
      <c r="AV68" s="224"/>
      <c r="AW68" s="224"/>
      <c r="AY68" s="218">
        <f t="shared" si="0"/>
        <v>2</v>
      </c>
    </row>
    <row r="69" spans="1:51" ht="25" outlineLevel="1" x14ac:dyDescent="0.25">
      <c r="A69" s="358" t="str">
        <f>+'2.2'!C74</f>
        <v>RAD2</v>
      </c>
      <c r="B69" s="358" t="str">
        <f>+'2.2'!D74</f>
        <v>Komplexe Interventionelle Radiologie</v>
      </c>
      <c r="C69" s="358" t="str">
        <f>+'2.2'!F74</f>
        <v>(Interventionelle Radiologie EBIR) (Interventionelle Angiologie)</v>
      </c>
      <c r="D69" s="224"/>
      <c r="E69" s="224"/>
      <c r="F69" s="224"/>
      <c r="G69" s="224"/>
      <c r="H69" s="224"/>
      <c r="I69" s="224"/>
      <c r="J69" s="224"/>
      <c r="K69" s="224"/>
      <c r="L69" s="224"/>
      <c r="M69" s="224"/>
      <c r="N69" s="224"/>
      <c r="O69" s="224"/>
      <c r="P69" s="224"/>
      <c r="Q69" s="251"/>
      <c r="R69" s="224"/>
      <c r="S69" s="224"/>
      <c r="T69" s="224"/>
      <c r="U69" s="224"/>
      <c r="V69" s="224"/>
      <c r="W69" s="224">
        <v>2</v>
      </c>
      <c r="X69" s="224">
        <v>2</v>
      </c>
      <c r="Y69" s="224"/>
      <c r="Z69" s="224"/>
      <c r="AA69" s="224"/>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Y69" s="218">
        <f t="shared" si="0"/>
        <v>2</v>
      </c>
    </row>
    <row r="70" spans="1:51" outlineLevel="1" x14ac:dyDescent="0.25">
      <c r="A70" s="358" t="str">
        <f>+'2.2'!C75</f>
        <v>HER1</v>
      </c>
      <c r="B70" s="358" t="str">
        <f>+'2.2'!D75</f>
        <v>Einfache Herzchirurgie</v>
      </c>
      <c r="C70" s="358" t="str">
        <f>+'2.2'!F75</f>
        <v>Herz- und thorakale Gefässchirurgie</v>
      </c>
      <c r="D70" s="224"/>
      <c r="E70" s="224"/>
      <c r="F70" s="224"/>
      <c r="G70" s="224"/>
      <c r="H70" s="224"/>
      <c r="I70" s="224"/>
      <c r="J70" s="227"/>
      <c r="K70" s="227"/>
      <c r="L70" s="224"/>
      <c r="M70" s="224"/>
      <c r="N70" s="224"/>
      <c r="O70" s="224"/>
      <c r="P70" s="224"/>
      <c r="Q70" s="251"/>
      <c r="R70" s="224"/>
      <c r="S70" s="224"/>
      <c r="T70" s="227">
        <v>2</v>
      </c>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24"/>
      <c r="AW70" s="224"/>
      <c r="AY70" s="218">
        <f t="shared" si="0"/>
        <v>2</v>
      </c>
    </row>
    <row r="71" spans="1:51" ht="37.5" outlineLevel="1" x14ac:dyDescent="0.25">
      <c r="A71" s="358" t="str">
        <f>+'2.2'!C76</f>
        <v>HER1.1</v>
      </c>
      <c r="B71" s="358" t="str">
        <f>+'2.2'!D76</f>
        <v>Herzchirurgie und Gefässeingriffe mit Herzlungen-
maschine (ohne Koronarchirurgie)</v>
      </c>
      <c r="C71" s="358" t="str">
        <f>+'2.2'!F76</f>
        <v>Herz- und thorakale Gefässchirurgie</v>
      </c>
      <c r="D71" s="224"/>
      <c r="E71" s="224"/>
      <c r="F71" s="224"/>
      <c r="G71" s="224"/>
      <c r="H71" s="224"/>
      <c r="I71" s="224"/>
      <c r="J71" s="227"/>
      <c r="K71" s="227"/>
      <c r="L71" s="224"/>
      <c r="M71" s="224"/>
      <c r="N71" s="224"/>
      <c r="O71" s="224"/>
      <c r="P71" s="224"/>
      <c r="Q71" s="251"/>
      <c r="R71" s="224"/>
      <c r="S71" s="224"/>
      <c r="T71" s="227">
        <v>2</v>
      </c>
      <c r="U71" s="224"/>
      <c r="V71" s="224"/>
      <c r="W71" s="224"/>
      <c r="X71" s="224"/>
      <c r="Y71" s="224"/>
      <c r="Z71" s="224"/>
      <c r="AA71" s="224"/>
      <c r="AB71" s="224"/>
      <c r="AC71" s="224"/>
      <c r="AD71" s="224"/>
      <c r="AE71" s="224"/>
      <c r="AF71" s="224"/>
      <c r="AG71" s="224"/>
      <c r="AH71" s="224"/>
      <c r="AI71" s="224"/>
      <c r="AJ71" s="224"/>
      <c r="AK71" s="224"/>
      <c r="AL71" s="224"/>
      <c r="AM71" s="224"/>
      <c r="AN71" s="224"/>
      <c r="AO71" s="224"/>
      <c r="AP71" s="224"/>
      <c r="AQ71" s="224"/>
      <c r="AR71" s="224"/>
      <c r="AS71" s="224"/>
      <c r="AT71" s="224"/>
      <c r="AU71" s="224"/>
      <c r="AV71" s="224"/>
      <c r="AW71" s="224"/>
      <c r="AY71" s="218">
        <f t="shared" si="0"/>
        <v>2</v>
      </c>
    </row>
    <row r="72" spans="1:51" outlineLevel="1" x14ac:dyDescent="0.25">
      <c r="A72" s="358" t="str">
        <f>+'2.2'!C77</f>
        <v>HER1.1.1</v>
      </c>
      <c r="B72" s="358" t="str">
        <f>+'2.2'!D77</f>
        <v>Koronarchirurgie (CABG)</v>
      </c>
      <c r="C72" s="358" t="str">
        <f>+'2.2'!F77</f>
        <v>Herz- und thorakale Gefässchirurgie</v>
      </c>
      <c r="D72" s="224"/>
      <c r="E72" s="224"/>
      <c r="F72" s="224"/>
      <c r="H72" s="224"/>
      <c r="I72" s="224"/>
      <c r="J72" s="227"/>
      <c r="K72" s="227"/>
      <c r="L72" s="224"/>
      <c r="M72" s="224"/>
      <c r="N72" s="224"/>
      <c r="O72" s="224"/>
      <c r="P72" s="224"/>
      <c r="Q72" s="251"/>
      <c r="R72" s="224"/>
      <c r="S72" s="224"/>
      <c r="T72" s="227">
        <v>2</v>
      </c>
      <c r="U72" s="224"/>
      <c r="V72" s="224"/>
      <c r="W72" s="224"/>
      <c r="X72" s="224"/>
      <c r="Y72" s="224"/>
      <c r="Z72" s="224"/>
      <c r="AA72" s="224"/>
      <c r="AB72" s="224"/>
      <c r="AC72" s="224"/>
      <c r="AD72" s="224"/>
      <c r="AE72" s="224"/>
      <c r="AF72" s="224"/>
      <c r="AG72" s="224"/>
      <c r="AH72" s="224"/>
      <c r="AI72" s="224"/>
      <c r="AJ72" s="224"/>
      <c r="AK72" s="224"/>
      <c r="AL72" s="224"/>
      <c r="AM72" s="224"/>
      <c r="AN72" s="224"/>
      <c r="AO72" s="224"/>
      <c r="AP72" s="224"/>
      <c r="AQ72" s="224"/>
      <c r="AR72" s="224"/>
      <c r="AS72" s="224"/>
      <c r="AT72" s="224"/>
      <c r="AU72" s="224"/>
      <c r="AV72" s="224"/>
      <c r="AW72" s="224"/>
      <c r="AY72" s="218">
        <f t="shared" ref="AY72:AY135" si="4">+MAX(D72:AW72)</f>
        <v>2</v>
      </c>
    </row>
    <row r="73" spans="1:51" ht="25" outlineLevel="1" x14ac:dyDescent="0.25">
      <c r="A73" s="358" t="str">
        <f>+'2.2'!C78</f>
        <v>HER1.1.2</v>
      </c>
      <c r="B73" s="358" t="str">
        <f>+'2.2'!D78</f>
        <v>Komplexe kongenitale Herzchirurgie</v>
      </c>
      <c r="C73" s="358" t="str">
        <f>+'2.2'!F78</f>
        <v>Herz- und thorakale Gefässchirurgie
Kardiologie</v>
      </c>
      <c r="D73" s="224"/>
      <c r="E73" s="224"/>
      <c r="F73" s="224"/>
      <c r="G73" s="224"/>
      <c r="H73" s="224"/>
      <c r="I73" s="224"/>
      <c r="J73" s="227"/>
      <c r="K73" s="227"/>
      <c r="L73" s="224"/>
      <c r="M73" s="224"/>
      <c r="N73" s="224"/>
      <c r="O73" s="224"/>
      <c r="P73" s="224"/>
      <c r="Q73" s="251"/>
      <c r="R73" s="224"/>
      <c r="S73" s="224"/>
      <c r="T73" s="227">
        <v>2</v>
      </c>
      <c r="U73" s="224"/>
      <c r="V73" s="224"/>
      <c r="W73" s="224"/>
      <c r="X73" s="224"/>
      <c r="Y73" s="227">
        <v>2</v>
      </c>
      <c r="Z73" s="224"/>
      <c r="AA73" s="224"/>
      <c r="AB73" s="224"/>
      <c r="AC73" s="224"/>
      <c r="AD73" s="224"/>
      <c r="AE73" s="224"/>
      <c r="AF73" s="224"/>
      <c r="AG73" s="224"/>
      <c r="AH73" s="224"/>
      <c r="AI73" s="224"/>
      <c r="AJ73" s="224"/>
      <c r="AK73" s="224"/>
      <c r="AL73" s="224"/>
      <c r="AM73" s="224"/>
      <c r="AN73" s="224"/>
      <c r="AO73" s="224"/>
      <c r="AP73" s="224"/>
      <c r="AQ73" s="224"/>
      <c r="AR73" s="224"/>
      <c r="AS73" s="224"/>
      <c r="AT73" s="224"/>
      <c r="AU73" s="224"/>
      <c r="AV73" s="224"/>
      <c r="AW73" s="224"/>
      <c r="AY73" s="218">
        <f t="shared" si="4"/>
        <v>2</v>
      </c>
    </row>
    <row r="74" spans="1:51" ht="25" outlineLevel="1" x14ac:dyDescent="0.25">
      <c r="A74" s="358" t="str">
        <f>+'2.2'!C79</f>
        <v>HER1.1.3</v>
      </c>
      <c r="B74" s="358" t="str">
        <f>+'2.2'!D79</f>
        <v>Chirurgie und Interventionen an der thorakalen Aorta</v>
      </c>
      <c r="C74" s="358" t="str">
        <f>+'2.2'!F79</f>
        <v>Herz- und thorakale Gefässchirurgie</v>
      </c>
      <c r="D74" s="224"/>
      <c r="E74" s="224"/>
      <c r="F74" s="224"/>
      <c r="G74" s="224"/>
      <c r="H74" s="224"/>
      <c r="I74" s="224"/>
      <c r="J74" s="227"/>
      <c r="K74" s="227"/>
      <c r="L74" s="224"/>
      <c r="M74" s="224"/>
      <c r="N74" s="224"/>
      <c r="O74" s="224"/>
      <c r="P74" s="224"/>
      <c r="Q74" s="251"/>
      <c r="R74" s="224"/>
      <c r="S74" s="224"/>
      <c r="T74" s="227">
        <v>2</v>
      </c>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Y74" s="218">
        <f t="shared" si="4"/>
        <v>2</v>
      </c>
    </row>
    <row r="75" spans="1:51" outlineLevel="1" x14ac:dyDescent="0.25">
      <c r="A75" s="358" t="str">
        <f>+'2.2'!C80</f>
        <v>HER1.1.4</v>
      </c>
      <c r="B75" s="358" t="str">
        <f>+'2.2'!D80</f>
        <v>Offene Eingriffe an der Aortenklappe</v>
      </c>
      <c r="C75" s="358" t="str">
        <f>+'2.2'!F80</f>
        <v>Herz- und thorakale Gefässchirurgie</v>
      </c>
      <c r="D75" s="224"/>
      <c r="E75" s="224"/>
      <c r="F75" s="224"/>
      <c r="G75" s="224"/>
      <c r="H75" s="224"/>
      <c r="I75" s="224"/>
      <c r="J75" s="227"/>
      <c r="K75" s="227"/>
      <c r="L75" s="224"/>
      <c r="M75" s="224"/>
      <c r="N75" s="224"/>
      <c r="O75" s="224"/>
      <c r="P75" s="224"/>
      <c r="Q75" s="251"/>
      <c r="R75" s="224"/>
      <c r="S75" s="224"/>
      <c r="T75" s="227">
        <v>2</v>
      </c>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24"/>
      <c r="AT75" s="224"/>
      <c r="AU75" s="224"/>
      <c r="AV75" s="224"/>
      <c r="AW75" s="224"/>
      <c r="AY75" s="218">
        <f t="shared" si="4"/>
        <v>2</v>
      </c>
    </row>
    <row r="76" spans="1:51" outlineLevel="1" x14ac:dyDescent="0.25">
      <c r="A76" s="358" t="str">
        <f>+'2.2'!C81</f>
        <v>HER1.1.5</v>
      </c>
      <c r="B76" s="358" t="str">
        <f>+'2.2'!D81</f>
        <v>Offene Eingriffe an der Mitralklappe</v>
      </c>
      <c r="C76" s="358" t="str">
        <f>+'2.2'!F81</f>
        <v>Herz- und thorakale Gefässchirurgie</v>
      </c>
      <c r="D76" s="224"/>
      <c r="E76" s="224"/>
      <c r="F76" s="224"/>
      <c r="G76" s="224"/>
      <c r="H76" s="224"/>
      <c r="I76" s="224"/>
      <c r="J76" s="227"/>
      <c r="K76" s="227"/>
      <c r="L76" s="224"/>
      <c r="M76" s="224"/>
      <c r="N76" s="224"/>
      <c r="O76" s="224"/>
      <c r="P76" s="224"/>
      <c r="Q76" s="251"/>
      <c r="R76" s="224"/>
      <c r="S76" s="224"/>
      <c r="T76" s="227">
        <v>2</v>
      </c>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Y76" s="218">
        <f t="shared" si="4"/>
        <v>2</v>
      </c>
    </row>
    <row r="77" spans="1:51" s="384" customFormat="1" ht="25" outlineLevel="1" x14ac:dyDescent="0.25">
      <c r="A77" s="382" t="str">
        <f>+'2.2'!C82</f>
        <v>HER1.1.6</v>
      </c>
      <c r="B77" s="382" t="str">
        <f>+'2.2'!D82</f>
        <v>Herzunterstützungssysteme bei Erwachsenen (IVHSM)</v>
      </c>
      <c r="C77" s="382" t="str">
        <f>+'2.2'!F82</f>
        <v/>
      </c>
      <c r="D77" s="383"/>
      <c r="E77" s="383"/>
      <c r="F77" s="383"/>
      <c r="G77" s="383"/>
      <c r="H77" s="383"/>
      <c r="I77" s="383"/>
      <c r="J77" s="383"/>
      <c r="K77" s="383"/>
      <c r="L77" s="383"/>
      <c r="M77" s="383"/>
      <c r="N77" s="383"/>
      <c r="O77" s="383"/>
      <c r="P77" s="383"/>
      <c r="Q77" s="383"/>
      <c r="R77" s="383"/>
      <c r="S77" s="383"/>
      <c r="T77" s="383">
        <v>2</v>
      </c>
      <c r="U77" s="383"/>
      <c r="V77" s="383"/>
      <c r="W77" s="383"/>
      <c r="X77" s="383"/>
      <c r="Y77" s="383"/>
      <c r="Z77" s="383"/>
      <c r="AA77" s="383"/>
      <c r="AB77" s="383"/>
      <c r="AC77" s="383"/>
      <c r="AD77" s="383"/>
      <c r="AE77" s="383"/>
      <c r="AF77" s="383"/>
      <c r="AG77" s="383"/>
      <c r="AH77" s="383"/>
      <c r="AI77" s="383"/>
      <c r="AJ77" s="383"/>
      <c r="AK77" s="383"/>
      <c r="AL77" s="383"/>
      <c r="AM77" s="383"/>
      <c r="AN77" s="383"/>
      <c r="AO77" s="383"/>
      <c r="AP77" s="383"/>
      <c r="AQ77" s="383"/>
      <c r="AR77" s="383"/>
      <c r="AS77" s="383"/>
      <c r="AT77" s="383"/>
      <c r="AU77" s="383"/>
      <c r="AV77" s="383"/>
      <c r="AW77" s="383"/>
      <c r="AY77" s="218">
        <f t="shared" ref="AY77" si="5">+MAX(D77:AW77)</f>
        <v>2</v>
      </c>
    </row>
    <row r="78" spans="1:51" ht="25" outlineLevel="1" x14ac:dyDescent="0.25">
      <c r="A78" s="358" t="str">
        <f>+'2.2'!C83</f>
        <v>KAR1</v>
      </c>
      <c r="B78" s="358" t="str">
        <f>+'2.2'!D83</f>
        <v>Kardiologie und Devices</v>
      </c>
      <c r="C78" s="358" t="str">
        <f>+'2.2'!F83</f>
        <v>Kardiologie
Herz- und thorakale Gefässchirurgie</v>
      </c>
      <c r="D78" s="226"/>
      <c r="E78" s="226"/>
      <c r="F78" s="224"/>
      <c r="G78" s="224"/>
      <c r="H78" s="224"/>
      <c r="I78" s="224"/>
      <c r="J78" s="226"/>
      <c r="K78" s="226"/>
      <c r="L78" s="224"/>
      <c r="M78" s="224"/>
      <c r="N78" s="224"/>
      <c r="O78" s="224"/>
      <c r="P78" s="224"/>
      <c r="Q78" s="251"/>
      <c r="R78" s="224"/>
      <c r="S78" s="224"/>
      <c r="T78" s="230">
        <v>2</v>
      </c>
      <c r="U78" s="224"/>
      <c r="V78" s="224"/>
      <c r="W78" s="224"/>
      <c r="X78" s="224"/>
      <c r="Y78" s="224">
        <v>2</v>
      </c>
      <c r="Z78" s="224"/>
      <c r="AA78" s="224"/>
      <c r="AB78" s="224"/>
      <c r="AC78" s="224"/>
      <c r="AD78" s="224"/>
      <c r="AE78" s="224"/>
      <c r="AF78" s="224"/>
      <c r="AG78" s="224"/>
      <c r="AH78" s="224"/>
      <c r="AI78" s="224"/>
      <c r="AJ78" s="224"/>
      <c r="AK78" s="224"/>
      <c r="AL78" s="224"/>
      <c r="AM78" s="224"/>
      <c r="AN78" s="224"/>
      <c r="AO78" s="224"/>
      <c r="AP78" s="224"/>
      <c r="AQ78" s="224"/>
      <c r="AR78" s="224"/>
      <c r="AS78" s="224"/>
      <c r="AT78" s="224"/>
      <c r="AU78" s="224"/>
      <c r="AV78" s="224"/>
      <c r="AW78" s="224"/>
      <c r="AY78" s="218">
        <f t="shared" si="4"/>
        <v>2</v>
      </c>
    </row>
    <row r="79" spans="1:51" outlineLevel="1" x14ac:dyDescent="0.25">
      <c r="A79" s="358" t="str">
        <f>+'2.2'!C84</f>
        <v>KAR2</v>
      </c>
      <c r="B79" s="358" t="str">
        <f>+'2.2'!D84</f>
        <v>Elektrophysiologie und CRT</v>
      </c>
      <c r="C79" s="358" t="str">
        <f>+'2.2'!F84</f>
        <v>Kardiologie</v>
      </c>
      <c r="D79" s="224"/>
      <c r="E79" s="224"/>
      <c r="F79" s="224"/>
      <c r="G79" s="224"/>
      <c r="H79" s="224"/>
      <c r="I79" s="224"/>
      <c r="J79" s="226"/>
      <c r="K79" s="226"/>
      <c r="L79" s="224"/>
      <c r="M79" s="224"/>
      <c r="N79" s="224"/>
      <c r="O79" s="224"/>
      <c r="P79" s="224"/>
      <c r="Q79" s="251"/>
      <c r="R79" s="224"/>
      <c r="S79" s="224"/>
      <c r="T79" s="224"/>
      <c r="U79" s="224"/>
      <c r="V79" s="224"/>
      <c r="W79" s="224"/>
      <c r="X79" s="224"/>
      <c r="Y79" s="227">
        <v>2</v>
      </c>
      <c r="Z79" s="224"/>
      <c r="AA79" s="224"/>
      <c r="AB79" s="224"/>
      <c r="AC79" s="224"/>
      <c r="AD79" s="224"/>
      <c r="AE79" s="224"/>
      <c r="AF79" s="224"/>
      <c r="AG79" s="224"/>
      <c r="AH79" s="224"/>
      <c r="AI79" s="224"/>
      <c r="AJ79" s="224"/>
      <c r="AK79" s="224"/>
      <c r="AL79" s="224"/>
      <c r="AM79" s="224"/>
      <c r="AN79" s="224"/>
      <c r="AO79" s="224"/>
      <c r="AP79" s="224"/>
      <c r="AQ79" s="224"/>
      <c r="AR79" s="224"/>
      <c r="AS79" s="224"/>
      <c r="AT79" s="224"/>
      <c r="AU79" s="224"/>
      <c r="AV79" s="224"/>
      <c r="AW79" s="224"/>
      <c r="AY79" s="218">
        <f t="shared" si="4"/>
        <v>2</v>
      </c>
    </row>
    <row r="80" spans="1:51" outlineLevel="1" x14ac:dyDescent="0.25">
      <c r="A80" s="358" t="str">
        <f>+'2.2'!C85</f>
        <v>KAR3</v>
      </c>
      <c r="B80" s="358" t="str">
        <f>+'2.2'!D85</f>
        <v>Interventionelle Kardiologie (Koronareingriffe)</v>
      </c>
      <c r="C80" s="358" t="str">
        <f>+'2.2'!F85</f>
        <v>Kardiologie</v>
      </c>
      <c r="D80" s="224"/>
      <c r="E80" s="224"/>
      <c r="F80" s="224"/>
      <c r="G80" s="224"/>
      <c r="H80" s="224"/>
      <c r="I80" s="224"/>
      <c r="J80" s="226"/>
      <c r="K80" s="226"/>
      <c r="L80" s="224"/>
      <c r="M80" s="224"/>
      <c r="N80" s="224"/>
      <c r="O80" s="224"/>
      <c r="P80" s="224"/>
      <c r="Q80" s="251"/>
      <c r="R80" s="224"/>
      <c r="S80" s="224"/>
      <c r="T80" s="224"/>
      <c r="U80" s="223"/>
      <c r="V80" s="223"/>
      <c r="W80" s="223"/>
      <c r="X80" s="223"/>
      <c r="Y80" s="227">
        <v>2</v>
      </c>
      <c r="Z80" s="224"/>
      <c r="AA80" s="224"/>
      <c r="AB80" s="224"/>
      <c r="AC80" s="224"/>
      <c r="AD80" s="224"/>
      <c r="AE80" s="224"/>
      <c r="AF80" s="224"/>
      <c r="AG80" s="224"/>
      <c r="AH80" s="224"/>
      <c r="AI80" s="224"/>
      <c r="AJ80" s="224"/>
      <c r="AK80" s="224"/>
      <c r="AL80" s="224"/>
      <c r="AM80" s="224"/>
      <c r="AN80" s="224"/>
      <c r="AO80" s="224"/>
      <c r="AP80" s="224"/>
      <c r="AQ80" s="224"/>
      <c r="AR80" s="224"/>
      <c r="AS80" s="224"/>
      <c r="AT80" s="224"/>
      <c r="AU80" s="224"/>
      <c r="AV80" s="224"/>
      <c r="AW80" s="224"/>
      <c r="AY80" s="218">
        <f t="shared" si="4"/>
        <v>2</v>
      </c>
    </row>
    <row r="81" spans="1:51" ht="25" outlineLevel="1" x14ac:dyDescent="0.25">
      <c r="A81" s="358" t="str">
        <f>+'2.2'!C86</f>
        <v>KAR3.1</v>
      </c>
      <c r="B81" s="358" t="str">
        <f>+'2.2'!D86</f>
        <v>Interventionelle Kardiologie (strukturelle Eingriffe)</v>
      </c>
      <c r="C81" s="358" t="str">
        <f>+'2.2'!F86</f>
        <v>Kardiologie
Herz- und thorakale Gefässchirurgie</v>
      </c>
      <c r="D81" s="224"/>
      <c r="E81" s="224"/>
      <c r="F81" s="224"/>
      <c r="G81" s="224"/>
      <c r="H81" s="224"/>
      <c r="I81" s="224"/>
      <c r="J81" s="226"/>
      <c r="K81" s="226"/>
      <c r="L81" s="224"/>
      <c r="M81" s="224"/>
      <c r="N81" s="224"/>
      <c r="O81" s="224"/>
      <c r="P81" s="224"/>
      <c r="Q81" s="251"/>
      <c r="R81" s="224"/>
      <c r="S81" s="224"/>
      <c r="T81" s="227">
        <v>2</v>
      </c>
      <c r="U81" s="367"/>
      <c r="V81" s="367"/>
      <c r="W81" s="367"/>
      <c r="X81" s="367"/>
      <c r="Y81" s="227">
        <v>2</v>
      </c>
      <c r="Z81" s="367"/>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Y81" s="218">
        <f t="shared" si="4"/>
        <v>2</v>
      </c>
    </row>
    <row r="82" spans="1:51" ht="25" outlineLevel="1" x14ac:dyDescent="0.25">
      <c r="A82" s="358" t="str">
        <f>+'2.2'!C87</f>
        <v>KAR3.1.1</v>
      </c>
      <c r="B82" s="358" t="str">
        <f>+'2.2'!D87</f>
        <v>Komplexe interventionnelle Kardiologie (strukturelle Eingriffe)</v>
      </c>
      <c r="C82" s="358" t="str">
        <f>+'2.2'!F87</f>
        <v>Kardiologie
Herz- und thorakale Gefässchirurgie</v>
      </c>
      <c r="D82" s="224"/>
      <c r="E82" s="224"/>
      <c r="F82" s="224"/>
      <c r="G82" s="224"/>
      <c r="H82" s="224"/>
      <c r="I82" s="224"/>
      <c r="J82" s="227"/>
      <c r="K82" s="227"/>
      <c r="L82" s="224"/>
      <c r="M82" s="224"/>
      <c r="N82" s="224"/>
      <c r="O82" s="224"/>
      <c r="P82" s="224"/>
      <c r="Q82" s="251"/>
      <c r="R82" s="224"/>
      <c r="S82" s="224"/>
      <c r="T82" s="224">
        <v>2</v>
      </c>
      <c r="U82" s="223"/>
      <c r="V82" s="223"/>
      <c r="W82" s="223"/>
      <c r="X82" s="223"/>
      <c r="Y82" s="224">
        <v>2</v>
      </c>
      <c r="Z82" s="224"/>
      <c r="AA82" s="224"/>
      <c r="AB82" s="224"/>
      <c r="AC82" s="224"/>
      <c r="AD82" s="224"/>
      <c r="AE82" s="224"/>
      <c r="AF82" s="224"/>
      <c r="AG82" s="224"/>
      <c r="AH82" s="224"/>
      <c r="AI82" s="224"/>
      <c r="AJ82" s="224"/>
      <c r="AK82" s="224"/>
      <c r="AL82" s="224"/>
      <c r="AM82" s="224"/>
      <c r="AN82" s="224"/>
      <c r="AO82" s="224"/>
      <c r="AP82" s="224"/>
      <c r="AQ82" s="224"/>
      <c r="AR82" s="224"/>
      <c r="AS82" s="224"/>
      <c r="AT82" s="224"/>
      <c r="AU82" s="224"/>
      <c r="AV82" s="224"/>
      <c r="AW82" s="224"/>
      <c r="AY82" s="218">
        <f t="shared" si="4"/>
        <v>2</v>
      </c>
    </row>
    <row r="83" spans="1:51" ht="25" outlineLevel="1" x14ac:dyDescent="0.25">
      <c r="A83" s="358" t="str">
        <f>+'2.2'!C88</f>
        <v>NEP1</v>
      </c>
      <c r="B83" s="358" t="str">
        <f>+'2.2'!D88</f>
        <v>Nephrologie (akute Nierenversagen wie auch chronisch terminales Nierenversagen)</v>
      </c>
      <c r="C83" s="358" t="str">
        <f>+'2.2'!F88</f>
        <v>(Nephrologie)
Intensivmedizin</v>
      </c>
      <c r="D83" s="224"/>
      <c r="E83" s="224"/>
      <c r="F83" s="224"/>
      <c r="G83" s="224"/>
      <c r="H83" s="224"/>
      <c r="I83" s="224"/>
      <c r="J83" s="224"/>
      <c r="K83" s="224"/>
      <c r="L83" s="224"/>
      <c r="M83" s="224"/>
      <c r="N83" s="224"/>
      <c r="O83" s="224"/>
      <c r="P83" s="224"/>
      <c r="Q83" s="251"/>
      <c r="R83" s="224"/>
      <c r="S83" s="224"/>
      <c r="T83" s="224"/>
      <c r="U83" s="224"/>
      <c r="V83" s="224">
        <v>2</v>
      </c>
      <c r="W83" s="224"/>
      <c r="X83" s="224"/>
      <c r="Y83" s="224"/>
      <c r="Z83" s="224"/>
      <c r="AA83" s="224"/>
      <c r="AB83" s="224"/>
      <c r="AC83" s="224"/>
      <c r="AD83" s="224"/>
      <c r="AE83" s="226">
        <v>2</v>
      </c>
      <c r="AF83" s="224"/>
      <c r="AG83" s="224"/>
      <c r="AH83" s="224"/>
      <c r="AI83" s="224"/>
      <c r="AJ83" s="224"/>
      <c r="AK83" s="224"/>
      <c r="AL83" s="224"/>
      <c r="AM83" s="224"/>
      <c r="AN83" s="224"/>
      <c r="AO83" s="224"/>
      <c r="AP83" s="224"/>
      <c r="AQ83" s="224"/>
      <c r="AR83" s="224"/>
      <c r="AS83" s="224"/>
      <c r="AT83" s="224"/>
      <c r="AU83" s="224"/>
      <c r="AV83" s="224"/>
      <c r="AW83" s="224"/>
      <c r="AY83" s="218">
        <f t="shared" si="4"/>
        <v>2</v>
      </c>
    </row>
    <row r="84" spans="1:51" ht="25" outlineLevel="1" x14ac:dyDescent="0.25">
      <c r="A84" s="358" t="str">
        <f>+'2.2'!C89</f>
        <v>URO1</v>
      </c>
      <c r="B84" s="358" t="str">
        <f>+'2.2'!D89</f>
        <v>Urologie ohne Schwerpunktstitel 'operative Urologie'</v>
      </c>
      <c r="C84" s="358" t="str">
        <f>+'2.2'!F89</f>
        <v>(Urologie)</v>
      </c>
      <c r="D84" s="224"/>
      <c r="E84" s="224"/>
      <c r="F84" s="224"/>
      <c r="G84" s="224"/>
      <c r="H84" s="224"/>
      <c r="I84" s="224"/>
      <c r="J84" s="224"/>
      <c r="K84" s="224"/>
      <c r="L84" s="224"/>
      <c r="M84" s="224"/>
      <c r="N84" s="224"/>
      <c r="O84" s="224"/>
      <c r="P84" s="224"/>
      <c r="Q84" s="251"/>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c r="AP84" s="224"/>
      <c r="AQ84" s="224"/>
      <c r="AR84" s="224"/>
      <c r="AS84" s="224"/>
      <c r="AT84" s="224"/>
      <c r="AU84" s="226">
        <v>2</v>
      </c>
      <c r="AV84" s="226"/>
      <c r="AW84" s="226"/>
      <c r="AY84" s="218">
        <f t="shared" si="4"/>
        <v>2</v>
      </c>
    </row>
    <row r="85" spans="1:51" ht="25" outlineLevel="1" x14ac:dyDescent="0.25">
      <c r="A85" s="358" t="str">
        <f>+'2.2'!C90</f>
        <v>URO1.1</v>
      </c>
      <c r="B85" s="358" t="str">
        <f>+'2.2'!D90</f>
        <v>Urologie mit Schwerpunktstitel 'operative Urologie'</v>
      </c>
      <c r="C85" s="358" t="str">
        <f>+'2.2'!F90</f>
        <v>(Urologie mit Schwerpunkt operative Urologie)</v>
      </c>
      <c r="D85" s="224"/>
      <c r="E85" s="224"/>
      <c r="F85" s="224"/>
      <c r="G85" s="224"/>
      <c r="H85" s="224"/>
      <c r="I85" s="224"/>
      <c r="J85" s="224"/>
      <c r="K85" s="224"/>
      <c r="L85" s="224"/>
      <c r="M85" s="224"/>
      <c r="N85" s="224"/>
      <c r="O85" s="224"/>
      <c r="P85" s="224"/>
      <c r="Q85" s="251"/>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6">
        <v>2</v>
      </c>
      <c r="AW85" s="226"/>
      <c r="AY85" s="218">
        <f t="shared" si="4"/>
        <v>2</v>
      </c>
    </row>
    <row r="86" spans="1:51" ht="25" outlineLevel="1" x14ac:dyDescent="0.25">
      <c r="A86" s="358" t="str">
        <f>+'2.2'!C91</f>
        <v>URO1.1.1</v>
      </c>
      <c r="B86" s="358" t="str">
        <f>+'2.2'!D91</f>
        <v>Radikale Prostatektomie</v>
      </c>
      <c r="C86" s="358" t="str">
        <f>+'2.2'!F91</f>
        <v>(Urologie mit Schwerpunkt operative Urologie)</v>
      </c>
      <c r="D86" s="224"/>
      <c r="E86" s="224"/>
      <c r="F86" s="224"/>
      <c r="G86" s="224"/>
      <c r="H86" s="224"/>
      <c r="I86" s="224"/>
      <c r="J86" s="224"/>
      <c r="K86" s="224"/>
      <c r="L86" s="224"/>
      <c r="M86" s="224"/>
      <c r="N86" s="224"/>
      <c r="O86" s="224"/>
      <c r="P86" s="224"/>
      <c r="Q86" s="251"/>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6">
        <v>2</v>
      </c>
      <c r="AW86" s="226"/>
      <c r="AY86" s="218">
        <f t="shared" si="4"/>
        <v>2</v>
      </c>
    </row>
    <row r="87" spans="1:51" s="384" customFormat="1" ht="24.75" customHeight="1" outlineLevel="1" x14ac:dyDescent="0.25">
      <c r="A87" s="382" t="str">
        <f>+'2.2'!C92</f>
        <v>URO1.1.2</v>
      </c>
      <c r="B87" s="382" t="str">
        <f>+'2.2'!D92</f>
        <v>Radikale Zystektomie (IVHSM)</v>
      </c>
      <c r="C87" s="382" t="str">
        <f>+'2.2'!F92</f>
        <v/>
      </c>
      <c r="D87" s="383"/>
      <c r="E87" s="383"/>
      <c r="F87" s="383"/>
      <c r="G87" s="383"/>
      <c r="H87" s="383"/>
      <c r="I87" s="383"/>
      <c r="J87" s="383"/>
      <c r="K87" s="383"/>
      <c r="L87" s="383"/>
      <c r="M87" s="383"/>
      <c r="N87" s="383"/>
      <c r="O87" s="383"/>
      <c r="P87" s="383"/>
      <c r="Q87" s="383"/>
      <c r="R87" s="383"/>
      <c r="S87" s="383"/>
      <c r="T87" s="383"/>
      <c r="U87" s="383"/>
      <c r="V87" s="383"/>
      <c r="W87" s="383"/>
      <c r="X87" s="383"/>
      <c r="Y87" s="383"/>
      <c r="Z87" s="383"/>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5">
        <v>2</v>
      </c>
      <c r="AW87" s="385"/>
      <c r="AY87" s="218"/>
    </row>
    <row r="88" spans="1:51" ht="25" outlineLevel="1" x14ac:dyDescent="0.25">
      <c r="A88" s="358" t="str">
        <f>+'2.2'!C93</f>
        <v>URO1.1.3</v>
      </c>
      <c r="B88" s="358" t="str">
        <f>+'2.2'!D93</f>
        <v>Komplexe Chirurgie der Niere</v>
      </c>
      <c r="C88" s="358" t="str">
        <f>+'2.2'!F93</f>
        <v>(Urologie mit Schwerpunkt operative Urologie)</v>
      </c>
      <c r="D88" s="224"/>
      <c r="E88" s="224"/>
      <c r="F88" s="224"/>
      <c r="G88" s="224"/>
      <c r="H88" s="224"/>
      <c r="I88" s="224"/>
      <c r="J88" s="224"/>
      <c r="K88" s="224"/>
      <c r="L88" s="224"/>
      <c r="M88" s="224"/>
      <c r="N88" s="224"/>
      <c r="O88" s="224"/>
      <c r="P88" s="224"/>
      <c r="Q88" s="251"/>
      <c r="R88" s="224"/>
      <c r="S88" s="224"/>
      <c r="T88" s="224"/>
      <c r="U88" s="224"/>
      <c r="V88" s="224"/>
      <c r="W88" s="224"/>
      <c r="X88" s="224"/>
      <c r="Y88" s="224"/>
      <c r="Z88" s="224"/>
      <c r="AA88" s="224"/>
      <c r="AB88" s="224"/>
      <c r="AC88" s="224"/>
      <c r="AD88" s="224"/>
      <c r="AE88" s="224"/>
      <c r="AF88" s="224"/>
      <c r="AG88" s="224"/>
      <c r="AH88" s="224"/>
      <c r="AI88" s="224"/>
      <c r="AJ88" s="224"/>
      <c r="AK88" s="224"/>
      <c r="AL88" s="224"/>
      <c r="AM88" s="224"/>
      <c r="AN88" s="224"/>
      <c r="AO88" s="224"/>
      <c r="AP88" s="224"/>
      <c r="AQ88" s="224"/>
      <c r="AR88" s="224"/>
      <c r="AS88" s="224"/>
      <c r="AT88" s="224"/>
      <c r="AU88" s="224"/>
      <c r="AV88" s="226">
        <v>2</v>
      </c>
      <c r="AW88" s="226"/>
      <c r="AY88" s="218">
        <f t="shared" si="4"/>
        <v>2</v>
      </c>
    </row>
    <row r="89" spans="1:51" ht="50" outlineLevel="1" x14ac:dyDescent="0.25">
      <c r="A89" s="358" t="str">
        <f>+'2.2'!C94</f>
        <v>URO1.1.4</v>
      </c>
      <c r="B89" s="358" t="str">
        <f>+'2.2'!D94</f>
        <v>Isolierte Adrenalektomie</v>
      </c>
      <c r="C89" s="358" t="str">
        <f>+'2.2'!F94</f>
        <v>(Urologie mit Schwerpunkt operative Urologie)
(Chirurgie mit Schwerpunkte Viszeralchirurgie)</v>
      </c>
      <c r="D89" s="224"/>
      <c r="E89" s="224"/>
      <c r="F89" s="224"/>
      <c r="G89" s="224"/>
      <c r="H89" s="224"/>
      <c r="I89" s="224"/>
      <c r="J89" s="224"/>
      <c r="K89" s="224"/>
      <c r="L89" s="226">
        <v>2</v>
      </c>
      <c r="M89" s="224"/>
      <c r="N89" s="224"/>
      <c r="O89" s="224"/>
      <c r="P89" s="224"/>
      <c r="Q89" s="251"/>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6">
        <v>2</v>
      </c>
      <c r="AW89" s="226"/>
      <c r="AY89" s="218">
        <f t="shared" si="4"/>
        <v>2</v>
      </c>
    </row>
    <row r="90" spans="1:51" ht="37.5" outlineLevel="1" x14ac:dyDescent="0.25">
      <c r="A90" s="358" t="str">
        <f>+'2.2'!C95</f>
        <v>URO1.1.7</v>
      </c>
      <c r="B90" s="358" t="str">
        <f>+'2.2'!D95</f>
        <v>Implantation eines künstlichen Harnblasensphinkters</v>
      </c>
      <c r="C90" s="358" t="str">
        <f>+'2.2'!F95</f>
        <v>(Urologie mit Schwerpunkte operative Urologie, Neuro-Urologie und Urologie der Frau)</v>
      </c>
      <c r="D90" s="224"/>
      <c r="E90" s="224"/>
      <c r="F90" s="224"/>
      <c r="G90" s="224"/>
      <c r="H90" s="224"/>
      <c r="I90" s="224"/>
      <c r="J90" s="224"/>
      <c r="K90" s="224"/>
      <c r="L90" s="226"/>
      <c r="M90" s="224"/>
      <c r="N90" s="224"/>
      <c r="O90" s="224"/>
      <c r="P90" s="224"/>
      <c r="Q90" s="251"/>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6">
        <v>2</v>
      </c>
      <c r="AW90" s="226"/>
      <c r="AY90" s="218">
        <f t="shared" si="4"/>
        <v>2</v>
      </c>
    </row>
    <row r="91" spans="1:51" ht="25" outlineLevel="1" x14ac:dyDescent="0.25">
      <c r="A91" s="358" t="str">
        <f>+'2.2'!C96</f>
        <v>URO1.1.8</v>
      </c>
      <c r="B91" s="358" t="str">
        <f>+'2.2'!D96</f>
        <v>Perkutane Nephrostomie mit Desintegration von Steinmaterial</v>
      </c>
      <c r="C91" s="358" t="str">
        <f>+'2.2'!F96</f>
        <v>(Urologie mit Schwerpunkt operative Urologie)</v>
      </c>
      <c r="D91" s="224"/>
      <c r="E91" s="224"/>
      <c r="F91" s="224"/>
      <c r="G91" s="224"/>
      <c r="H91" s="224"/>
      <c r="I91" s="224"/>
      <c r="J91" s="224"/>
      <c r="K91" s="224"/>
      <c r="L91" s="226"/>
      <c r="M91" s="224"/>
      <c r="N91" s="224"/>
      <c r="O91" s="224"/>
      <c r="P91" s="224"/>
      <c r="Q91" s="251"/>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6">
        <v>2</v>
      </c>
      <c r="AW91" s="226"/>
      <c r="AY91" s="218">
        <f t="shared" ref="AY91" si="6">+MAX(D91:AW91)</f>
        <v>2</v>
      </c>
    </row>
    <row r="92" spans="1:51" s="384" customFormat="1" ht="25" outlineLevel="1" x14ac:dyDescent="0.25">
      <c r="A92" s="382" t="str">
        <f>+'2.2'!C97</f>
        <v>URO1.1.9</v>
      </c>
      <c r="B92" s="382" t="str">
        <f>+'2.2'!D97</f>
        <v>Retroperitoneale Lymphadenektomie bei Hodentumoren nach Chemotherapie (IVHSM)</v>
      </c>
      <c r="C92" s="382" t="str">
        <f>+'2.2'!F97</f>
        <v/>
      </c>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383"/>
      <c r="AF92" s="383"/>
      <c r="AG92" s="383"/>
      <c r="AH92" s="383"/>
      <c r="AI92" s="383"/>
      <c r="AJ92" s="383"/>
      <c r="AK92" s="383"/>
      <c r="AL92" s="383"/>
      <c r="AM92" s="383"/>
      <c r="AN92" s="383"/>
      <c r="AO92" s="383"/>
      <c r="AP92" s="383"/>
      <c r="AQ92" s="383"/>
      <c r="AR92" s="383"/>
      <c r="AS92" s="383"/>
      <c r="AT92" s="383"/>
      <c r="AU92" s="383"/>
      <c r="AV92" s="383">
        <v>2</v>
      </c>
      <c r="AW92" s="383"/>
      <c r="AY92" s="218">
        <f t="shared" si="4"/>
        <v>2</v>
      </c>
    </row>
    <row r="93" spans="1:51" outlineLevel="1" x14ac:dyDescent="0.25">
      <c r="A93" s="358" t="str">
        <f>+'2.2'!C98</f>
        <v>PNE1</v>
      </c>
      <c r="B93" s="358" t="str">
        <f>+'2.2'!D98</f>
        <v>Pneumologie</v>
      </c>
      <c r="C93" s="358" t="str">
        <f>+'2.2'!F98</f>
        <v>(Pneumologie)</v>
      </c>
      <c r="D93" s="226"/>
      <c r="E93" s="226"/>
      <c r="F93" s="224"/>
      <c r="G93" s="224"/>
      <c r="H93" s="224"/>
      <c r="I93" s="224"/>
      <c r="J93" s="224"/>
      <c r="K93" s="224"/>
      <c r="L93" s="224"/>
      <c r="M93" s="224"/>
      <c r="N93" s="224"/>
      <c r="O93" s="224"/>
      <c r="P93" s="224"/>
      <c r="Q93" s="251"/>
      <c r="R93" s="224"/>
      <c r="S93" s="224"/>
      <c r="T93" s="224"/>
      <c r="U93" s="224"/>
      <c r="V93" s="226"/>
      <c r="W93" s="226"/>
      <c r="X93" s="226"/>
      <c r="Y93" s="224"/>
      <c r="Z93" s="224"/>
      <c r="AA93" s="224"/>
      <c r="AB93" s="224"/>
      <c r="AC93" s="224"/>
      <c r="AD93" s="224"/>
      <c r="AE93" s="224"/>
      <c r="AF93" s="224"/>
      <c r="AG93" s="224"/>
      <c r="AH93" s="224"/>
      <c r="AI93" s="224"/>
      <c r="AJ93" s="224"/>
      <c r="AK93" s="224"/>
      <c r="AL93" s="224"/>
      <c r="AM93" s="224"/>
      <c r="AN93" s="224"/>
      <c r="AO93" s="224">
        <v>2</v>
      </c>
      <c r="AP93" s="224"/>
      <c r="AQ93" s="224"/>
      <c r="AR93" s="224"/>
      <c r="AS93" s="224"/>
      <c r="AT93" s="224"/>
      <c r="AU93" s="224"/>
      <c r="AV93" s="224"/>
      <c r="AW93" s="226"/>
      <c r="AY93" s="218">
        <f t="shared" si="4"/>
        <v>2</v>
      </c>
    </row>
    <row r="94" spans="1:51" outlineLevel="1" x14ac:dyDescent="0.25">
      <c r="A94" s="358" t="str">
        <f>+'2.2'!C99</f>
        <v>PNE1.1</v>
      </c>
      <c r="B94" s="358" t="str">
        <f>+'2.2'!D99</f>
        <v>Pneumologie mit spez. Beatmungstherapie</v>
      </c>
      <c r="C94" s="358" t="str">
        <f>+'2.2'!F99</f>
        <v>Pneumologie</v>
      </c>
      <c r="D94" s="226"/>
      <c r="E94" s="226"/>
      <c r="F94" s="224"/>
      <c r="G94" s="224"/>
      <c r="H94" s="224"/>
      <c r="I94" s="224"/>
      <c r="J94" s="224"/>
      <c r="K94" s="224"/>
      <c r="L94" s="224"/>
      <c r="M94" s="224"/>
      <c r="N94" s="224"/>
      <c r="O94" s="224"/>
      <c r="P94" s="224"/>
      <c r="Q94" s="251"/>
      <c r="R94" s="224"/>
      <c r="S94" s="224"/>
      <c r="T94" s="224"/>
      <c r="U94" s="224"/>
      <c r="V94" s="226"/>
      <c r="W94" s="226"/>
      <c r="X94" s="226"/>
      <c r="Y94" s="224"/>
      <c r="Z94" s="224"/>
      <c r="AA94" s="224"/>
      <c r="AB94" s="224"/>
      <c r="AC94" s="224"/>
      <c r="AD94" s="224"/>
      <c r="AE94" s="224"/>
      <c r="AF94" s="224"/>
      <c r="AG94" s="224"/>
      <c r="AH94" s="224"/>
      <c r="AI94" s="224"/>
      <c r="AJ94" s="224"/>
      <c r="AK94" s="224"/>
      <c r="AL94" s="224"/>
      <c r="AM94" s="224"/>
      <c r="AN94" s="224"/>
      <c r="AO94" s="226">
        <v>2</v>
      </c>
      <c r="AP94" s="224"/>
      <c r="AQ94" s="224"/>
      <c r="AR94" s="224"/>
      <c r="AS94" s="224"/>
      <c r="AT94" s="224"/>
      <c r="AU94" s="224"/>
      <c r="AV94" s="224"/>
      <c r="AW94" s="226"/>
      <c r="AY94" s="218">
        <f t="shared" si="4"/>
        <v>2</v>
      </c>
    </row>
    <row r="95" spans="1:51" ht="25" outlineLevel="1" x14ac:dyDescent="0.25">
      <c r="A95" s="358" t="str">
        <f>+'2.2'!C100</f>
        <v>PNE1.2</v>
      </c>
      <c r="B95" s="358" t="str">
        <f>+'2.2'!D100</f>
        <v>Abklärung zur oder Status nach Lungentransplantation</v>
      </c>
      <c r="C95" s="358" t="str">
        <f>+'2.2'!F100</f>
        <v>Pneumologie</v>
      </c>
      <c r="D95" s="224"/>
      <c r="E95" s="224"/>
      <c r="F95" s="224"/>
      <c r="G95" s="224"/>
      <c r="H95" s="224"/>
      <c r="I95" s="224"/>
      <c r="J95" s="224"/>
      <c r="K95" s="224"/>
      <c r="L95" s="224"/>
      <c r="M95" s="224"/>
      <c r="N95" s="224"/>
      <c r="O95" s="224"/>
      <c r="P95" s="224"/>
      <c r="Q95" s="251"/>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v>2</v>
      </c>
      <c r="AP95" s="224"/>
      <c r="AQ95" s="224"/>
      <c r="AR95" s="224"/>
      <c r="AS95" s="224"/>
      <c r="AT95" s="224"/>
      <c r="AU95" s="224"/>
      <c r="AV95" s="224"/>
      <c r="AW95" s="226"/>
      <c r="AY95" s="218">
        <f t="shared" si="4"/>
        <v>2</v>
      </c>
    </row>
    <row r="96" spans="1:51" outlineLevel="1" x14ac:dyDescent="0.25">
      <c r="A96" s="358" t="str">
        <f>+'2.2'!C101</f>
        <v>PNE1.3</v>
      </c>
      <c r="B96" s="358" t="str">
        <f>+'2.2'!D101</f>
        <v>Cystische Fibrose</v>
      </c>
      <c r="C96" s="358" t="str">
        <f>+'2.2'!F101</f>
        <v>Pneumologie</v>
      </c>
      <c r="D96" s="224"/>
      <c r="E96" s="224"/>
      <c r="F96" s="224"/>
      <c r="G96" s="224"/>
      <c r="H96" s="224"/>
      <c r="I96" s="224"/>
      <c r="J96" s="224"/>
      <c r="K96" s="224"/>
      <c r="L96" s="224"/>
      <c r="M96" s="224"/>
      <c r="N96" s="224"/>
      <c r="O96" s="224"/>
      <c r="P96" s="224"/>
      <c r="Q96" s="251"/>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v>2</v>
      </c>
      <c r="AP96" s="224"/>
      <c r="AQ96" s="224"/>
      <c r="AR96" s="224"/>
      <c r="AS96" s="224"/>
      <c r="AT96" s="224"/>
      <c r="AU96" s="224"/>
      <c r="AV96" s="224"/>
      <c r="AW96" s="224"/>
      <c r="AY96" s="218">
        <f t="shared" si="4"/>
        <v>2</v>
      </c>
    </row>
    <row r="97" spans="1:51" ht="50" outlineLevel="1" x14ac:dyDescent="0.25">
      <c r="A97" s="358" t="str">
        <f>+'2.2'!C102</f>
        <v>PNE2</v>
      </c>
      <c r="B97" s="358" t="str">
        <f>+'2.2'!D102</f>
        <v>Polysomnographie</v>
      </c>
      <c r="C97" s="358" t="str">
        <f>+'2.2'!F102</f>
        <v>Fähigkeitsausweis Schlafmedizin mit Facharzt 
Pneumologie oder Neurologie oder
Psychiatrie und Psychotherapie</v>
      </c>
      <c r="D97" s="224"/>
      <c r="E97" s="224"/>
      <c r="F97" s="224"/>
      <c r="G97" s="224"/>
      <c r="H97" s="224"/>
      <c r="I97" s="224"/>
      <c r="J97" s="224"/>
      <c r="K97" s="224"/>
      <c r="L97" s="224"/>
      <c r="M97" s="224"/>
      <c r="N97" s="224"/>
      <c r="O97" s="224"/>
      <c r="P97" s="224"/>
      <c r="Q97" s="251"/>
      <c r="R97" s="224"/>
      <c r="S97" s="224"/>
      <c r="T97" s="224"/>
      <c r="U97" s="224"/>
      <c r="V97" s="224"/>
      <c r="W97" s="224"/>
      <c r="X97" s="224"/>
      <c r="Y97" s="224"/>
      <c r="Z97" s="224"/>
      <c r="AA97" s="224"/>
      <c r="AB97" s="224"/>
      <c r="AC97" s="224"/>
      <c r="AD97" s="224"/>
      <c r="AE97" s="224"/>
      <c r="AF97" s="224"/>
      <c r="AG97" s="225"/>
      <c r="AH97" s="224"/>
      <c r="AI97" s="224"/>
      <c r="AJ97" s="224"/>
      <c r="AK97" s="224"/>
      <c r="AL97" s="224"/>
      <c r="AM97" s="224"/>
      <c r="AN97" s="224"/>
      <c r="AO97" s="225"/>
      <c r="AP97" s="225"/>
      <c r="AQ97" s="224"/>
      <c r="AR97" s="224"/>
      <c r="AS97" s="224"/>
      <c r="AT97" s="224"/>
      <c r="AU97" s="224"/>
      <c r="AV97" s="224"/>
      <c r="AW97" s="224"/>
      <c r="AY97" s="218">
        <f t="shared" si="4"/>
        <v>0</v>
      </c>
    </row>
    <row r="98" spans="1:51" ht="50" outlineLevel="1" x14ac:dyDescent="0.25">
      <c r="A98" s="358" t="str">
        <f>+'2.2'!C103</f>
        <v>THO1</v>
      </c>
      <c r="B98" s="358" t="str">
        <f>+'2.2'!D103</f>
        <v>Thoraxchirurgie</v>
      </c>
      <c r="C98" s="358" t="str">
        <f>+'2.2'!F103</f>
        <v>Chirurgie mit Schwerpunkte Allgemeinchirurgie und Traumatologie resp. Viszeralchirurgie
Thoraxchirurgie</v>
      </c>
      <c r="D98" s="224"/>
      <c r="E98" s="224"/>
      <c r="F98" s="224"/>
      <c r="G98" s="224"/>
      <c r="H98" s="224"/>
      <c r="I98" s="229">
        <v>2</v>
      </c>
      <c r="J98" s="224"/>
      <c r="K98" s="224">
        <v>2</v>
      </c>
      <c r="L98" s="229">
        <v>2</v>
      </c>
      <c r="M98" s="224"/>
      <c r="N98" s="224"/>
      <c r="O98" s="224"/>
      <c r="P98" s="224"/>
      <c r="Q98" s="251"/>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Y98" s="218">
        <f t="shared" si="4"/>
        <v>2</v>
      </c>
    </row>
    <row r="99" spans="1:51" ht="37.5" outlineLevel="1" x14ac:dyDescent="0.25">
      <c r="A99" s="358" t="str">
        <f>+'2.2'!C104</f>
        <v>THO1.1</v>
      </c>
      <c r="B99" s="358" t="str">
        <f>+'2.2'!D104</f>
        <v>Maligne Neoplasien des Atmungssystems (kurative Resektion durch Lobektomie / Pneumonektomie)</v>
      </c>
      <c r="C99" s="358" t="str">
        <f>+'2.2'!F104</f>
        <v>Thoraxchirurgie</v>
      </c>
      <c r="D99" s="224"/>
      <c r="E99" s="224"/>
      <c r="F99" s="224"/>
      <c r="G99" s="224"/>
      <c r="H99" s="224"/>
      <c r="I99" s="224"/>
      <c r="J99" s="224"/>
      <c r="K99" s="224">
        <v>2</v>
      </c>
      <c r="L99" s="224"/>
      <c r="M99" s="224"/>
      <c r="N99" s="224"/>
      <c r="O99" s="224"/>
      <c r="P99" s="224"/>
      <c r="Q99" s="251"/>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Y99" s="218">
        <f t="shared" si="4"/>
        <v>2</v>
      </c>
    </row>
    <row r="100" spans="1:51" ht="21" customHeight="1" outlineLevel="1" x14ac:dyDescent="0.25">
      <c r="A100" s="358" t="str">
        <f>+'2.2'!C105</f>
        <v>THO1.2</v>
      </c>
      <c r="B100" s="358" t="str">
        <f>+'2.2'!D105</f>
        <v>Mediastinaleingriffe</v>
      </c>
      <c r="C100" s="358" t="str">
        <f>+'2.2'!F105</f>
        <v>Thoraxchirurgie</v>
      </c>
      <c r="D100" s="224"/>
      <c r="E100" s="224"/>
      <c r="F100" s="224"/>
      <c r="G100" s="224"/>
      <c r="H100" s="224"/>
      <c r="I100" s="224"/>
      <c r="J100" s="224"/>
      <c r="K100" s="224">
        <v>2</v>
      </c>
      <c r="L100" s="224"/>
      <c r="M100" s="224"/>
      <c r="N100" s="224"/>
      <c r="O100" s="224"/>
      <c r="P100" s="224"/>
      <c r="Q100" s="251"/>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Y100" s="218">
        <f t="shared" si="4"/>
        <v>2</v>
      </c>
    </row>
    <row r="101" spans="1:51" s="384" customFormat="1" outlineLevel="1" x14ac:dyDescent="0.25">
      <c r="A101" s="382" t="str">
        <f>+'2.2'!C106</f>
        <v>TPL1</v>
      </c>
      <c r="B101" s="382" t="str">
        <f>+'2.2'!D106</f>
        <v>Herztransplantation (IVHSM)</v>
      </c>
      <c r="C101" s="382" t="str">
        <f>+'2.2'!F106</f>
        <v/>
      </c>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3"/>
      <c r="AK101" s="383"/>
      <c r="AL101" s="383"/>
      <c r="AM101" s="383"/>
      <c r="AN101" s="383"/>
      <c r="AO101" s="383"/>
      <c r="AP101" s="383"/>
      <c r="AQ101" s="383"/>
      <c r="AR101" s="383"/>
      <c r="AS101" s="383"/>
      <c r="AT101" s="383"/>
      <c r="AU101" s="383"/>
      <c r="AV101" s="383"/>
      <c r="AW101" s="383"/>
      <c r="AY101" s="218"/>
    </row>
    <row r="102" spans="1:51" s="384" customFormat="1" outlineLevel="1" x14ac:dyDescent="0.25">
      <c r="A102" s="382" t="str">
        <f>+'2.2'!C107</f>
        <v>TPL2</v>
      </c>
      <c r="B102" s="382" t="str">
        <f>+'2.2'!D107</f>
        <v>Lungentransplantation (IVHSM)</v>
      </c>
      <c r="C102" s="382" t="str">
        <f>+'2.2'!F107</f>
        <v/>
      </c>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3"/>
      <c r="AH102" s="383"/>
      <c r="AI102" s="383"/>
      <c r="AJ102" s="383"/>
      <c r="AK102" s="383"/>
      <c r="AL102" s="383"/>
      <c r="AM102" s="383"/>
      <c r="AN102" s="383"/>
      <c r="AO102" s="383"/>
      <c r="AP102" s="383"/>
      <c r="AQ102" s="383"/>
      <c r="AR102" s="383"/>
      <c r="AS102" s="383"/>
      <c r="AT102" s="383"/>
      <c r="AU102" s="383"/>
      <c r="AV102" s="383"/>
      <c r="AW102" s="383"/>
      <c r="AY102" s="218"/>
    </row>
    <row r="103" spans="1:51" s="384" customFormat="1" outlineLevel="1" x14ac:dyDescent="0.25">
      <c r="A103" s="382" t="str">
        <f>+'2.2'!C108</f>
        <v>TPL3</v>
      </c>
      <c r="B103" s="382" t="str">
        <f>+'2.2'!D108</f>
        <v>Lebertransplantation (IVHSM)</v>
      </c>
      <c r="C103" s="382" t="str">
        <f>+'2.2'!F108</f>
        <v/>
      </c>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3"/>
      <c r="AH103" s="383"/>
      <c r="AI103" s="383"/>
      <c r="AJ103" s="383"/>
      <c r="AK103" s="383"/>
      <c r="AL103" s="383"/>
      <c r="AM103" s="383"/>
      <c r="AN103" s="383"/>
      <c r="AO103" s="383"/>
      <c r="AP103" s="383"/>
      <c r="AQ103" s="383"/>
      <c r="AR103" s="383"/>
      <c r="AS103" s="383"/>
      <c r="AT103" s="383"/>
      <c r="AU103" s="383"/>
      <c r="AV103" s="383"/>
      <c r="AW103" s="383"/>
      <c r="AY103" s="218"/>
    </row>
    <row r="104" spans="1:51" s="384" customFormat="1" outlineLevel="1" x14ac:dyDescent="0.25">
      <c r="A104" s="382" t="str">
        <f>+'2.2'!C109</f>
        <v>TPL4</v>
      </c>
      <c r="B104" s="382" t="str">
        <f>+'2.2'!D109</f>
        <v>Pankreastransplantation (IVHSM)</v>
      </c>
      <c r="C104" s="382" t="str">
        <f>+'2.2'!F109</f>
        <v/>
      </c>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3"/>
      <c r="AH104" s="383"/>
      <c r="AI104" s="383"/>
      <c r="AJ104" s="383"/>
      <c r="AK104" s="383"/>
      <c r="AL104" s="383"/>
      <c r="AM104" s="383"/>
      <c r="AN104" s="383"/>
      <c r="AO104" s="383"/>
      <c r="AP104" s="383"/>
      <c r="AQ104" s="383"/>
      <c r="AR104" s="383"/>
      <c r="AS104" s="383"/>
      <c r="AT104" s="383"/>
      <c r="AU104" s="383"/>
      <c r="AV104" s="383"/>
      <c r="AW104" s="383"/>
      <c r="AY104" s="218"/>
    </row>
    <row r="105" spans="1:51" s="384" customFormat="1" outlineLevel="1" x14ac:dyDescent="0.25">
      <c r="A105" s="382" t="str">
        <f>+'2.2'!C110</f>
        <v>TPL5</v>
      </c>
      <c r="B105" s="382" t="str">
        <f>+'2.2'!D110</f>
        <v>Nierentransplantation (IVHSM)</v>
      </c>
      <c r="C105" s="382" t="str">
        <f>+'2.2'!F110</f>
        <v/>
      </c>
      <c r="D105" s="383"/>
      <c r="E105" s="383"/>
      <c r="F105" s="383"/>
      <c r="G105" s="383"/>
      <c r="H105" s="383"/>
      <c r="I105" s="383"/>
      <c r="J105" s="383"/>
      <c r="K105" s="383"/>
      <c r="L105" s="383"/>
      <c r="M105" s="383"/>
      <c r="N105" s="383"/>
      <c r="O105" s="383"/>
      <c r="P105" s="383"/>
      <c r="Q105" s="383"/>
      <c r="R105" s="383"/>
      <c r="S105" s="383"/>
      <c r="T105" s="383"/>
      <c r="U105" s="383"/>
      <c r="V105" s="383"/>
      <c r="W105" s="383"/>
      <c r="X105" s="383"/>
      <c r="Y105" s="383"/>
      <c r="Z105" s="383"/>
      <c r="AA105" s="383"/>
      <c r="AB105" s="383"/>
      <c r="AC105" s="383"/>
      <c r="AD105" s="383"/>
      <c r="AE105" s="383"/>
      <c r="AF105" s="383"/>
      <c r="AG105" s="383"/>
      <c r="AH105" s="383"/>
      <c r="AI105" s="383"/>
      <c r="AJ105" s="383"/>
      <c r="AK105" s="383"/>
      <c r="AL105" s="383"/>
      <c r="AM105" s="383"/>
      <c r="AN105" s="383"/>
      <c r="AO105" s="383"/>
      <c r="AP105" s="383"/>
      <c r="AQ105" s="383"/>
      <c r="AR105" s="383"/>
      <c r="AS105" s="383"/>
      <c r="AT105" s="383"/>
      <c r="AU105" s="383"/>
      <c r="AV105" s="383"/>
      <c r="AW105" s="383"/>
      <c r="AY105" s="218"/>
    </row>
    <row r="106" spans="1:51" outlineLevel="1" x14ac:dyDescent="0.25">
      <c r="A106" s="358" t="str">
        <f>+'2.2'!C111</f>
        <v>TPL6</v>
      </c>
      <c r="B106" s="358" t="str">
        <f>+'2.2'!D111</f>
        <v>Darmtransplantation</v>
      </c>
      <c r="C106" s="358" t="str">
        <f>+'2.2'!F111</f>
        <v/>
      </c>
      <c r="D106" s="224"/>
      <c r="E106" s="224"/>
      <c r="F106" s="224"/>
      <c r="G106" s="224"/>
      <c r="H106" s="224"/>
      <c r="I106" s="224"/>
      <c r="J106" s="224"/>
      <c r="K106" s="224"/>
      <c r="L106" s="224"/>
      <c r="M106" s="224"/>
      <c r="N106" s="224"/>
      <c r="O106" s="224"/>
      <c r="P106" s="224"/>
      <c r="Q106" s="251"/>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Y106" s="218">
        <f t="shared" si="4"/>
        <v>0</v>
      </c>
    </row>
    <row r="107" spans="1:51" outlineLevel="1" x14ac:dyDescent="0.25">
      <c r="A107" s="358" t="str">
        <f>+'2.2'!C112</f>
        <v>TPL7</v>
      </c>
      <c r="B107" s="358" t="str">
        <f>+'2.2'!D112</f>
        <v>Milztransplantation</v>
      </c>
      <c r="C107" s="358" t="str">
        <f>+'2.2'!F112</f>
        <v/>
      </c>
      <c r="D107" s="224"/>
      <c r="E107" s="224"/>
      <c r="F107" s="224"/>
      <c r="G107" s="224"/>
      <c r="H107" s="224"/>
      <c r="I107" s="224"/>
      <c r="J107" s="224"/>
      <c r="K107" s="224"/>
      <c r="L107" s="224"/>
      <c r="M107" s="224"/>
      <c r="N107" s="224"/>
      <c r="O107" s="224"/>
      <c r="P107" s="224"/>
      <c r="Q107" s="251"/>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Y107" s="218">
        <f t="shared" si="4"/>
        <v>0</v>
      </c>
    </row>
    <row r="108" spans="1:51" ht="50" outlineLevel="1" x14ac:dyDescent="0.25">
      <c r="A108" s="358" t="str">
        <f>+'2.2'!C113</f>
        <v>BEW1</v>
      </c>
      <c r="B108" s="358" t="str">
        <f>+'2.2'!D113</f>
        <v>Chirurgie Bewegungsapparat</v>
      </c>
      <c r="C108" s="358" t="str">
        <f>+'2.2'!F113</f>
        <v>(Orthopädische Chirurgie und Traumatologie des Bewegungsapparates)
(Chirurgie mit Schwerpunkt Allgemeinchirurgie und Traumatologie)</v>
      </c>
      <c r="D108" s="224"/>
      <c r="E108" s="224"/>
      <c r="F108" s="224"/>
      <c r="G108" s="224"/>
      <c r="H108" s="224"/>
      <c r="I108" s="226">
        <v>2</v>
      </c>
      <c r="J108" s="224"/>
      <c r="K108" s="224"/>
      <c r="L108" s="224"/>
      <c r="M108" s="224"/>
      <c r="N108" s="224"/>
      <c r="O108" s="224"/>
      <c r="P108" s="224"/>
      <c r="Q108" s="251"/>
      <c r="R108" s="224"/>
      <c r="S108" s="224"/>
      <c r="T108" s="224"/>
      <c r="U108" s="224"/>
      <c r="V108" s="224"/>
      <c r="W108" s="224"/>
      <c r="X108" s="224"/>
      <c r="Y108" s="224"/>
      <c r="Z108" s="224"/>
      <c r="AA108" s="224"/>
      <c r="AB108" s="224"/>
      <c r="AC108" s="224"/>
      <c r="AD108" s="224"/>
      <c r="AE108" s="224"/>
      <c r="AF108" s="224"/>
      <c r="AG108" s="224"/>
      <c r="AH108" s="224"/>
      <c r="AI108" s="224"/>
      <c r="AJ108" s="226">
        <v>2</v>
      </c>
      <c r="AK108" s="224"/>
      <c r="AL108" s="224"/>
      <c r="AM108" s="224"/>
      <c r="AN108" s="224"/>
      <c r="AO108" s="224"/>
      <c r="AP108" s="224"/>
      <c r="AQ108" s="224"/>
      <c r="AR108" s="224"/>
      <c r="AS108" s="224"/>
      <c r="AT108" s="224"/>
      <c r="AU108" s="224"/>
      <c r="AV108" s="224"/>
      <c r="AW108" s="224"/>
      <c r="AY108" s="218">
        <f t="shared" si="4"/>
        <v>2</v>
      </c>
    </row>
    <row r="109" spans="1:51" ht="25" outlineLevel="1" x14ac:dyDescent="0.25">
      <c r="A109" s="358" t="str">
        <f>+'2.2'!C114</f>
        <v>BEW2</v>
      </c>
      <c r="B109" s="358" t="str">
        <f>+'2.2'!D114</f>
        <v>Orthopädie</v>
      </c>
      <c r="C109" s="358" t="str">
        <f>+'2.2'!F114</f>
        <v>(Orthopädische Chirurgie und Traumatologie des Bewegungsapparates)</v>
      </c>
      <c r="D109" s="224"/>
      <c r="E109" s="224"/>
      <c r="F109" s="224"/>
      <c r="G109" s="224"/>
      <c r="H109" s="224"/>
      <c r="I109" s="224"/>
      <c r="J109" s="224"/>
      <c r="K109" s="224"/>
      <c r="L109" s="224"/>
      <c r="M109" s="224"/>
      <c r="N109" s="224"/>
      <c r="O109" s="224"/>
      <c r="P109" s="224"/>
      <c r="Q109" s="251"/>
      <c r="R109" s="224"/>
      <c r="S109" s="224"/>
      <c r="T109" s="224"/>
      <c r="U109" s="224"/>
      <c r="V109" s="224"/>
      <c r="W109" s="224"/>
      <c r="X109" s="224"/>
      <c r="Y109" s="224"/>
      <c r="Z109" s="224"/>
      <c r="AA109" s="224"/>
      <c r="AB109" s="224"/>
      <c r="AC109" s="224"/>
      <c r="AD109" s="224"/>
      <c r="AE109" s="224"/>
      <c r="AF109" s="224"/>
      <c r="AG109" s="224"/>
      <c r="AH109" s="224"/>
      <c r="AI109" s="224"/>
      <c r="AJ109" s="226">
        <v>2</v>
      </c>
      <c r="AK109" s="224"/>
      <c r="AL109" s="224"/>
      <c r="AM109" s="224"/>
      <c r="AN109" s="224"/>
      <c r="AO109" s="224"/>
      <c r="AP109" s="224"/>
      <c r="AQ109" s="224"/>
      <c r="AR109" s="224"/>
      <c r="AS109" s="224"/>
      <c r="AT109" s="224"/>
      <c r="AU109" s="224"/>
      <c r="AV109" s="224"/>
      <c r="AW109" s="224"/>
      <c r="AY109" s="218">
        <f t="shared" si="4"/>
        <v>2</v>
      </c>
    </row>
    <row r="110" spans="1:51" outlineLevel="1" x14ac:dyDescent="0.25">
      <c r="A110" s="358" t="str">
        <f>+'2.2'!C115</f>
        <v>BEW3</v>
      </c>
      <c r="B110" s="358" t="str">
        <f>+'2.2'!D115</f>
        <v>Handchirurgie</v>
      </c>
      <c r="C110" s="358" t="str">
        <f>+'2.2'!F115</f>
        <v>(Handchirurgie)</v>
      </c>
      <c r="D110" s="224"/>
      <c r="E110" s="224"/>
      <c r="F110" s="224"/>
      <c r="G110" s="224"/>
      <c r="H110" s="224"/>
      <c r="I110" s="224"/>
      <c r="J110" s="224"/>
      <c r="K110" s="224"/>
      <c r="L110" s="224"/>
      <c r="M110" s="224"/>
      <c r="N110" s="224"/>
      <c r="O110" s="224"/>
      <c r="P110" s="224"/>
      <c r="Q110" s="251"/>
      <c r="R110" s="224"/>
      <c r="S110" s="226">
        <v>2</v>
      </c>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c r="AO110" s="224"/>
      <c r="AP110" s="224"/>
      <c r="AQ110" s="224"/>
      <c r="AR110" s="224"/>
      <c r="AS110" s="224"/>
      <c r="AT110" s="224"/>
      <c r="AU110" s="224"/>
      <c r="AV110" s="224"/>
      <c r="AW110" s="224"/>
      <c r="AY110" s="218">
        <f t="shared" si="4"/>
        <v>2</v>
      </c>
    </row>
    <row r="111" spans="1:51" ht="50" outlineLevel="1" x14ac:dyDescent="0.25">
      <c r="A111" s="358" t="str">
        <f>+'2.2'!C116</f>
        <v>BEW4</v>
      </c>
      <c r="B111" s="358" t="str">
        <f>+'2.2'!D116</f>
        <v>Arthroskopie der Schulter und des Ellbogens</v>
      </c>
      <c r="C111" s="358" t="str">
        <f>+'2.2'!F116</f>
        <v>(Orthopädische Chirurgie und Traumatologie des Bewegungsapparates)
(Chirurgie mit Schwerpunkt Allgemeinchirurgie und Traumatologie)</v>
      </c>
      <c r="D111" s="224"/>
      <c r="E111" s="224"/>
      <c r="F111" s="224"/>
      <c r="G111" s="224"/>
      <c r="H111" s="224"/>
      <c r="I111" s="226">
        <v>2</v>
      </c>
      <c r="J111" s="224"/>
      <c r="K111" s="224"/>
      <c r="L111" s="224"/>
      <c r="M111" s="224"/>
      <c r="N111" s="224"/>
      <c r="O111" s="224"/>
      <c r="P111" s="224"/>
      <c r="Q111" s="251"/>
      <c r="R111" s="224"/>
      <c r="S111" s="224"/>
      <c r="T111" s="224"/>
      <c r="U111" s="224"/>
      <c r="V111" s="224"/>
      <c r="W111" s="224"/>
      <c r="X111" s="224"/>
      <c r="Y111" s="224"/>
      <c r="Z111" s="224"/>
      <c r="AA111" s="224"/>
      <c r="AB111" s="224"/>
      <c r="AC111" s="224"/>
      <c r="AD111" s="224"/>
      <c r="AE111" s="224"/>
      <c r="AF111" s="224"/>
      <c r="AG111" s="224"/>
      <c r="AH111" s="224"/>
      <c r="AI111" s="224"/>
      <c r="AJ111" s="226">
        <v>2</v>
      </c>
      <c r="AK111" s="224"/>
      <c r="AL111" s="224"/>
      <c r="AM111" s="224"/>
      <c r="AN111" s="224"/>
      <c r="AO111" s="224"/>
      <c r="AP111" s="224"/>
      <c r="AQ111" s="224"/>
      <c r="AR111" s="224"/>
      <c r="AS111" s="224"/>
      <c r="AT111" s="224"/>
      <c r="AU111" s="224"/>
      <c r="AV111" s="224"/>
      <c r="AW111" s="224"/>
      <c r="AY111" s="218">
        <f t="shared" si="4"/>
        <v>2</v>
      </c>
    </row>
    <row r="112" spans="1:51" ht="50" outlineLevel="1" x14ac:dyDescent="0.25">
      <c r="A112" s="358" t="str">
        <f>+'2.2'!C117</f>
        <v>BEW5</v>
      </c>
      <c r="B112" s="358" t="str">
        <f>+'2.2'!D117</f>
        <v>Arthroskopie des Knies</v>
      </c>
      <c r="C112" s="358" t="str">
        <f>+'2.2'!F117</f>
        <v>(Orthopädische Chirurgie und Traumatologie des Bewegungsapparates)
(Chirurgie mit Schwerpunkt Allgemeinchirurgie und Traumatologie)</v>
      </c>
      <c r="D112" s="224"/>
      <c r="E112" s="224"/>
      <c r="F112" s="224"/>
      <c r="G112" s="224"/>
      <c r="H112" s="224"/>
      <c r="I112" s="226">
        <v>2</v>
      </c>
      <c r="J112" s="224"/>
      <c r="K112" s="224"/>
      <c r="L112" s="224"/>
      <c r="M112" s="224"/>
      <c r="N112" s="224"/>
      <c r="O112" s="224"/>
      <c r="P112" s="224"/>
      <c r="Q112" s="251"/>
      <c r="R112" s="224"/>
      <c r="S112" s="224"/>
      <c r="T112" s="224"/>
      <c r="U112" s="224"/>
      <c r="V112" s="224"/>
      <c r="W112" s="224"/>
      <c r="X112" s="224"/>
      <c r="Y112" s="224"/>
      <c r="Z112" s="224"/>
      <c r="AA112" s="224"/>
      <c r="AB112" s="224"/>
      <c r="AC112" s="224"/>
      <c r="AD112" s="224"/>
      <c r="AE112" s="224"/>
      <c r="AF112" s="224"/>
      <c r="AG112" s="224"/>
      <c r="AH112" s="224"/>
      <c r="AI112" s="224"/>
      <c r="AJ112" s="226">
        <v>2</v>
      </c>
      <c r="AK112" s="224"/>
      <c r="AL112" s="224"/>
      <c r="AM112" s="224"/>
      <c r="AN112" s="224"/>
      <c r="AO112" s="224"/>
      <c r="AP112" s="224"/>
      <c r="AQ112" s="224"/>
      <c r="AR112" s="224"/>
      <c r="AS112" s="224"/>
      <c r="AT112" s="224"/>
      <c r="AU112" s="224"/>
      <c r="AV112" s="224"/>
      <c r="AW112" s="224"/>
      <c r="AY112" s="218">
        <f t="shared" si="4"/>
        <v>2</v>
      </c>
    </row>
    <row r="113" spans="1:51" ht="62.5" outlineLevel="1" x14ac:dyDescent="0.25">
      <c r="A113" s="358" t="str">
        <f>+'2.2'!C118</f>
        <v>BEW6</v>
      </c>
      <c r="B113" s="358" t="str">
        <f>+'2.2'!D118</f>
        <v>Rekonstruktion obere Extremität</v>
      </c>
      <c r="C113" s="358" t="str">
        <f>+'2.2'!F118</f>
        <v>(Orthopädische Chirurgie und Traumatologie des Bewegungsapparates)
(Chirurgie mit Schwerpunkt Allgemeinchirurgie und Traumatologie)
(Handchirurgie)</v>
      </c>
      <c r="D113" s="224"/>
      <c r="E113" s="224"/>
      <c r="F113" s="224"/>
      <c r="G113" s="224"/>
      <c r="H113" s="224"/>
      <c r="I113" s="226">
        <v>2</v>
      </c>
      <c r="J113" s="224"/>
      <c r="K113" s="224"/>
      <c r="L113" s="224"/>
      <c r="M113" s="224"/>
      <c r="N113" s="224"/>
      <c r="O113" s="224"/>
      <c r="P113" s="224"/>
      <c r="Q113" s="251"/>
      <c r="R113" s="224"/>
      <c r="S113" s="226">
        <v>2</v>
      </c>
      <c r="T113" s="224"/>
      <c r="U113" s="224"/>
      <c r="V113" s="224"/>
      <c r="W113" s="224"/>
      <c r="X113" s="224"/>
      <c r="Y113" s="224"/>
      <c r="Z113" s="224"/>
      <c r="AA113" s="224"/>
      <c r="AB113" s="224"/>
      <c r="AC113" s="224"/>
      <c r="AD113" s="224"/>
      <c r="AE113" s="224"/>
      <c r="AF113" s="224"/>
      <c r="AG113" s="224"/>
      <c r="AH113" s="224"/>
      <c r="AI113" s="224"/>
      <c r="AJ113" s="226">
        <v>2</v>
      </c>
      <c r="AK113" s="224"/>
      <c r="AL113" s="224"/>
      <c r="AM113" s="224"/>
      <c r="AN113" s="224"/>
      <c r="AO113" s="224"/>
      <c r="AP113" s="224"/>
      <c r="AQ113" s="224"/>
      <c r="AR113" s="224"/>
      <c r="AS113" s="224"/>
      <c r="AT113" s="224"/>
      <c r="AU113" s="224"/>
      <c r="AV113" s="224"/>
      <c r="AW113" s="224"/>
      <c r="AY113" s="218">
        <f t="shared" si="4"/>
        <v>2</v>
      </c>
    </row>
    <row r="114" spans="1:51" ht="75" outlineLevel="1" x14ac:dyDescent="0.25">
      <c r="A114" s="358" t="str">
        <f>+'2.2'!C119</f>
        <v>BEW7</v>
      </c>
      <c r="B114" s="358" t="str">
        <f>+'2.2'!D119</f>
        <v>Rekonstruktion untere Extremität</v>
      </c>
      <c r="C114" s="358" t="str">
        <f>+'2.2'!F119</f>
        <v>(Orthopädische Chirurgie und Traumatologie des Bewegungsapparates)
(Chirurgie mit Schwerpunkt Allgemeinchirurgie und Traumatologie) Plastische, Rekonstruktive und Ästhetische Chirurgie</v>
      </c>
      <c r="D114" s="224"/>
      <c r="E114" s="224"/>
      <c r="F114" s="224"/>
      <c r="G114" s="224"/>
      <c r="H114" s="224"/>
      <c r="I114" s="226">
        <v>2</v>
      </c>
      <c r="J114" s="224"/>
      <c r="K114" s="224"/>
      <c r="L114" s="224"/>
      <c r="M114" s="224"/>
      <c r="N114" s="224"/>
      <c r="O114" s="224"/>
      <c r="P114" s="224"/>
      <c r="Q114" s="251"/>
      <c r="R114" s="224"/>
      <c r="S114" s="224"/>
      <c r="T114" s="224"/>
      <c r="U114" s="224"/>
      <c r="V114" s="224"/>
      <c r="W114" s="224"/>
      <c r="X114" s="224"/>
      <c r="Y114" s="224"/>
      <c r="Z114" s="224"/>
      <c r="AA114" s="224"/>
      <c r="AB114" s="224"/>
      <c r="AC114" s="224"/>
      <c r="AD114" s="224"/>
      <c r="AE114" s="224"/>
      <c r="AF114" s="224"/>
      <c r="AG114" s="224"/>
      <c r="AH114" s="224"/>
      <c r="AI114" s="224"/>
      <c r="AJ114" s="226">
        <v>2</v>
      </c>
      <c r="AK114" s="224"/>
      <c r="AL114" s="224"/>
      <c r="AM114" s="224"/>
      <c r="AN114" s="224">
        <v>2</v>
      </c>
      <c r="AO114" s="224"/>
      <c r="AP114" s="224"/>
      <c r="AQ114" s="224"/>
      <c r="AR114" s="224"/>
      <c r="AS114" s="224"/>
      <c r="AT114" s="224"/>
      <c r="AU114" s="224"/>
      <c r="AV114" s="224"/>
      <c r="AW114" s="224"/>
      <c r="AY114" s="218">
        <f t="shared" si="4"/>
        <v>2</v>
      </c>
    </row>
    <row r="115" spans="1:51" ht="50" outlineLevel="1" x14ac:dyDescent="0.25">
      <c r="A115" s="381" t="str">
        <f>+'2.2'!C120</f>
        <v xml:space="preserve">BEW7.1 </v>
      </c>
      <c r="B115" s="381" t="str">
        <f>+'2.2'!D120</f>
        <v>Erstprothese Hüfte</v>
      </c>
      <c r="C115" s="358" t="str">
        <f>+'2.2'!F120</f>
        <v>(Orthopädische Chirurgie und Traumatologie des Bewegungsapparates)
(Chirurgie mit Schwerpunkt Allgemeinchirurgie und Traumatologie)</v>
      </c>
      <c r="D115" s="224"/>
      <c r="E115" s="224"/>
      <c r="F115" s="224"/>
      <c r="G115" s="224"/>
      <c r="H115" s="224"/>
      <c r="I115" s="231">
        <v>2</v>
      </c>
      <c r="J115" s="224"/>
      <c r="K115" s="224"/>
      <c r="L115" s="224"/>
      <c r="M115" s="224"/>
      <c r="N115" s="224"/>
      <c r="O115" s="224"/>
      <c r="P115" s="224"/>
      <c r="Q115" s="251"/>
      <c r="R115" s="224"/>
      <c r="S115" s="224"/>
      <c r="T115" s="224"/>
      <c r="U115" s="224"/>
      <c r="V115" s="224"/>
      <c r="W115" s="224"/>
      <c r="X115" s="224"/>
      <c r="Y115" s="224"/>
      <c r="Z115" s="224"/>
      <c r="AA115" s="224"/>
      <c r="AB115" s="224"/>
      <c r="AC115" s="224"/>
      <c r="AD115" s="224"/>
      <c r="AE115" s="224"/>
      <c r="AF115" s="224"/>
      <c r="AG115" s="224"/>
      <c r="AH115" s="224"/>
      <c r="AI115" s="224"/>
      <c r="AJ115" s="226">
        <v>2</v>
      </c>
      <c r="AK115" s="224"/>
      <c r="AL115" s="224"/>
      <c r="AM115" s="224"/>
      <c r="AN115" s="224"/>
      <c r="AO115" s="224"/>
      <c r="AP115" s="224"/>
      <c r="AQ115" s="224"/>
      <c r="AR115" s="224"/>
      <c r="AS115" s="224"/>
      <c r="AT115" s="224"/>
      <c r="AU115" s="224"/>
      <c r="AV115" s="224"/>
      <c r="AW115" s="224"/>
      <c r="AY115" s="218">
        <f t="shared" si="4"/>
        <v>2</v>
      </c>
    </row>
    <row r="116" spans="1:51" ht="37.5" outlineLevel="1" x14ac:dyDescent="0.25">
      <c r="A116" s="381" t="str">
        <f>+'2.2'!C121</f>
        <v>BEW7.1.1</v>
      </c>
      <c r="B116" s="381" t="str">
        <f>+'2.2'!D121</f>
        <v>Wechseloperationen Hüftprothesen</v>
      </c>
      <c r="C116" s="358" t="str">
        <f>+'2.2'!F121</f>
        <v xml:space="preserve">(Orthopädische Chirurgie und Traumatologie des Bewegungsapparates)
</v>
      </c>
      <c r="D116" s="224"/>
      <c r="E116" s="224"/>
      <c r="F116" s="224"/>
      <c r="G116" s="224"/>
      <c r="H116" s="224"/>
      <c r="I116" s="224"/>
      <c r="J116" s="224"/>
      <c r="K116" s="224"/>
      <c r="L116" s="224"/>
      <c r="M116" s="224"/>
      <c r="N116" s="224"/>
      <c r="O116" s="224"/>
      <c r="P116" s="224"/>
      <c r="Q116" s="251"/>
      <c r="R116" s="224"/>
      <c r="S116" s="224"/>
      <c r="T116" s="224"/>
      <c r="U116" s="224"/>
      <c r="V116" s="224"/>
      <c r="W116" s="224"/>
      <c r="X116" s="224"/>
      <c r="Y116" s="224"/>
      <c r="Z116" s="224"/>
      <c r="AA116" s="224"/>
      <c r="AB116" s="224"/>
      <c r="AC116" s="224"/>
      <c r="AD116" s="224"/>
      <c r="AE116" s="224"/>
      <c r="AF116" s="224"/>
      <c r="AG116" s="224"/>
      <c r="AH116" s="224"/>
      <c r="AI116" s="224"/>
      <c r="AJ116" s="226">
        <v>2</v>
      </c>
      <c r="AK116" s="224"/>
      <c r="AL116" s="224"/>
      <c r="AM116" s="224"/>
      <c r="AN116" s="224"/>
      <c r="AO116" s="224"/>
      <c r="AP116" s="224"/>
      <c r="AQ116" s="224"/>
      <c r="AR116" s="224"/>
      <c r="AS116" s="224"/>
      <c r="AT116" s="224"/>
      <c r="AU116" s="224"/>
      <c r="AV116" s="224"/>
      <c r="AW116" s="224"/>
      <c r="AY116" s="218">
        <f t="shared" si="4"/>
        <v>2</v>
      </c>
    </row>
    <row r="117" spans="1:51" ht="37.5" outlineLevel="1" x14ac:dyDescent="0.25">
      <c r="A117" s="381" t="str">
        <f>+'2.2'!C122</f>
        <v>BEW7.2</v>
      </c>
      <c r="B117" s="381" t="str">
        <f>+'2.2'!D122</f>
        <v>Erstprothese Knie</v>
      </c>
      <c r="C117" s="358" t="str">
        <f>+'2.2'!F122</f>
        <v xml:space="preserve">(Orthopädische Chirurgie und Traumatologie des Bewegungsapparates)
</v>
      </c>
      <c r="D117" s="224"/>
      <c r="E117" s="224"/>
      <c r="F117" s="224"/>
      <c r="G117" s="224"/>
      <c r="H117" s="224"/>
      <c r="I117" s="224"/>
      <c r="J117" s="224"/>
      <c r="K117" s="224"/>
      <c r="L117" s="224"/>
      <c r="M117" s="224"/>
      <c r="N117" s="224"/>
      <c r="O117" s="224"/>
      <c r="P117" s="224"/>
      <c r="Q117" s="251"/>
      <c r="R117" s="224"/>
      <c r="S117" s="224"/>
      <c r="T117" s="224"/>
      <c r="U117" s="224"/>
      <c r="V117" s="224"/>
      <c r="W117" s="224"/>
      <c r="X117" s="224"/>
      <c r="Y117" s="224"/>
      <c r="Z117" s="224"/>
      <c r="AA117" s="224"/>
      <c r="AB117" s="224"/>
      <c r="AC117" s="224"/>
      <c r="AD117" s="224"/>
      <c r="AE117" s="224"/>
      <c r="AF117" s="224"/>
      <c r="AG117" s="224"/>
      <c r="AH117" s="224"/>
      <c r="AI117" s="224"/>
      <c r="AJ117" s="226">
        <v>2</v>
      </c>
      <c r="AK117" s="224"/>
      <c r="AL117" s="224"/>
      <c r="AM117" s="224"/>
      <c r="AN117" s="224"/>
      <c r="AO117" s="224"/>
      <c r="AP117" s="224"/>
      <c r="AQ117" s="224"/>
      <c r="AR117" s="224"/>
      <c r="AS117" s="224"/>
      <c r="AT117" s="224"/>
      <c r="AU117" s="224"/>
      <c r="AV117" s="224"/>
      <c r="AW117" s="224"/>
      <c r="AY117" s="218">
        <f t="shared" si="4"/>
        <v>2</v>
      </c>
    </row>
    <row r="118" spans="1:51" ht="37.5" outlineLevel="1" x14ac:dyDescent="0.25">
      <c r="A118" s="381" t="str">
        <f>+'2.2'!C123</f>
        <v>BEW7.2.1</v>
      </c>
      <c r="B118" s="381" t="str">
        <f>+'2.2'!D123</f>
        <v>Wechseloperationen Knieprothesen</v>
      </c>
      <c r="C118" s="358" t="str">
        <f>+'2.2'!F123</f>
        <v xml:space="preserve">(Orthopädische Chirurgie und Traumatologie des Bewegungsapparates)
</v>
      </c>
      <c r="D118" s="224"/>
      <c r="E118" s="224"/>
      <c r="F118" s="224"/>
      <c r="G118" s="224"/>
      <c r="H118" s="224"/>
      <c r="I118" s="224"/>
      <c r="J118" s="224"/>
      <c r="K118" s="224"/>
      <c r="L118" s="224"/>
      <c r="M118" s="224"/>
      <c r="N118" s="224"/>
      <c r="O118" s="224"/>
      <c r="P118" s="224"/>
      <c r="Q118" s="251"/>
      <c r="R118" s="224"/>
      <c r="S118" s="224"/>
      <c r="T118" s="224"/>
      <c r="U118" s="224"/>
      <c r="V118" s="224"/>
      <c r="W118" s="224"/>
      <c r="X118" s="224"/>
      <c r="Y118" s="224"/>
      <c r="Z118" s="224"/>
      <c r="AA118" s="224"/>
      <c r="AB118" s="224"/>
      <c r="AC118" s="224"/>
      <c r="AD118" s="224"/>
      <c r="AE118" s="224"/>
      <c r="AF118" s="224"/>
      <c r="AG118" s="224"/>
      <c r="AH118" s="224"/>
      <c r="AI118" s="224"/>
      <c r="AJ118" s="226">
        <v>2</v>
      </c>
      <c r="AK118" s="224"/>
      <c r="AL118" s="224"/>
      <c r="AM118" s="224"/>
      <c r="AN118" s="224"/>
      <c r="AO118" s="224"/>
      <c r="AP118" s="224"/>
      <c r="AQ118" s="224"/>
      <c r="AR118" s="224"/>
      <c r="AS118" s="224"/>
      <c r="AT118" s="224"/>
      <c r="AU118" s="224"/>
      <c r="AV118" s="224"/>
      <c r="AW118" s="224"/>
      <c r="AY118" s="218">
        <f t="shared" si="4"/>
        <v>2</v>
      </c>
    </row>
    <row r="119" spans="1:51" ht="25" outlineLevel="1" x14ac:dyDescent="0.25">
      <c r="A119" s="358" t="str">
        <f>+'2.2'!C124</f>
        <v>BEW8</v>
      </c>
      <c r="B119" s="358" t="str">
        <f>+'2.2'!D124</f>
        <v>Wirbelsäulenchirurgie</v>
      </c>
      <c r="C119" s="358" t="str">
        <f>+'2.2'!F124</f>
        <v xml:space="preserve">(Schwerpunkttitel Wirbelsäulenchirurige)
</v>
      </c>
      <c r="D119" s="224"/>
      <c r="E119" s="224"/>
      <c r="F119" s="224"/>
      <c r="G119" s="224"/>
      <c r="H119" s="224"/>
      <c r="I119" s="226"/>
      <c r="J119" s="224"/>
      <c r="K119" s="224"/>
      <c r="L119" s="224"/>
      <c r="M119" s="224"/>
      <c r="N119" s="224"/>
      <c r="O119" s="224"/>
      <c r="P119" s="224"/>
      <c r="Q119" s="251"/>
      <c r="R119" s="224"/>
      <c r="S119" s="224"/>
      <c r="T119" s="224"/>
      <c r="U119" s="224"/>
      <c r="V119" s="224"/>
      <c r="W119" s="224"/>
      <c r="X119" s="224"/>
      <c r="Y119" s="224"/>
      <c r="Z119" s="224"/>
      <c r="AA119" s="224"/>
      <c r="AB119" s="224"/>
      <c r="AC119" s="224"/>
      <c r="AD119" s="224"/>
      <c r="AE119" s="224"/>
      <c r="AF119" s="226"/>
      <c r="AG119" s="224"/>
      <c r="AH119" s="224"/>
      <c r="AI119" s="224"/>
      <c r="AJ119" s="226"/>
      <c r="AK119" s="224"/>
      <c r="AL119" s="224"/>
      <c r="AM119" s="224"/>
      <c r="AN119" s="224"/>
      <c r="AO119" s="224"/>
      <c r="AP119" s="224"/>
      <c r="AQ119" s="224"/>
      <c r="AR119" s="224"/>
      <c r="AS119" s="224"/>
      <c r="AT119" s="224"/>
      <c r="AU119" s="224"/>
      <c r="AV119" s="224"/>
      <c r="AW119" s="224">
        <v>2</v>
      </c>
      <c r="AY119" s="218">
        <f t="shared" si="4"/>
        <v>2</v>
      </c>
    </row>
    <row r="120" spans="1:51" ht="25" outlineLevel="1" x14ac:dyDescent="0.25">
      <c r="A120" s="358" t="str">
        <f>+'2.2'!C125</f>
        <v>BEW8.1</v>
      </c>
      <c r="B120" s="358" t="str">
        <f>+'2.2'!D125</f>
        <v>Spezialisierte Wirbelsäulenchirurgie</v>
      </c>
      <c r="C120" s="358" t="str">
        <f>+'2.2'!F125</f>
        <v xml:space="preserve">(Schwerpunkttitel Wirbelsäulenchirurige)
</v>
      </c>
      <c r="D120" s="224"/>
      <c r="E120" s="224"/>
      <c r="F120" s="224"/>
      <c r="G120" s="224"/>
      <c r="H120" s="224"/>
      <c r="I120" s="226"/>
      <c r="J120" s="224"/>
      <c r="K120" s="224"/>
      <c r="L120" s="224"/>
      <c r="M120" s="224"/>
      <c r="N120" s="224"/>
      <c r="O120" s="224"/>
      <c r="P120" s="224"/>
      <c r="Q120" s="251"/>
      <c r="R120" s="224"/>
      <c r="S120" s="224"/>
      <c r="T120" s="224"/>
      <c r="U120" s="224"/>
      <c r="V120" s="224"/>
      <c r="W120" s="224"/>
      <c r="X120" s="224"/>
      <c r="Y120" s="224"/>
      <c r="Z120" s="224"/>
      <c r="AA120" s="224"/>
      <c r="AB120" s="224"/>
      <c r="AC120" s="224"/>
      <c r="AD120" s="224"/>
      <c r="AE120" s="224"/>
      <c r="AF120" s="226"/>
      <c r="AG120" s="224"/>
      <c r="AH120" s="224"/>
      <c r="AI120" s="224"/>
      <c r="AJ120" s="226"/>
      <c r="AK120" s="224"/>
      <c r="AL120" s="224"/>
      <c r="AM120" s="224"/>
      <c r="AN120" s="224"/>
      <c r="AO120" s="224"/>
      <c r="AP120" s="224"/>
      <c r="AQ120" s="224"/>
      <c r="AR120" s="224"/>
      <c r="AS120" s="224"/>
      <c r="AT120" s="224"/>
      <c r="AU120" s="224"/>
      <c r="AV120" s="224"/>
      <c r="AW120" s="224">
        <v>2</v>
      </c>
      <c r="AY120" s="218">
        <f t="shared" si="4"/>
        <v>2</v>
      </c>
    </row>
    <row r="121" spans="1:51" ht="25" outlineLevel="1" x14ac:dyDescent="0.25">
      <c r="A121" s="358" t="str">
        <f>+'2.2'!C126</f>
        <v>BEW8.1.1</v>
      </c>
      <c r="B121" s="358" t="str">
        <f>+'2.2'!D126</f>
        <v>Komplexe Wirbelsäulenchirurgie</v>
      </c>
      <c r="C121" s="358" t="str">
        <f>+'2.2'!F126</f>
        <v xml:space="preserve">(Schwerpunkttitel Wirbelsäulenchirurige)
</v>
      </c>
      <c r="D121" s="224"/>
      <c r="E121" s="224"/>
      <c r="F121" s="224"/>
      <c r="G121" s="224"/>
      <c r="H121" s="224"/>
      <c r="I121" s="226"/>
      <c r="J121" s="224"/>
      <c r="K121" s="224"/>
      <c r="L121" s="224"/>
      <c r="M121" s="224"/>
      <c r="N121" s="224"/>
      <c r="O121" s="224"/>
      <c r="P121" s="224"/>
      <c r="Q121" s="251"/>
      <c r="R121" s="224"/>
      <c r="S121" s="224"/>
      <c r="T121" s="224"/>
      <c r="U121" s="224"/>
      <c r="V121" s="224"/>
      <c r="W121" s="224"/>
      <c r="X121" s="224"/>
      <c r="Y121" s="224"/>
      <c r="Z121" s="224"/>
      <c r="AA121" s="224"/>
      <c r="AB121" s="224"/>
      <c r="AC121" s="224"/>
      <c r="AD121" s="224"/>
      <c r="AE121" s="224"/>
      <c r="AF121" s="226"/>
      <c r="AG121" s="224"/>
      <c r="AH121" s="224"/>
      <c r="AI121" s="224"/>
      <c r="AJ121" s="226"/>
      <c r="AK121" s="224"/>
      <c r="AL121" s="224"/>
      <c r="AM121" s="224"/>
      <c r="AN121" s="224"/>
      <c r="AO121" s="224"/>
      <c r="AP121" s="224"/>
      <c r="AQ121" s="224"/>
      <c r="AR121" s="224"/>
      <c r="AS121" s="224"/>
      <c r="AT121" s="224"/>
      <c r="AU121" s="224"/>
      <c r="AV121" s="224"/>
      <c r="AW121" s="224">
        <v>2</v>
      </c>
      <c r="AY121" s="218">
        <f t="shared" si="4"/>
        <v>2</v>
      </c>
    </row>
    <row r="122" spans="1:51" ht="25" outlineLevel="1" x14ac:dyDescent="0.25">
      <c r="A122" s="358" t="str">
        <f>+'2.2'!C127</f>
        <v>BEW9</v>
      </c>
      <c r="B122" s="358" t="str">
        <f>+'2.2'!D127</f>
        <v>Maligne Knochentumore</v>
      </c>
      <c r="C122" s="358" t="str">
        <f>+'2.2'!F127</f>
        <v>(Orthopädische Chirurgie und Traumatologie des Bewegungsapparates)</v>
      </c>
      <c r="D122" s="224"/>
      <c r="E122" s="224"/>
      <c r="F122" s="224"/>
      <c r="G122" s="224"/>
      <c r="H122" s="224"/>
      <c r="I122" s="224"/>
      <c r="J122" s="224"/>
      <c r="K122" s="224"/>
      <c r="L122" s="224"/>
      <c r="M122" s="224"/>
      <c r="N122" s="224"/>
      <c r="O122" s="224"/>
      <c r="P122" s="224"/>
      <c r="Q122" s="251"/>
      <c r="R122" s="224"/>
      <c r="S122" s="224"/>
      <c r="T122" s="224"/>
      <c r="U122" s="224"/>
      <c r="V122" s="224"/>
      <c r="W122" s="224"/>
      <c r="X122" s="224"/>
      <c r="Y122" s="224"/>
      <c r="Z122" s="224"/>
      <c r="AA122" s="224"/>
      <c r="AB122" s="224"/>
      <c r="AC122" s="224"/>
      <c r="AD122" s="224"/>
      <c r="AE122" s="224"/>
      <c r="AF122" s="224"/>
      <c r="AG122" s="224"/>
      <c r="AH122" s="224"/>
      <c r="AI122" s="224"/>
      <c r="AJ122" s="226">
        <v>2</v>
      </c>
      <c r="AK122" s="224"/>
      <c r="AL122" s="224"/>
      <c r="AM122" s="224"/>
      <c r="AN122" s="224"/>
      <c r="AO122" s="224"/>
      <c r="AP122" s="224"/>
      <c r="AQ122" s="224"/>
      <c r="AR122" s="224"/>
      <c r="AS122" s="224"/>
      <c r="AT122" s="224"/>
      <c r="AU122" s="224"/>
      <c r="AV122" s="224"/>
      <c r="AW122" s="224"/>
      <c r="AY122" s="218">
        <f t="shared" si="4"/>
        <v>2</v>
      </c>
    </row>
    <row r="123" spans="1:51" ht="25" outlineLevel="1" x14ac:dyDescent="0.25">
      <c r="A123" s="358" t="str">
        <f>+'2.2'!C128</f>
        <v>BEW10</v>
      </c>
      <c r="B123" s="358" t="str">
        <f>+'2.2'!D128</f>
        <v>Plexuschirurgie</v>
      </c>
      <c r="C123" s="358" t="str">
        <f>+'2.2'!F128</f>
        <v>(Handchirurgie)
(Neurochirurgie)</v>
      </c>
      <c r="D123" s="224"/>
      <c r="E123" s="224"/>
      <c r="F123" s="224"/>
      <c r="G123" s="224"/>
      <c r="H123" s="224"/>
      <c r="I123" s="224"/>
      <c r="J123" s="224"/>
      <c r="K123" s="224"/>
      <c r="L123" s="224"/>
      <c r="M123" s="224"/>
      <c r="N123" s="224"/>
      <c r="O123" s="224"/>
      <c r="P123" s="224"/>
      <c r="Q123" s="251"/>
      <c r="R123" s="224"/>
      <c r="S123" s="227">
        <v>2</v>
      </c>
      <c r="T123" s="224"/>
      <c r="U123" s="224"/>
      <c r="V123" s="224"/>
      <c r="W123" s="224"/>
      <c r="X123" s="224"/>
      <c r="Y123" s="224"/>
      <c r="Z123" s="224"/>
      <c r="AA123" s="224"/>
      <c r="AB123" s="224"/>
      <c r="AC123" s="224"/>
      <c r="AD123" s="224"/>
      <c r="AE123" s="224"/>
      <c r="AF123" s="226">
        <v>2</v>
      </c>
      <c r="AG123" s="224"/>
      <c r="AH123" s="224"/>
      <c r="AI123" s="224"/>
      <c r="AJ123" s="224"/>
      <c r="AK123" s="224"/>
      <c r="AL123" s="224"/>
      <c r="AM123" s="224"/>
      <c r="AN123" s="224"/>
      <c r="AO123" s="224"/>
      <c r="AP123" s="224"/>
      <c r="AQ123" s="224"/>
      <c r="AR123" s="224"/>
      <c r="AS123" s="224"/>
      <c r="AT123" s="224"/>
      <c r="AU123" s="224"/>
      <c r="AV123" s="224"/>
      <c r="AW123" s="224"/>
      <c r="AY123" s="218">
        <f t="shared" si="4"/>
        <v>2</v>
      </c>
    </row>
    <row r="124" spans="1:51" outlineLevel="1" x14ac:dyDescent="0.25">
      <c r="A124" s="358" t="str">
        <f>+'2.2'!C129</f>
        <v>BEW11</v>
      </c>
      <c r="B124" s="358" t="str">
        <f>+'2.2'!D129</f>
        <v>Replantationen</v>
      </c>
      <c r="C124" s="358" t="str">
        <f>+'2.2'!F129</f>
        <v>Handchirurgie</v>
      </c>
      <c r="D124" s="224"/>
      <c r="E124" s="224"/>
      <c r="F124" s="224"/>
      <c r="G124" s="224"/>
      <c r="H124" s="224"/>
      <c r="I124" s="224"/>
      <c r="J124" s="224"/>
      <c r="K124" s="224"/>
      <c r="L124" s="224"/>
      <c r="M124" s="224"/>
      <c r="N124" s="224"/>
      <c r="O124" s="224"/>
      <c r="P124" s="224"/>
      <c r="Q124" s="251"/>
      <c r="R124" s="224"/>
      <c r="S124" s="227">
        <v>2</v>
      </c>
      <c r="T124" s="224"/>
      <c r="U124" s="224"/>
      <c r="V124" s="224"/>
      <c r="W124" s="224"/>
      <c r="X124" s="224"/>
      <c r="Y124" s="224"/>
      <c r="Z124" s="224"/>
      <c r="AA124" s="224"/>
      <c r="AB124" s="224"/>
      <c r="AC124" s="224"/>
      <c r="AD124" s="224"/>
      <c r="AE124" s="224"/>
      <c r="AF124" s="224"/>
      <c r="AG124" s="224"/>
      <c r="AH124" s="224"/>
      <c r="AI124" s="224"/>
      <c r="AJ124" s="224"/>
      <c r="AK124" s="224"/>
      <c r="AL124" s="224"/>
      <c r="AM124" s="224"/>
      <c r="AN124" s="224"/>
      <c r="AO124" s="224"/>
      <c r="AP124" s="224"/>
      <c r="AQ124" s="224"/>
      <c r="AR124" s="224"/>
      <c r="AS124" s="224"/>
      <c r="AT124" s="224"/>
      <c r="AU124" s="224"/>
      <c r="AV124" s="224"/>
      <c r="AW124" s="224"/>
      <c r="AY124" s="218">
        <f t="shared" si="4"/>
        <v>2</v>
      </c>
    </row>
    <row r="125" spans="1:51" ht="25" outlineLevel="1" x14ac:dyDescent="0.25">
      <c r="A125" s="358" t="s">
        <v>125</v>
      </c>
      <c r="B125" s="358" t="str">
        <f>+'2.2'!D130</f>
        <v>Rheumatologie</v>
      </c>
      <c r="C125" s="358" t="str">
        <f>+'2.2'!F130</f>
        <v>(Rheumatologie)
(Physikalische Medizin und Rehabilitation)</v>
      </c>
      <c r="D125" s="224"/>
      <c r="E125" s="224"/>
      <c r="F125" s="224"/>
      <c r="G125" s="224"/>
      <c r="H125" s="224"/>
      <c r="I125" s="224"/>
      <c r="J125" s="224"/>
      <c r="K125" s="224"/>
      <c r="L125" s="224"/>
      <c r="M125" s="224"/>
      <c r="N125" s="224"/>
      <c r="O125" s="224"/>
      <c r="P125" s="224"/>
      <c r="Q125" s="251"/>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v>2</v>
      </c>
      <c r="AN125" s="224"/>
      <c r="AO125" s="224"/>
      <c r="AP125" s="224"/>
      <c r="AQ125" s="224"/>
      <c r="AR125" s="224"/>
      <c r="AS125" s="224"/>
      <c r="AT125" s="224">
        <v>2</v>
      </c>
      <c r="AU125" s="224"/>
      <c r="AV125" s="224"/>
      <c r="AW125" s="224"/>
      <c r="AY125" s="218">
        <f t="shared" si="4"/>
        <v>2</v>
      </c>
    </row>
    <row r="126" spans="1:51" ht="37.5" outlineLevel="1" x14ac:dyDescent="0.25">
      <c r="A126" s="358" t="str">
        <f>+'2.2'!C131</f>
        <v>RHE2</v>
      </c>
      <c r="B126" s="358" t="str">
        <f>+'2.2'!D131</f>
        <v>Interdisziplinäre Rheumatologie</v>
      </c>
      <c r="C126" s="358" t="str">
        <f>+'2.2'!F131</f>
        <v>Rheumatologie
Rheumatologie und Physikalische Medizin und Rehabilitation</v>
      </c>
      <c r="D126" s="224"/>
      <c r="E126" s="224"/>
      <c r="F126" s="224"/>
      <c r="G126" s="224"/>
      <c r="H126" s="224"/>
      <c r="I126" s="224"/>
      <c r="J126" s="224"/>
      <c r="K126" s="224"/>
      <c r="L126" s="224"/>
      <c r="M126" s="224"/>
      <c r="N126" s="224"/>
      <c r="O126" s="224"/>
      <c r="P126" s="224"/>
      <c r="Q126" s="251"/>
      <c r="R126" s="224"/>
      <c r="S126" s="224"/>
      <c r="T126" s="224"/>
      <c r="U126" s="224"/>
      <c r="V126" s="224"/>
      <c r="W126" s="224"/>
      <c r="X126" s="224"/>
      <c r="Y126" s="224"/>
      <c r="Z126" s="224"/>
      <c r="AA126" s="224"/>
      <c r="AB126" s="224"/>
      <c r="AC126" s="224"/>
      <c r="AD126" s="224"/>
      <c r="AE126" s="224"/>
      <c r="AF126" s="224"/>
      <c r="AG126" s="224"/>
      <c r="AH126" s="224"/>
      <c r="AI126" s="224"/>
      <c r="AJ126" s="224"/>
      <c r="AK126" s="224"/>
      <c r="AL126" s="224"/>
      <c r="AM126" s="224">
        <v>2</v>
      </c>
      <c r="AN126" s="224"/>
      <c r="AO126" s="224"/>
      <c r="AP126" s="224"/>
      <c r="AQ126" s="224"/>
      <c r="AR126" s="224"/>
      <c r="AS126" s="224"/>
      <c r="AT126" s="224">
        <v>2</v>
      </c>
      <c r="AU126" s="224"/>
      <c r="AV126" s="224"/>
      <c r="AW126" s="224"/>
      <c r="AY126" s="218">
        <f t="shared" si="4"/>
        <v>2</v>
      </c>
    </row>
    <row r="127" spans="1:51" outlineLevel="1" x14ac:dyDescent="0.25">
      <c r="A127" s="358" t="str">
        <f>+'2.2'!C132</f>
        <v>GYN1</v>
      </c>
      <c r="B127" s="358" t="str">
        <f>+'2.2'!D132</f>
        <v>Gynäkologie</v>
      </c>
      <c r="C127" s="358" t="str">
        <f>+'2.2'!F132</f>
        <v>(Gynäkologie und Geburtshilfe)</v>
      </c>
      <c r="D127" s="224"/>
      <c r="E127" s="224"/>
      <c r="F127" s="224"/>
      <c r="G127" s="224"/>
      <c r="H127" s="224"/>
      <c r="I127" s="224"/>
      <c r="J127" s="224"/>
      <c r="K127" s="224"/>
      <c r="L127" s="224"/>
      <c r="M127" s="224"/>
      <c r="N127" s="224"/>
      <c r="O127" s="224"/>
      <c r="P127" s="227">
        <v>2</v>
      </c>
      <c r="Q127" s="228">
        <v>2</v>
      </c>
      <c r="R127" s="224"/>
      <c r="S127" s="224"/>
      <c r="T127" s="224"/>
      <c r="U127" s="224"/>
      <c r="V127" s="224"/>
      <c r="W127" s="224"/>
      <c r="X127" s="224"/>
      <c r="Y127" s="224"/>
      <c r="Z127" s="224"/>
      <c r="AA127" s="224"/>
      <c r="AB127" s="224"/>
      <c r="AC127" s="224"/>
      <c r="AD127" s="224"/>
      <c r="AE127" s="224"/>
      <c r="AF127" s="224"/>
      <c r="AG127" s="224"/>
      <c r="AH127" s="224"/>
      <c r="AI127" s="224"/>
      <c r="AJ127" s="224"/>
      <c r="AK127" s="224"/>
      <c r="AL127" s="224"/>
      <c r="AM127" s="224"/>
      <c r="AN127" s="224"/>
      <c r="AO127" s="224"/>
      <c r="AP127" s="224"/>
      <c r="AQ127" s="224"/>
      <c r="AR127" s="224"/>
      <c r="AS127" s="224"/>
      <c r="AT127" s="224"/>
      <c r="AU127" s="224"/>
      <c r="AV127" s="224"/>
      <c r="AW127" s="224"/>
      <c r="AY127" s="218">
        <f t="shared" si="4"/>
        <v>2</v>
      </c>
    </row>
    <row r="128" spans="1:51" ht="50" outlineLevel="1" x14ac:dyDescent="0.25">
      <c r="A128" s="358" t="str">
        <f>+'2.2'!C133</f>
        <v>GYNT</v>
      </c>
      <c r="B128" s="358" t="str">
        <f>+'2.2'!D133</f>
        <v>Gynäkologische Tumore</v>
      </c>
      <c r="C128" s="358" t="str">
        <f>+'2.2'!F133</f>
        <v>Gynäkologie und Geburtshilfe mit Schwerpunkt gynäkologische Onkologie
In Ausnahmen Chirurgie mit Schwerpunkt Viszeralchirurgie</v>
      </c>
      <c r="D128" s="224"/>
      <c r="E128" s="224"/>
      <c r="F128" s="224"/>
      <c r="G128" s="224"/>
      <c r="H128" s="224"/>
      <c r="I128" s="224"/>
      <c r="J128" s="224"/>
      <c r="K128" s="224"/>
      <c r="L128" s="229">
        <v>2</v>
      </c>
      <c r="M128" s="224"/>
      <c r="N128" s="224"/>
      <c r="O128" s="224"/>
      <c r="P128" s="227">
        <v>2</v>
      </c>
      <c r="Q128" s="228">
        <v>2</v>
      </c>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c r="AM128" s="224"/>
      <c r="AN128" s="224"/>
      <c r="AO128" s="224"/>
      <c r="AP128" s="224"/>
      <c r="AQ128" s="224"/>
      <c r="AR128" s="224"/>
      <c r="AS128" s="224"/>
      <c r="AT128" s="224"/>
      <c r="AU128" s="224"/>
      <c r="AV128" s="224"/>
      <c r="AW128" s="224"/>
      <c r="AY128" s="218">
        <f t="shared" si="4"/>
        <v>2</v>
      </c>
    </row>
    <row r="129" spans="1:51" ht="37.5" outlineLevel="1" x14ac:dyDescent="0.25">
      <c r="A129" s="358" t="str">
        <f>+'2.2'!C134</f>
        <v>GYN2</v>
      </c>
      <c r="B129" s="358" t="str">
        <f>+'2.2'!D134</f>
        <v>Anerkanntes zertifiziertes Brustzentrum</v>
      </c>
      <c r="C129" s="358" t="str">
        <f>+'2.2'!F134</f>
        <v>Plastische, rekonstruktive und ästhetische Chirurgie
Gynäkologie und Geburtshilfe</v>
      </c>
      <c r="D129" s="224"/>
      <c r="E129" s="224"/>
      <c r="F129" s="224"/>
      <c r="G129" s="224"/>
      <c r="H129" s="224"/>
      <c r="I129" s="224"/>
      <c r="J129" s="224"/>
      <c r="K129" s="224"/>
      <c r="L129" s="224"/>
      <c r="M129" s="224"/>
      <c r="N129" s="224"/>
      <c r="O129" s="224"/>
      <c r="P129" s="224">
        <v>2</v>
      </c>
      <c r="Q129" s="251">
        <v>2</v>
      </c>
      <c r="R129" s="224"/>
      <c r="S129" s="224"/>
      <c r="T129" s="224"/>
      <c r="U129" s="224"/>
      <c r="V129" s="224"/>
      <c r="W129" s="224"/>
      <c r="X129" s="224"/>
      <c r="Y129" s="224"/>
      <c r="Z129" s="224"/>
      <c r="AA129" s="224"/>
      <c r="AB129" s="224"/>
      <c r="AC129" s="224"/>
      <c r="AD129" s="224"/>
      <c r="AE129" s="224"/>
      <c r="AF129" s="224"/>
      <c r="AG129" s="224"/>
      <c r="AH129" s="224"/>
      <c r="AI129" s="224"/>
      <c r="AJ129" s="224"/>
      <c r="AK129" s="224"/>
      <c r="AL129" s="224"/>
      <c r="AM129" s="224"/>
      <c r="AN129" s="224">
        <v>2</v>
      </c>
      <c r="AO129" s="224"/>
      <c r="AP129" s="224"/>
      <c r="AQ129" s="224"/>
      <c r="AR129" s="224"/>
      <c r="AS129" s="224"/>
      <c r="AT129" s="224"/>
      <c r="AU129" s="224"/>
      <c r="AV129" s="224"/>
      <c r="AW129" s="224"/>
      <c r="AY129" s="218">
        <f t="shared" si="4"/>
        <v>2</v>
      </c>
    </row>
    <row r="130" spans="1:51" ht="37.5" outlineLevel="1" x14ac:dyDescent="0.25">
      <c r="A130" s="358" t="str">
        <f>+'2.2'!C135</f>
        <v>PLC1</v>
      </c>
      <c r="B130" s="358" t="str">
        <f>+'2.2'!D135</f>
        <v>Eingriffe im Zusammenhang mit Transsexualität</v>
      </c>
      <c r="C130" s="358" t="str">
        <f>+'2.2'!F135</f>
        <v>Plastische, rekonstruktive und ästhetische Chirurgie
Gynäkologie und Geburtshilfe</v>
      </c>
      <c r="D130" s="224"/>
      <c r="E130" s="224"/>
      <c r="F130" s="224"/>
      <c r="G130" s="224"/>
      <c r="H130" s="224"/>
      <c r="I130" s="224"/>
      <c r="J130" s="224"/>
      <c r="K130" s="224"/>
      <c r="L130" s="224"/>
      <c r="M130" s="224"/>
      <c r="N130" s="224"/>
      <c r="O130" s="224"/>
      <c r="P130" s="224">
        <v>2</v>
      </c>
      <c r="Q130" s="251">
        <v>2</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v>2</v>
      </c>
      <c r="AO130" s="224"/>
      <c r="AP130" s="224"/>
      <c r="AQ130" s="224"/>
      <c r="AR130" s="224"/>
      <c r="AS130" s="224"/>
      <c r="AT130" s="224"/>
      <c r="AU130" s="224"/>
      <c r="AV130" s="224"/>
      <c r="AW130" s="224"/>
      <c r="AY130" s="218">
        <f t="shared" si="4"/>
        <v>2</v>
      </c>
    </row>
    <row r="131" spans="1:51" outlineLevel="1" x14ac:dyDescent="0.25">
      <c r="A131" s="358" t="str">
        <f>+'2.2'!C136</f>
        <v>GEBH</v>
      </c>
      <c r="B131" s="358" t="str">
        <f>+'2.2'!D136</f>
        <v>GEBH Geburtshäuser ( ≥ 36 0/7 SSW)</v>
      </c>
      <c r="C131" s="358" t="str">
        <f>+'2.2'!F136</f>
        <v>(Gynäkologie und Geburtshilfe)</v>
      </c>
      <c r="D131" s="224"/>
      <c r="E131" s="224"/>
      <c r="F131" s="224"/>
      <c r="G131" s="224"/>
      <c r="H131" s="224"/>
      <c r="I131" s="224"/>
      <c r="J131" s="224"/>
      <c r="K131" s="224"/>
      <c r="L131" s="224"/>
      <c r="M131" s="224"/>
      <c r="N131" s="224"/>
      <c r="O131" s="224"/>
      <c r="P131" s="224"/>
      <c r="Q131" s="251"/>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Y131" s="218">
        <f t="shared" si="4"/>
        <v>0</v>
      </c>
    </row>
    <row r="132" spans="1:51" outlineLevel="1" x14ac:dyDescent="0.25">
      <c r="A132" s="358" t="str">
        <f>+'2.2'!C137</f>
        <v>GEBS</v>
      </c>
      <c r="B132" s="358" t="str">
        <f>+'2.2'!D137</f>
        <v>Hebammengeleitete Geburtshilfe am/im Spital</v>
      </c>
      <c r="C132" s="358" t="str">
        <f>+'2.2'!F137</f>
        <v/>
      </c>
      <c r="D132" s="224"/>
      <c r="E132" s="224"/>
      <c r="F132" s="224"/>
      <c r="G132" s="224"/>
      <c r="H132" s="224"/>
      <c r="I132" s="224"/>
      <c r="J132" s="224"/>
      <c r="K132" s="224"/>
      <c r="L132" s="224"/>
      <c r="M132" s="224"/>
      <c r="N132" s="224"/>
      <c r="O132" s="224"/>
      <c r="P132" s="224"/>
      <c r="Q132" s="251"/>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Y132" s="218">
        <f t="shared" si="4"/>
        <v>0</v>
      </c>
    </row>
    <row r="133" spans="1:51" ht="25" outlineLevel="1" x14ac:dyDescent="0.25">
      <c r="A133" s="358" t="str">
        <f>+'2.2'!C138</f>
        <v>GEB1</v>
      </c>
      <c r="B133" s="358" t="str">
        <f>+'2.2'!D138</f>
        <v>Grundversorgung Geburtshilfe ( ≥ 35 0/7 SSW und GG 2000g)</v>
      </c>
      <c r="C133" s="358" t="str">
        <f>+'2.2'!F138</f>
        <v>(Gynäkologie und Geburtshilfe)</v>
      </c>
      <c r="D133" s="224"/>
      <c r="E133" s="224"/>
      <c r="F133" s="224"/>
      <c r="G133" s="224"/>
      <c r="H133" s="224"/>
      <c r="I133" s="224"/>
      <c r="J133" s="224"/>
      <c r="K133" s="224"/>
      <c r="L133" s="224"/>
      <c r="M133" s="224"/>
      <c r="N133" s="224"/>
      <c r="O133" s="224"/>
      <c r="P133" s="227">
        <v>2</v>
      </c>
      <c r="Q133" s="228">
        <v>2</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Y133" s="218">
        <f t="shared" si="4"/>
        <v>2</v>
      </c>
    </row>
    <row r="134" spans="1:51" outlineLevel="1" x14ac:dyDescent="0.25">
      <c r="A134" s="358" t="str">
        <f>+'2.2'!C139</f>
        <v>GEB1.1</v>
      </c>
      <c r="B134" s="358" t="str">
        <f>+'2.2'!D139</f>
        <v>Geburtshilfe (≥ 32 0/7 SSW und GG 1250g)</v>
      </c>
      <c r="C134" s="358" t="str">
        <f>+'2.2'!F139</f>
        <v>Gynäkologie und Geburtshilfe</v>
      </c>
      <c r="D134" s="224"/>
      <c r="E134" s="224"/>
      <c r="F134" s="224"/>
      <c r="G134" s="224"/>
      <c r="H134" s="224"/>
      <c r="I134" s="224"/>
      <c r="J134" s="224"/>
      <c r="K134" s="224"/>
      <c r="L134" s="224"/>
      <c r="M134" s="224"/>
      <c r="N134" s="224"/>
      <c r="O134" s="224"/>
      <c r="P134" s="227">
        <v>2</v>
      </c>
      <c r="Q134" s="228">
        <v>2</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Y134" s="218">
        <f t="shared" si="4"/>
        <v>2</v>
      </c>
    </row>
    <row r="135" spans="1:51" ht="25" outlineLevel="1" x14ac:dyDescent="0.25">
      <c r="A135" s="358" t="str">
        <f>+'2.2'!C140</f>
        <v>GEB1.1.1</v>
      </c>
      <c r="B135" s="358" t="str">
        <f>+'2.2'!D140</f>
        <v>Spezialisierte Geburtshilfe</v>
      </c>
      <c r="C135" s="358" t="str">
        <f>+'2.2'!F140</f>
        <v>Gynäkologie und Geburtshilfe
mit Schwerpunkt fetomaternale Medizin</v>
      </c>
      <c r="D135" s="224"/>
      <c r="E135" s="224"/>
      <c r="F135" s="224"/>
      <c r="G135" s="224"/>
      <c r="H135" s="224"/>
      <c r="I135" s="224"/>
      <c r="J135" s="224"/>
      <c r="K135" s="224"/>
      <c r="L135" s="224"/>
      <c r="M135" s="224"/>
      <c r="N135" s="232"/>
      <c r="O135" s="232"/>
      <c r="P135" s="224"/>
      <c r="Q135" s="251">
        <v>2</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Y135" s="218">
        <f t="shared" si="4"/>
        <v>2</v>
      </c>
    </row>
    <row r="136" spans="1:51" ht="25" outlineLevel="1" x14ac:dyDescent="0.25">
      <c r="A136" s="358" t="str">
        <f>+'2.2'!C141</f>
        <v>NEOG</v>
      </c>
      <c r="B136" s="358" t="str">
        <f>+'2.2'!D141</f>
        <v>Grundversorgung Neugeborene (≥ 36 0/7 SSW und GG 2000g)</v>
      </c>
      <c r="C136" s="358" t="str">
        <f>+'2.2'!F141</f>
        <v/>
      </c>
      <c r="D136" s="224"/>
      <c r="E136" s="224"/>
      <c r="F136" s="224"/>
      <c r="G136" s="224"/>
      <c r="H136" s="224"/>
      <c r="I136" s="224"/>
      <c r="J136" s="224"/>
      <c r="K136" s="224"/>
      <c r="L136" s="224"/>
      <c r="M136" s="224"/>
      <c r="N136" s="224"/>
      <c r="O136" s="224"/>
      <c r="P136" s="224"/>
      <c r="Q136" s="251"/>
      <c r="R136" s="224"/>
      <c r="S136" s="224"/>
      <c r="T136" s="224"/>
      <c r="U136" s="224"/>
      <c r="V136" s="224"/>
      <c r="W136" s="224"/>
      <c r="X136" s="224"/>
      <c r="Y136" s="224"/>
      <c r="Z136" s="224"/>
      <c r="AA136" s="224"/>
      <c r="AB136" s="224"/>
      <c r="AC136" s="224"/>
      <c r="AD136" s="224"/>
      <c r="AE136" s="224"/>
      <c r="AF136" s="224"/>
      <c r="AG136" s="224"/>
      <c r="AH136" s="224"/>
      <c r="AI136" s="224"/>
      <c r="AJ136" s="224"/>
      <c r="AK136" s="224"/>
      <c r="AL136" s="224"/>
      <c r="AM136" s="224"/>
      <c r="AN136" s="224"/>
      <c r="AO136" s="224"/>
      <c r="AP136" s="224"/>
      <c r="AQ136" s="224"/>
      <c r="AR136" s="224"/>
      <c r="AS136" s="224"/>
      <c r="AT136" s="224"/>
      <c r="AU136" s="224"/>
      <c r="AV136" s="224"/>
      <c r="AW136" s="224"/>
      <c r="AY136" s="218">
        <f t="shared" ref="AY136:AY157" si="7">+MAX(D136:AW136)</f>
        <v>0</v>
      </c>
    </row>
    <row r="137" spans="1:51" ht="25" outlineLevel="1" x14ac:dyDescent="0.25">
      <c r="A137" s="358" t="str">
        <f>+'2.2'!C142</f>
        <v>NEO1</v>
      </c>
      <c r="B137" s="358" t="str">
        <f>+'2.2'!D142</f>
        <v>Grundversorgung Neugeborene (≥ 35 0/7 SSW und GG 2000g)</v>
      </c>
      <c r="C137" s="358" t="str">
        <f>+'2.2'!F142</f>
        <v>(Gynäkologie und Geburtshilfe)
(Kinder- und Jugendmedizin)</v>
      </c>
      <c r="D137" s="232"/>
      <c r="E137" s="232"/>
      <c r="F137" s="232"/>
      <c r="G137" s="232"/>
      <c r="H137" s="232"/>
      <c r="I137" s="232"/>
      <c r="J137" s="232"/>
      <c r="K137" s="232"/>
      <c r="L137" s="232"/>
      <c r="M137" s="232"/>
      <c r="N137" s="224"/>
      <c r="O137" s="233"/>
      <c r="P137" s="234">
        <v>2</v>
      </c>
      <c r="Q137" s="252">
        <v>2</v>
      </c>
      <c r="R137" s="232"/>
      <c r="S137" s="232"/>
      <c r="T137" s="232"/>
      <c r="U137" s="232"/>
      <c r="V137" s="232"/>
      <c r="W137" s="232"/>
      <c r="X137" s="232"/>
      <c r="Y137" s="232"/>
      <c r="Z137" s="232"/>
      <c r="AA137" s="226">
        <v>2</v>
      </c>
      <c r="AB137" s="226">
        <v>2</v>
      </c>
      <c r="AC137" s="232"/>
      <c r="AD137" s="232"/>
      <c r="AE137" s="232"/>
      <c r="AF137" s="232"/>
      <c r="AG137" s="232"/>
      <c r="AH137" s="232"/>
      <c r="AI137" s="232"/>
      <c r="AJ137" s="232"/>
      <c r="AK137" s="232"/>
      <c r="AL137" s="232"/>
      <c r="AM137" s="232"/>
      <c r="AN137" s="232"/>
      <c r="AO137" s="232"/>
      <c r="AP137" s="232"/>
      <c r="AQ137" s="232"/>
      <c r="AR137" s="224"/>
      <c r="AS137" s="224"/>
      <c r="AT137" s="224"/>
      <c r="AU137" s="224"/>
      <c r="AV137" s="224"/>
      <c r="AW137" s="224"/>
      <c r="AY137" s="218">
        <f t="shared" si="7"/>
        <v>2</v>
      </c>
    </row>
    <row r="138" spans="1:51" ht="25" outlineLevel="1" x14ac:dyDescent="0.25">
      <c r="A138" s="358" t="str">
        <f>+'2.2'!C143</f>
        <v>NEO1.1</v>
      </c>
      <c r="B138" s="358" t="str">
        <f>+'2.2'!D143</f>
        <v>Neonatologie (≥  32 0/7 SSW und GG 1250g)</v>
      </c>
      <c r="C138" s="358" t="str">
        <f>+'2.2'!F143</f>
        <v>Kinder- und Jugendmedizin mit Schwerpunkt Neonatologie</v>
      </c>
      <c r="D138" s="224"/>
      <c r="E138" s="224"/>
      <c r="F138" s="224"/>
      <c r="G138" s="224"/>
      <c r="H138" s="224"/>
      <c r="I138" s="224"/>
      <c r="J138" s="224"/>
      <c r="K138" s="224"/>
      <c r="L138" s="224"/>
      <c r="M138" s="224"/>
      <c r="N138" s="224"/>
      <c r="O138" s="224"/>
      <c r="P138" s="224"/>
      <c r="Q138" s="251"/>
      <c r="R138" s="224"/>
      <c r="S138" s="224"/>
      <c r="T138" s="224"/>
      <c r="U138" s="224"/>
      <c r="V138" s="224"/>
      <c r="W138" s="224"/>
      <c r="X138" s="224"/>
      <c r="Y138" s="224"/>
      <c r="Z138" s="224"/>
      <c r="AA138" s="224"/>
      <c r="AB138" s="227">
        <v>2</v>
      </c>
      <c r="AC138" s="224"/>
      <c r="AD138" s="224"/>
      <c r="AE138" s="224"/>
      <c r="AF138" s="224"/>
      <c r="AG138" s="224"/>
      <c r="AH138" s="224"/>
      <c r="AI138" s="224"/>
      <c r="AJ138" s="224"/>
      <c r="AK138" s="224"/>
      <c r="AL138" s="224"/>
      <c r="AM138" s="224"/>
      <c r="AN138" s="224"/>
      <c r="AO138" s="224"/>
      <c r="AP138" s="224"/>
      <c r="AQ138" s="224"/>
      <c r="AR138" s="224"/>
      <c r="AS138" s="224"/>
      <c r="AT138" s="224"/>
      <c r="AU138" s="224"/>
      <c r="AV138" s="224"/>
      <c r="AW138" s="224"/>
      <c r="AY138" s="218">
        <f t="shared" si="7"/>
        <v>2</v>
      </c>
    </row>
    <row r="139" spans="1:51" ht="25" outlineLevel="1" x14ac:dyDescent="0.25">
      <c r="A139" s="358" t="str">
        <f>+'2.2'!C144</f>
        <v>NEO1.1.1</v>
      </c>
      <c r="B139" s="358" t="str">
        <f>+'2.2'!D144</f>
        <v>Spezialisierte Neonatologie (≥ 28 0/7 SSW und GG ≥1000g)</v>
      </c>
      <c r="C139" s="358" t="str">
        <f>+'2.2'!F144</f>
        <v>Kinder- und Jugendmedizin mit Schwerpunkt Neonatologie</v>
      </c>
      <c r="D139" s="224"/>
      <c r="E139" s="224"/>
      <c r="F139" s="224"/>
      <c r="G139" s="224"/>
      <c r="H139" s="224"/>
      <c r="I139" s="224"/>
      <c r="J139" s="224"/>
      <c r="K139" s="224"/>
      <c r="L139" s="224"/>
      <c r="M139" s="224"/>
      <c r="N139" s="224"/>
      <c r="O139" s="224"/>
      <c r="P139" s="224"/>
      <c r="Q139" s="251"/>
      <c r="R139" s="224"/>
      <c r="S139" s="224"/>
      <c r="T139" s="224"/>
      <c r="U139" s="224"/>
      <c r="V139" s="224"/>
      <c r="W139" s="224"/>
      <c r="X139" s="224"/>
      <c r="Y139" s="224"/>
      <c r="Z139" s="224"/>
      <c r="AA139" s="224"/>
      <c r="AB139" s="227">
        <v>2</v>
      </c>
      <c r="AC139" s="224"/>
      <c r="AD139" s="224"/>
      <c r="AE139" s="224"/>
      <c r="AF139" s="224"/>
      <c r="AG139" s="224"/>
      <c r="AH139" s="224"/>
      <c r="AI139" s="224"/>
      <c r="AJ139" s="224"/>
      <c r="AK139" s="224"/>
      <c r="AL139" s="224"/>
      <c r="AM139" s="224"/>
      <c r="AN139" s="224"/>
      <c r="AO139" s="224"/>
      <c r="AP139" s="224"/>
      <c r="AQ139" s="224"/>
      <c r="AR139" s="224"/>
      <c r="AS139" s="224"/>
      <c r="AT139" s="224"/>
      <c r="AU139" s="224"/>
      <c r="AV139" s="224"/>
      <c r="AW139" s="224"/>
      <c r="AY139" s="218">
        <f t="shared" si="7"/>
        <v>2</v>
      </c>
    </row>
    <row r="140" spans="1:51" ht="25" outlineLevel="1" x14ac:dyDescent="0.25">
      <c r="A140" s="358" t="str">
        <f>+'2.2'!C145</f>
        <v>NEO1.1.1.1</v>
      </c>
      <c r="B140" s="358" t="str">
        <f>+'2.2'!D145</f>
        <v>Hochspezialisierte Neonatologie (&lt; 32 0/7 SSW und GG &lt; 1500g)</v>
      </c>
      <c r="C140" s="358" t="str">
        <f>+'2.2'!F145</f>
        <v>Kinder- und Jugendmedizin mit Schwerpunkt Neonatologie</v>
      </c>
      <c r="D140" s="224"/>
      <c r="E140" s="224"/>
      <c r="F140" s="224"/>
      <c r="G140" s="224"/>
      <c r="H140" s="224"/>
      <c r="I140" s="224"/>
      <c r="J140" s="224"/>
      <c r="K140" s="224"/>
      <c r="L140" s="224"/>
      <c r="M140" s="224"/>
      <c r="N140" s="224"/>
      <c r="O140" s="224"/>
      <c r="P140" s="224"/>
      <c r="Q140" s="251"/>
      <c r="R140" s="224"/>
      <c r="S140" s="224"/>
      <c r="T140" s="224"/>
      <c r="U140" s="224"/>
      <c r="V140" s="224"/>
      <c r="W140" s="224"/>
      <c r="X140" s="224"/>
      <c r="Y140" s="224"/>
      <c r="Z140" s="224"/>
      <c r="AA140" s="224"/>
      <c r="AB140" s="227">
        <v>2</v>
      </c>
      <c r="AC140" s="224"/>
      <c r="AD140" s="224"/>
      <c r="AE140" s="224"/>
      <c r="AF140" s="224"/>
      <c r="AG140" s="224"/>
      <c r="AH140" s="224"/>
      <c r="AI140" s="224"/>
      <c r="AJ140" s="224"/>
      <c r="AK140" s="224"/>
      <c r="AL140" s="224"/>
      <c r="AM140" s="224"/>
      <c r="AN140" s="224"/>
      <c r="AO140" s="224"/>
      <c r="AP140" s="224"/>
      <c r="AQ140" s="224"/>
      <c r="AR140" s="224"/>
      <c r="AS140" s="224"/>
      <c r="AT140" s="224"/>
      <c r="AU140" s="224"/>
      <c r="AV140" s="224"/>
      <c r="AW140" s="224"/>
      <c r="AY140" s="218">
        <f t="shared" si="7"/>
        <v>2</v>
      </c>
    </row>
    <row r="141" spans="1:51" ht="25" outlineLevel="1" x14ac:dyDescent="0.25">
      <c r="A141" s="358" t="str">
        <f>+'2.2'!C146</f>
        <v>ONK1</v>
      </c>
      <c r="B141" s="358" t="str">
        <f>+'2.2'!D146</f>
        <v>Onkologie</v>
      </c>
      <c r="C141" s="358" t="str">
        <f>+'2.2'!F146</f>
        <v>(Medizinische Onkologie)
(Allgemeine Innere Medizin)</v>
      </c>
      <c r="D141" s="226">
        <v>2</v>
      </c>
      <c r="E141" s="226">
        <v>2</v>
      </c>
      <c r="F141" s="224"/>
      <c r="G141" s="224"/>
      <c r="H141" s="224"/>
      <c r="I141" s="224"/>
      <c r="J141" s="224"/>
      <c r="K141" s="224"/>
      <c r="L141" s="224"/>
      <c r="M141" s="224"/>
      <c r="N141" s="224"/>
      <c r="O141" s="224"/>
      <c r="P141" s="224"/>
      <c r="Q141" s="251"/>
      <c r="R141" s="224"/>
      <c r="S141" s="224"/>
      <c r="T141" s="224"/>
      <c r="U141" s="224"/>
      <c r="V141" s="224"/>
      <c r="W141" s="224"/>
      <c r="X141" s="224"/>
      <c r="Y141" s="224"/>
      <c r="Z141" s="224"/>
      <c r="AA141" s="224"/>
      <c r="AB141" s="224"/>
      <c r="AC141" s="224"/>
      <c r="AD141" s="226">
        <v>2</v>
      </c>
      <c r="AE141" s="224"/>
      <c r="AF141" s="224"/>
      <c r="AG141" s="224"/>
      <c r="AH141" s="224"/>
      <c r="AI141" s="224"/>
      <c r="AJ141" s="224"/>
      <c r="AK141" s="224"/>
      <c r="AL141" s="224"/>
      <c r="AM141" s="224"/>
      <c r="AN141" s="224"/>
      <c r="AO141" s="224"/>
      <c r="AP141" s="224"/>
      <c r="AQ141" s="224"/>
      <c r="AR141" s="224"/>
      <c r="AS141" s="224"/>
      <c r="AT141" s="224"/>
      <c r="AU141" s="224"/>
      <c r="AV141" s="224"/>
      <c r="AW141" s="224"/>
      <c r="AY141" s="218">
        <f t="shared" si="7"/>
        <v>2</v>
      </c>
    </row>
    <row r="142" spans="1:51" outlineLevel="1" x14ac:dyDescent="0.25">
      <c r="A142" s="358" t="str">
        <f>+'2.2'!C147</f>
        <v>RAO1</v>
      </c>
      <c r="B142" s="358" t="str">
        <f>+'2.2'!D147</f>
        <v>Radio-Onkologie</v>
      </c>
      <c r="C142" s="358" t="str">
        <f>+'2.2'!F147</f>
        <v>Radio-Onkologie / Strahlentherapie</v>
      </c>
      <c r="D142" s="226"/>
      <c r="E142" s="226"/>
      <c r="F142" s="224"/>
      <c r="G142" s="224"/>
      <c r="H142" s="224"/>
      <c r="I142" s="224"/>
      <c r="J142" s="224"/>
      <c r="K142" s="224"/>
      <c r="L142" s="224"/>
      <c r="M142" s="224"/>
      <c r="N142" s="224"/>
      <c r="O142" s="224"/>
      <c r="P142" s="224"/>
      <c r="Q142" s="251"/>
      <c r="R142" s="224"/>
      <c r="S142" s="224"/>
      <c r="T142" s="224"/>
      <c r="U142" s="224"/>
      <c r="V142" s="224"/>
      <c r="W142" s="224"/>
      <c r="X142" s="224"/>
      <c r="Y142" s="224"/>
      <c r="Z142" s="224"/>
      <c r="AA142" s="224"/>
      <c r="AB142" s="224"/>
      <c r="AC142" s="224"/>
      <c r="AD142" s="224"/>
      <c r="AE142" s="224"/>
      <c r="AF142" s="224"/>
      <c r="AG142" s="224"/>
      <c r="AH142" s="224"/>
      <c r="AI142" s="224"/>
      <c r="AJ142" s="224"/>
      <c r="AK142" s="224"/>
      <c r="AL142" s="224"/>
      <c r="AM142" s="224"/>
      <c r="AN142" s="224"/>
      <c r="AO142" s="224"/>
      <c r="AP142" s="224"/>
      <c r="AQ142" s="224"/>
      <c r="AR142" s="224"/>
      <c r="AS142" s="226">
        <v>2</v>
      </c>
      <c r="AT142" s="224"/>
      <c r="AU142" s="224"/>
      <c r="AV142" s="224"/>
      <c r="AW142" s="224"/>
      <c r="AY142" s="218">
        <f t="shared" si="7"/>
        <v>2</v>
      </c>
    </row>
    <row r="143" spans="1:51" outlineLevel="1" x14ac:dyDescent="0.25">
      <c r="A143" s="358" t="str">
        <f>+'2.2'!C148</f>
        <v>NUK1</v>
      </c>
      <c r="B143" s="358" t="str">
        <f>+'2.2'!D148</f>
        <v>Nuklearmedizin</v>
      </c>
      <c r="C143" s="358" t="str">
        <f>+'2.2'!F148</f>
        <v>Nuklearmedizin</v>
      </c>
      <c r="D143" s="226"/>
      <c r="E143" s="226"/>
      <c r="F143" s="224"/>
      <c r="G143" s="224"/>
      <c r="H143" s="224"/>
      <c r="I143" s="224"/>
      <c r="J143" s="224"/>
      <c r="K143" s="224"/>
      <c r="L143" s="224"/>
      <c r="M143" s="224"/>
      <c r="N143" s="224"/>
      <c r="O143" s="224"/>
      <c r="P143" s="224"/>
      <c r="Q143" s="251"/>
      <c r="R143" s="224"/>
      <c r="S143" s="224"/>
      <c r="T143" s="224"/>
      <c r="U143" s="224"/>
      <c r="V143" s="224"/>
      <c r="W143" s="224"/>
      <c r="X143" s="224"/>
      <c r="Y143" s="224"/>
      <c r="Z143" s="224"/>
      <c r="AA143" s="224"/>
      <c r="AB143" s="224"/>
      <c r="AC143" s="224"/>
      <c r="AD143" s="224"/>
      <c r="AE143" s="224"/>
      <c r="AF143" s="224"/>
      <c r="AG143" s="224"/>
      <c r="AH143" s="253">
        <v>0</v>
      </c>
      <c r="AI143" s="224"/>
      <c r="AJ143" s="224"/>
      <c r="AK143" s="224"/>
      <c r="AL143" s="224"/>
      <c r="AM143" s="224"/>
      <c r="AN143" s="224"/>
      <c r="AO143" s="224"/>
      <c r="AP143" s="224"/>
      <c r="AQ143" s="224"/>
      <c r="AR143" s="224"/>
      <c r="AS143" s="224"/>
      <c r="AT143" s="224"/>
      <c r="AU143" s="224"/>
      <c r="AV143" s="224"/>
      <c r="AW143" s="224"/>
      <c r="AY143" s="218">
        <f>+MAX(D143:AW143)</f>
        <v>0</v>
      </c>
    </row>
    <row r="144" spans="1:51" outlineLevel="1" x14ac:dyDescent="0.25">
      <c r="A144" s="358" t="str">
        <f>+'2.2'!C149</f>
        <v>UNF1</v>
      </c>
      <c r="B144" s="381" t="str">
        <f>+'2.2'!D149</f>
        <v>Unfallchirurgie (Polytrauma)</v>
      </c>
      <c r="C144" s="358" t="str">
        <f>+'2.2'!F149</f>
        <v/>
      </c>
      <c r="D144" s="235"/>
      <c r="E144" s="235"/>
      <c r="F144" s="224"/>
      <c r="G144" s="224"/>
      <c r="H144" s="224"/>
      <c r="I144" s="235"/>
      <c r="J144" s="224"/>
      <c r="K144" s="224"/>
      <c r="L144" s="235"/>
      <c r="M144" s="224"/>
      <c r="N144" s="224"/>
      <c r="O144" s="224"/>
      <c r="P144" s="224"/>
      <c r="Q144" s="251"/>
      <c r="R144" s="224"/>
      <c r="S144" s="235"/>
      <c r="T144" s="224"/>
      <c r="U144" s="224"/>
      <c r="V144" s="235"/>
      <c r="W144" s="235"/>
      <c r="X144" s="235"/>
      <c r="Y144" s="224"/>
      <c r="Z144" s="224"/>
      <c r="AA144" s="224"/>
      <c r="AB144" s="224"/>
      <c r="AC144" s="224"/>
      <c r="AD144" s="224"/>
      <c r="AE144" s="224"/>
      <c r="AF144" s="224"/>
      <c r="AG144" s="224"/>
      <c r="AH144" s="224"/>
      <c r="AI144" s="224"/>
      <c r="AJ144" s="224"/>
      <c r="AK144" s="224"/>
      <c r="AL144" s="224"/>
      <c r="AM144" s="224"/>
      <c r="AN144" s="224"/>
      <c r="AO144" s="224"/>
      <c r="AP144" s="224"/>
      <c r="AQ144" s="224"/>
      <c r="AR144" s="224"/>
      <c r="AS144" s="224"/>
      <c r="AT144" s="224"/>
      <c r="AU144" s="224"/>
      <c r="AV144" s="224"/>
      <c r="AW144" s="224"/>
      <c r="AY144" s="218">
        <f t="shared" si="7"/>
        <v>0</v>
      </c>
    </row>
    <row r="145" spans="1:51" s="384" customFormat="1" outlineLevel="1" x14ac:dyDescent="0.25">
      <c r="A145" s="382" t="str">
        <f>+'2.2'!C150</f>
        <v>UNF1.1</v>
      </c>
      <c r="B145" s="386" t="str">
        <f>+'2.2'!D150</f>
        <v>Behandlung von Schwerverletzten (IVHSM)</v>
      </c>
      <c r="C145" s="382" t="str">
        <f>+'2.2'!F150</f>
        <v/>
      </c>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c r="AA145" s="383"/>
      <c r="AB145" s="383"/>
      <c r="AC145" s="383"/>
      <c r="AD145" s="383"/>
      <c r="AE145" s="383"/>
      <c r="AF145" s="383"/>
      <c r="AG145" s="383"/>
      <c r="AH145" s="383"/>
      <c r="AI145" s="383"/>
      <c r="AJ145" s="383"/>
      <c r="AK145" s="383"/>
      <c r="AL145" s="383"/>
      <c r="AM145" s="383"/>
      <c r="AN145" s="383"/>
      <c r="AO145" s="383"/>
      <c r="AP145" s="383"/>
      <c r="AQ145" s="383"/>
      <c r="AR145" s="383"/>
      <c r="AS145" s="383"/>
      <c r="AT145" s="383"/>
      <c r="AU145" s="383"/>
      <c r="AV145" s="383"/>
      <c r="AW145" s="383"/>
      <c r="AY145" s="218"/>
    </row>
    <row r="146" spans="1:51" s="384" customFormat="1" outlineLevel="1" x14ac:dyDescent="0.25">
      <c r="A146" s="382" t="str">
        <f>+'2.2'!C151</f>
        <v>UNF2</v>
      </c>
      <c r="B146" s="382" t="str">
        <f>+'2.2'!D151</f>
        <v>Schwere Verbrennungen (IVHSM)</v>
      </c>
      <c r="C146" s="382" t="str">
        <f>+'2.2'!F151</f>
        <v/>
      </c>
      <c r="D146" s="383"/>
      <c r="E146" s="383"/>
      <c r="F146" s="383"/>
      <c r="G146" s="383"/>
      <c r="H146" s="383"/>
      <c r="I146" s="383"/>
      <c r="J146" s="383"/>
      <c r="K146" s="383"/>
      <c r="L146" s="383"/>
      <c r="M146" s="383"/>
      <c r="N146" s="383"/>
      <c r="O146" s="383"/>
      <c r="P146" s="383"/>
      <c r="Q146" s="383"/>
      <c r="R146" s="383"/>
      <c r="S146" s="383"/>
      <c r="T146" s="383"/>
      <c r="U146" s="383"/>
      <c r="V146" s="383"/>
      <c r="W146" s="383"/>
      <c r="X146" s="383"/>
      <c r="Y146" s="383"/>
      <c r="Z146" s="383"/>
      <c r="AA146" s="383"/>
      <c r="AB146" s="383"/>
      <c r="AC146" s="383"/>
      <c r="AD146" s="383"/>
      <c r="AE146" s="383"/>
      <c r="AF146" s="383"/>
      <c r="AG146" s="383"/>
      <c r="AH146" s="383"/>
      <c r="AI146" s="383"/>
      <c r="AJ146" s="383"/>
      <c r="AK146" s="383"/>
      <c r="AL146" s="383"/>
      <c r="AM146" s="383"/>
      <c r="AN146" s="383"/>
      <c r="AO146" s="383"/>
      <c r="AP146" s="383"/>
      <c r="AQ146" s="383"/>
      <c r="AR146" s="383"/>
      <c r="AS146" s="383"/>
      <c r="AT146" s="383"/>
      <c r="AU146" s="383"/>
      <c r="AV146" s="383"/>
      <c r="AW146" s="383"/>
      <c r="AY146" s="218"/>
    </row>
    <row r="147" spans="1:51" outlineLevel="1" x14ac:dyDescent="0.25">
      <c r="A147" s="358" t="str">
        <f>+'2.2'!C152</f>
        <v>KINM</v>
      </c>
      <c r="B147" s="358" t="str">
        <f>+'2.2'!D152</f>
        <v>Kindermedizin</v>
      </c>
      <c r="C147" s="358" t="str">
        <f>+'2.2'!F152</f>
        <v>Kinder- und Jugendmedizin</v>
      </c>
      <c r="D147" s="224"/>
      <c r="E147" s="224"/>
      <c r="F147" s="224"/>
      <c r="G147" s="224"/>
      <c r="H147" s="224"/>
      <c r="I147" s="224"/>
      <c r="J147" s="224"/>
      <c r="K147" s="224"/>
      <c r="L147" s="224"/>
      <c r="M147" s="224"/>
      <c r="N147" s="224"/>
      <c r="O147" s="224"/>
      <c r="P147" s="224"/>
      <c r="Q147" s="251"/>
      <c r="R147" s="224"/>
      <c r="S147" s="224"/>
      <c r="T147" s="224"/>
      <c r="U147" s="224"/>
      <c r="V147" s="224"/>
      <c r="W147" s="224"/>
      <c r="X147" s="224"/>
      <c r="Y147" s="224"/>
      <c r="Z147" s="224"/>
      <c r="AA147" s="224">
        <v>2</v>
      </c>
      <c r="AB147" s="226">
        <v>2</v>
      </c>
      <c r="AC147" s="224"/>
      <c r="AD147" s="224"/>
      <c r="AE147" s="224"/>
      <c r="AF147" s="224"/>
      <c r="AG147" s="224"/>
      <c r="AH147" s="224"/>
      <c r="AI147" s="224"/>
      <c r="AJ147" s="224"/>
      <c r="AK147" s="224"/>
      <c r="AL147" s="224"/>
      <c r="AM147" s="224"/>
      <c r="AN147" s="224"/>
      <c r="AO147" s="224"/>
      <c r="AP147" s="224"/>
      <c r="AQ147" s="224"/>
      <c r="AR147" s="224"/>
      <c r="AS147" s="224"/>
      <c r="AT147" s="224"/>
      <c r="AU147" s="224"/>
      <c r="AV147" s="224"/>
      <c r="AW147" s="224"/>
      <c r="AY147" s="218">
        <f t="shared" si="7"/>
        <v>2</v>
      </c>
    </row>
    <row r="148" spans="1:51" outlineLevel="1" x14ac:dyDescent="0.25">
      <c r="A148" s="358" t="str">
        <f>+'2.2'!C153</f>
        <v>KINC</v>
      </c>
      <c r="B148" s="358" t="str">
        <f>+'2.2'!D153</f>
        <v>Kinderchirurgie</v>
      </c>
      <c r="C148" s="358" t="str">
        <f>+'2.2'!F153</f>
        <v>Kinderchirurgie</v>
      </c>
      <c r="D148" s="224"/>
      <c r="E148" s="224"/>
      <c r="F148" s="224"/>
      <c r="G148" s="224"/>
      <c r="H148" s="224"/>
      <c r="I148" s="224"/>
      <c r="J148" s="224"/>
      <c r="K148" s="224"/>
      <c r="L148" s="224"/>
      <c r="M148" s="224"/>
      <c r="N148" s="224"/>
      <c r="O148" s="224"/>
      <c r="P148" s="224"/>
      <c r="Q148" s="251"/>
      <c r="R148" s="224"/>
      <c r="S148" s="224"/>
      <c r="T148" s="224"/>
      <c r="U148" s="224"/>
      <c r="V148" s="224"/>
      <c r="W148" s="224"/>
      <c r="X148" s="224"/>
      <c r="Y148" s="224"/>
      <c r="Z148" s="224"/>
      <c r="AA148" s="224"/>
      <c r="AB148" s="224"/>
      <c r="AC148" s="224">
        <v>2</v>
      </c>
      <c r="AD148" s="224"/>
      <c r="AE148" s="224"/>
      <c r="AF148" s="224"/>
      <c r="AG148" s="224"/>
      <c r="AH148" s="224"/>
      <c r="AI148" s="224"/>
      <c r="AJ148" s="224"/>
      <c r="AK148" s="224"/>
      <c r="AL148" s="224"/>
      <c r="AM148" s="224"/>
      <c r="AN148" s="224"/>
      <c r="AO148" s="224"/>
      <c r="AP148" s="224"/>
      <c r="AQ148" s="224"/>
      <c r="AR148" s="224"/>
      <c r="AS148" s="224"/>
      <c r="AT148" s="224"/>
      <c r="AU148" s="224"/>
      <c r="AV148" s="224"/>
      <c r="AW148" s="224"/>
      <c r="AY148" s="218">
        <f t="shared" si="7"/>
        <v>2</v>
      </c>
    </row>
    <row r="149" spans="1:51" outlineLevel="1" x14ac:dyDescent="0.25">
      <c r="A149" s="358" t="str">
        <f>+'2.2'!C154</f>
        <v>KINB</v>
      </c>
      <c r="B149" s="358" t="str">
        <f>+'2.2'!D154</f>
        <v>Basis-Kinderchirurgie</v>
      </c>
      <c r="C149" s="358" t="str">
        <f>+'2.2'!F154</f>
        <v/>
      </c>
      <c r="D149" s="224"/>
      <c r="E149" s="224"/>
      <c r="F149" s="224"/>
      <c r="G149" s="224"/>
      <c r="H149" s="224"/>
      <c r="I149" s="224"/>
      <c r="J149" s="224"/>
      <c r="K149" s="224"/>
      <c r="L149" s="224"/>
      <c r="M149" s="224"/>
      <c r="N149" s="224"/>
      <c r="O149" s="224"/>
      <c r="P149" s="224"/>
      <c r="Q149" s="251"/>
      <c r="R149" s="224"/>
      <c r="S149" s="224"/>
      <c r="T149" s="224"/>
      <c r="U149" s="224"/>
      <c r="V149" s="224"/>
      <c r="W149" s="224"/>
      <c r="X149" s="224"/>
      <c r="Y149" s="224"/>
      <c r="Z149" s="224"/>
      <c r="AA149" s="224"/>
      <c r="AB149" s="224"/>
      <c r="AC149" s="224"/>
      <c r="AD149" s="224"/>
      <c r="AE149" s="224"/>
      <c r="AF149" s="224"/>
      <c r="AG149" s="224"/>
      <c r="AH149" s="224"/>
      <c r="AI149" s="224"/>
      <c r="AJ149" s="224"/>
      <c r="AK149" s="224"/>
      <c r="AL149" s="224"/>
      <c r="AM149" s="224"/>
      <c r="AN149" s="224"/>
      <c r="AO149" s="224"/>
      <c r="AP149" s="224"/>
      <c r="AQ149" s="224"/>
      <c r="AR149" s="224"/>
      <c r="AS149" s="224"/>
      <c r="AT149" s="224"/>
      <c r="AU149" s="224"/>
      <c r="AV149" s="224"/>
      <c r="AW149" s="224"/>
      <c r="AY149" s="218">
        <f t="shared" si="7"/>
        <v>0</v>
      </c>
    </row>
    <row r="150" spans="1:51" outlineLevel="1" x14ac:dyDescent="0.25">
      <c r="A150" s="358" t="str">
        <f>+'2.2'!C155</f>
        <v>KAA</v>
      </c>
      <c r="B150" s="358" t="str">
        <f>+'2.2'!D155</f>
        <v>Kinderanästhesie "A"</v>
      </c>
      <c r="C150" s="358" t="str">
        <f>+'2.2'!F155</f>
        <v>Anästhesiologie</v>
      </c>
      <c r="D150" s="224"/>
      <c r="E150" s="224"/>
      <c r="F150" s="224"/>
      <c r="G150" s="224"/>
      <c r="H150" s="224"/>
      <c r="I150" s="224"/>
      <c r="J150" s="224"/>
      <c r="K150" s="224"/>
      <c r="L150" s="224"/>
      <c r="M150" s="224"/>
      <c r="N150" s="224"/>
      <c r="O150" s="224"/>
      <c r="P150" s="224"/>
      <c r="Q150" s="251"/>
      <c r="R150" s="224"/>
      <c r="S150" s="224"/>
      <c r="T150" s="224"/>
      <c r="U150" s="224"/>
      <c r="V150" s="224"/>
      <c r="W150" s="224"/>
      <c r="X150" s="224"/>
      <c r="Y150" s="224"/>
      <c r="Z150" s="224"/>
      <c r="AA150" s="224"/>
      <c r="AB150" s="224"/>
      <c r="AC150" s="224"/>
      <c r="AD150" s="224"/>
      <c r="AE150" s="224"/>
      <c r="AF150" s="224"/>
      <c r="AG150" s="224"/>
      <c r="AH150" s="224"/>
      <c r="AI150" s="224"/>
      <c r="AJ150" s="224"/>
      <c r="AK150" s="224"/>
      <c r="AL150" s="224"/>
      <c r="AM150" s="224"/>
      <c r="AN150" s="224"/>
      <c r="AO150" s="224"/>
      <c r="AP150" s="224"/>
      <c r="AQ150" s="224"/>
      <c r="AR150" s="224"/>
      <c r="AS150" s="224"/>
      <c r="AT150" s="224"/>
      <c r="AU150" s="224"/>
      <c r="AV150" s="224"/>
      <c r="AW150" s="224"/>
      <c r="AY150" s="218">
        <f t="shared" ref="AY150:AY153" si="8">+MAX(D150:AW150)</f>
        <v>0</v>
      </c>
    </row>
    <row r="151" spans="1:51" outlineLevel="1" x14ac:dyDescent="0.25">
      <c r="A151" s="358" t="str">
        <f>+'2.2'!C156</f>
        <v>KAB</v>
      </c>
      <c r="B151" s="358" t="str">
        <f>+'2.2'!D156</f>
        <v>Kinderanästhesie "B"</v>
      </c>
      <c r="C151" s="358" t="str">
        <f>+'2.2'!F156</f>
        <v>Anästhesiologie</v>
      </c>
      <c r="D151" s="224"/>
      <c r="E151" s="224"/>
      <c r="F151" s="224"/>
      <c r="G151" s="224"/>
      <c r="H151" s="224"/>
      <c r="I151" s="224"/>
      <c r="J151" s="224"/>
      <c r="K151" s="224"/>
      <c r="L151" s="224"/>
      <c r="M151" s="224"/>
      <c r="N151" s="224"/>
      <c r="O151" s="224"/>
      <c r="P151" s="224"/>
      <c r="Q151" s="251"/>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Y151" s="218">
        <f t="shared" si="8"/>
        <v>0</v>
      </c>
    </row>
    <row r="152" spans="1:51" outlineLevel="1" x14ac:dyDescent="0.25">
      <c r="A152" s="358" t="str">
        <f>+'2.2'!C157</f>
        <v>KAC</v>
      </c>
      <c r="B152" s="358" t="str">
        <f>+'2.2'!D157</f>
        <v>Kinderanästhesie "C"</v>
      </c>
      <c r="C152" s="358" t="str">
        <f>+'2.2'!F157</f>
        <v>Anästhesiologie</v>
      </c>
      <c r="D152" s="224"/>
      <c r="E152" s="224"/>
      <c r="F152" s="224"/>
      <c r="G152" s="224"/>
      <c r="H152" s="224"/>
      <c r="I152" s="224"/>
      <c r="J152" s="224"/>
      <c r="K152" s="224"/>
      <c r="L152" s="224"/>
      <c r="M152" s="224"/>
      <c r="N152" s="224"/>
      <c r="O152" s="224"/>
      <c r="P152" s="224"/>
      <c r="Q152" s="251"/>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Y152" s="218">
        <f t="shared" si="8"/>
        <v>0</v>
      </c>
    </row>
    <row r="153" spans="1:51" outlineLevel="1" x14ac:dyDescent="0.25">
      <c r="A153" s="358" t="str">
        <f>+'2.2'!C158</f>
        <v>KAD</v>
      </c>
      <c r="B153" s="358" t="str">
        <f>+'2.2'!D158</f>
        <v>Kinderanästhesie "D"</v>
      </c>
      <c r="C153" s="358" t="str">
        <f>+'2.2'!F158</f>
        <v>Anästhesiologie</v>
      </c>
      <c r="D153" s="224"/>
      <c r="E153" s="224"/>
      <c r="F153" s="224"/>
      <c r="G153" s="224"/>
      <c r="H153" s="224"/>
      <c r="I153" s="224"/>
      <c r="J153" s="224"/>
      <c r="K153" s="224"/>
      <c r="L153" s="224"/>
      <c r="M153" s="224"/>
      <c r="N153" s="224"/>
      <c r="O153" s="224"/>
      <c r="P153" s="224"/>
      <c r="Q153" s="251"/>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Y153" s="218">
        <f t="shared" si="8"/>
        <v>0</v>
      </c>
    </row>
    <row r="154" spans="1:51" ht="25" outlineLevel="1" x14ac:dyDescent="0.25">
      <c r="A154" s="358" t="str">
        <f>+'2.2'!C159</f>
        <v>GER</v>
      </c>
      <c r="B154" s="358" t="str">
        <f>+'2.2'!D159</f>
        <v>Akutgeriatrie Kompetenzzentrum</v>
      </c>
      <c r="C154" s="358" t="str">
        <f>+'2.2'!F159</f>
        <v>Allgemeine Innere Medizin mit Schwerpunkt Geriatrie</v>
      </c>
      <c r="D154" s="224"/>
      <c r="E154" s="224">
        <v>2</v>
      </c>
      <c r="F154" s="224"/>
      <c r="G154" s="224"/>
      <c r="H154" s="224"/>
      <c r="I154" s="224"/>
      <c r="J154" s="224"/>
      <c r="K154" s="224"/>
      <c r="L154" s="224"/>
      <c r="M154" s="224"/>
      <c r="N154" s="224"/>
      <c r="O154" s="224"/>
      <c r="P154" s="224"/>
      <c r="Q154" s="251"/>
      <c r="R154" s="224"/>
      <c r="S154" s="224"/>
      <c r="T154" s="224"/>
      <c r="U154" s="224"/>
      <c r="V154" s="224"/>
      <c r="W154" s="224"/>
      <c r="X154" s="224"/>
      <c r="Y154" s="224"/>
      <c r="Z154" s="224"/>
      <c r="AA154" s="224"/>
      <c r="AB154" s="224"/>
      <c r="AC154" s="224"/>
      <c r="AD154" s="224"/>
      <c r="AE154" s="224"/>
      <c r="AF154" s="224"/>
      <c r="AG154" s="224"/>
      <c r="AH154" s="224"/>
      <c r="AI154" s="224"/>
      <c r="AJ154" s="224"/>
      <c r="AK154" s="224"/>
      <c r="AL154" s="224"/>
      <c r="AM154" s="224"/>
      <c r="AN154" s="224"/>
      <c r="AO154" s="224"/>
      <c r="AP154" s="224"/>
      <c r="AQ154" s="224"/>
      <c r="AR154" s="224"/>
      <c r="AS154" s="224"/>
      <c r="AT154" s="224"/>
      <c r="AU154" s="224"/>
      <c r="AV154" s="224"/>
      <c r="AW154" s="224"/>
      <c r="AY154" s="218">
        <f t="shared" si="7"/>
        <v>2</v>
      </c>
    </row>
    <row r="155" spans="1:51" outlineLevel="1" x14ac:dyDescent="0.25">
      <c r="A155" s="358" t="str">
        <f>+'2.2'!C160</f>
        <v>PAL</v>
      </c>
      <c r="B155" s="358" t="str">
        <f>+'2.2'!D160</f>
        <v>Palliative Care Kompetenzzentrum</v>
      </c>
      <c r="C155" s="358" t="str">
        <f>+'2.2'!F160</f>
        <v>Allgemeine Innere Medizin</v>
      </c>
      <c r="D155" s="226">
        <v>2</v>
      </c>
      <c r="E155" s="226">
        <v>2</v>
      </c>
      <c r="F155" s="224"/>
      <c r="G155" s="224"/>
      <c r="H155" s="224"/>
      <c r="I155" s="224"/>
      <c r="J155" s="224"/>
      <c r="K155" s="224"/>
      <c r="L155" s="224"/>
      <c r="M155" s="224"/>
      <c r="N155" s="224"/>
      <c r="O155" s="224"/>
      <c r="P155" s="224"/>
      <c r="Q155" s="251"/>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224"/>
      <c r="AN155" s="224"/>
      <c r="AO155" s="224"/>
      <c r="AP155" s="224"/>
      <c r="AQ155" s="224"/>
      <c r="AR155" s="224"/>
      <c r="AS155" s="224"/>
      <c r="AT155" s="224"/>
      <c r="AU155" s="224"/>
      <c r="AV155" s="224"/>
      <c r="AW155" s="224"/>
      <c r="AY155" s="218">
        <f t="shared" si="7"/>
        <v>2</v>
      </c>
    </row>
    <row r="156" spans="1:51" ht="46" customHeight="1" outlineLevel="1" x14ac:dyDescent="0.25">
      <c r="A156" s="358" t="str">
        <f>+'2.2'!C161</f>
        <v>AVA</v>
      </c>
      <c r="B156" s="358" t="str">
        <f>+'2.2'!D161</f>
        <v>Akutsomatische Versorgung Abhängigkeitskranker</v>
      </c>
      <c r="C156" s="358" t="str">
        <f>+'2.2'!F161</f>
        <v>Allgemeine Innere Medizin
(Psychiatrie und Psychotherapie)</v>
      </c>
      <c r="D156" s="226">
        <v>2</v>
      </c>
      <c r="E156" s="226">
        <v>2</v>
      </c>
      <c r="F156" s="224"/>
      <c r="G156" s="224"/>
      <c r="H156" s="224"/>
      <c r="I156" s="224"/>
      <c r="J156" s="224"/>
      <c r="K156" s="224"/>
      <c r="L156" s="224"/>
      <c r="M156" s="224"/>
      <c r="N156" s="224"/>
      <c r="O156" s="224"/>
      <c r="P156" s="224"/>
      <c r="Q156" s="251"/>
      <c r="R156" s="224"/>
      <c r="S156" s="224"/>
      <c r="T156" s="224"/>
      <c r="U156" s="224"/>
      <c r="V156" s="224"/>
      <c r="W156" s="224"/>
      <c r="X156" s="224"/>
      <c r="Y156" s="224"/>
      <c r="Z156" s="224"/>
      <c r="AA156" s="224"/>
      <c r="AB156" s="224"/>
      <c r="AC156" s="224"/>
      <c r="AD156" s="224"/>
      <c r="AE156" s="224"/>
      <c r="AF156" s="224"/>
      <c r="AG156" s="224"/>
      <c r="AH156" s="224"/>
      <c r="AI156" s="224"/>
      <c r="AJ156" s="224"/>
      <c r="AK156" s="224"/>
      <c r="AL156" s="224"/>
      <c r="AM156" s="224"/>
      <c r="AN156" s="224"/>
      <c r="AO156" s="224"/>
      <c r="AP156" s="224">
        <v>2</v>
      </c>
      <c r="AQ156" s="224"/>
      <c r="AR156" s="224"/>
      <c r="AS156" s="224"/>
      <c r="AT156" s="224"/>
      <c r="AU156" s="224"/>
      <c r="AV156" s="224"/>
      <c r="AW156" s="224"/>
      <c r="AY156" s="218">
        <f t="shared" si="7"/>
        <v>2</v>
      </c>
    </row>
    <row r="157" spans="1:51" outlineLevel="1" x14ac:dyDescent="0.25">
      <c r="A157" s="358" t="str">
        <f>+'2.2'!C162</f>
        <v>ISO</v>
      </c>
      <c r="B157" s="358" t="str">
        <f>+'2.2'!D162</f>
        <v>Sonderisolierstation</v>
      </c>
      <c r="C157" s="358" t="str">
        <f>+'2.2'!F162</f>
        <v/>
      </c>
      <c r="D157" s="226"/>
      <c r="E157" s="226"/>
      <c r="F157" s="224"/>
      <c r="G157" s="224"/>
      <c r="H157" s="224"/>
      <c r="I157" s="224"/>
      <c r="J157" s="224"/>
      <c r="K157" s="224"/>
      <c r="L157" s="224"/>
      <c r="M157" s="224"/>
      <c r="N157" s="224"/>
      <c r="O157" s="224"/>
      <c r="P157" s="224"/>
      <c r="Q157" s="251"/>
      <c r="R157" s="224"/>
      <c r="S157" s="224"/>
      <c r="T157" s="224"/>
      <c r="U157" s="224"/>
      <c r="V157" s="224"/>
      <c r="W157" s="224"/>
      <c r="X157" s="224"/>
      <c r="Y157" s="224"/>
      <c r="Z157" s="224"/>
      <c r="AA157" s="224"/>
      <c r="AB157" s="224"/>
      <c r="AC157" s="224"/>
      <c r="AD157" s="224"/>
      <c r="AE157" s="224"/>
      <c r="AF157" s="224"/>
      <c r="AG157" s="224"/>
      <c r="AH157" s="224"/>
      <c r="AI157" s="224"/>
      <c r="AJ157" s="224"/>
      <c r="AK157" s="224"/>
      <c r="AL157" s="224"/>
      <c r="AM157" s="224"/>
      <c r="AN157" s="224"/>
      <c r="AO157" s="224"/>
      <c r="AP157" s="224"/>
      <c r="AQ157" s="224"/>
      <c r="AR157" s="224"/>
      <c r="AS157" s="224"/>
      <c r="AT157" s="224"/>
      <c r="AU157" s="224"/>
      <c r="AV157" s="224"/>
      <c r="AW157" s="224"/>
      <c r="AY157" s="218">
        <f t="shared" si="7"/>
        <v>0</v>
      </c>
    </row>
    <row r="158" spans="1:51" outlineLevel="1" x14ac:dyDescent="0.25">
      <c r="D158" s="216">
        <f t="shared" ref="D158:AU158" si="9">+SUM(D5:D157)</f>
        <v>22</v>
      </c>
      <c r="E158" s="216">
        <f t="shared" si="9"/>
        <v>22</v>
      </c>
      <c r="F158" s="216">
        <f t="shared" si="9"/>
        <v>2</v>
      </c>
      <c r="G158" s="216">
        <f t="shared" si="9"/>
        <v>4</v>
      </c>
      <c r="H158" s="216">
        <f t="shared" si="9"/>
        <v>4</v>
      </c>
      <c r="I158" s="216">
        <f t="shared" si="9"/>
        <v>18</v>
      </c>
      <c r="J158" s="216">
        <f t="shared" si="9"/>
        <v>14</v>
      </c>
      <c r="K158" s="216">
        <f t="shared" si="9"/>
        <v>8</v>
      </c>
      <c r="L158" s="216">
        <f t="shared" si="9"/>
        <v>12</v>
      </c>
      <c r="M158" s="216">
        <f t="shared" si="9"/>
        <v>6</v>
      </c>
      <c r="N158" s="216">
        <f t="shared" si="9"/>
        <v>2</v>
      </c>
      <c r="O158" s="216">
        <f t="shared" si="9"/>
        <v>4</v>
      </c>
      <c r="P158" s="216">
        <f t="shared" si="9"/>
        <v>14</v>
      </c>
      <c r="Q158" s="216">
        <f t="shared" si="9"/>
        <v>16</v>
      </c>
      <c r="R158" s="216">
        <f t="shared" si="9"/>
        <v>10</v>
      </c>
      <c r="S158" s="216">
        <f t="shared" si="9"/>
        <v>8</v>
      </c>
      <c r="T158" s="216">
        <f t="shared" si="9"/>
        <v>22</v>
      </c>
      <c r="U158" s="216">
        <f t="shared" si="9"/>
        <v>0</v>
      </c>
      <c r="V158" s="216">
        <f t="shared" si="9"/>
        <v>2</v>
      </c>
      <c r="W158" s="216">
        <f t="shared" si="9"/>
        <v>4</v>
      </c>
      <c r="X158" s="216">
        <f t="shared" si="9"/>
        <v>8</v>
      </c>
      <c r="Y158" s="216">
        <f t="shared" si="9"/>
        <v>12</v>
      </c>
      <c r="Z158" s="216">
        <f t="shared" si="9"/>
        <v>2</v>
      </c>
      <c r="AA158" s="216">
        <f t="shared" si="9"/>
        <v>4</v>
      </c>
      <c r="AB158" s="216">
        <f t="shared" si="9"/>
        <v>10</v>
      </c>
      <c r="AC158" s="216">
        <f t="shared" si="9"/>
        <v>2</v>
      </c>
      <c r="AD158" s="216">
        <f t="shared" si="9"/>
        <v>16</v>
      </c>
      <c r="AE158" s="216">
        <f t="shared" si="9"/>
        <v>2</v>
      </c>
      <c r="AF158" s="216">
        <f t="shared" si="9"/>
        <v>14</v>
      </c>
      <c r="AG158" s="216">
        <f t="shared" si="9"/>
        <v>14</v>
      </c>
      <c r="AH158" s="216">
        <f t="shared" si="9"/>
        <v>0</v>
      </c>
      <c r="AI158" s="216">
        <f t="shared" si="9"/>
        <v>12</v>
      </c>
      <c r="AJ158" s="216">
        <f t="shared" si="9"/>
        <v>22</v>
      </c>
      <c r="AK158" s="216">
        <f t="shared" si="9"/>
        <v>10</v>
      </c>
      <c r="AL158" s="216">
        <f t="shared" si="9"/>
        <v>16</v>
      </c>
      <c r="AM158" s="216">
        <f t="shared" si="9"/>
        <v>4</v>
      </c>
      <c r="AN158" s="216">
        <f t="shared" si="9"/>
        <v>8</v>
      </c>
      <c r="AO158" s="216">
        <f t="shared" si="9"/>
        <v>8</v>
      </c>
      <c r="AP158" s="216">
        <f t="shared" si="9"/>
        <v>2</v>
      </c>
      <c r="AQ158" s="216">
        <f t="shared" si="9"/>
        <v>12</v>
      </c>
      <c r="AR158" s="216">
        <f t="shared" si="9"/>
        <v>10</v>
      </c>
      <c r="AS158" s="216">
        <f t="shared" si="9"/>
        <v>4</v>
      </c>
      <c r="AT158" s="216">
        <f t="shared" si="9"/>
        <v>4</v>
      </c>
      <c r="AU158" s="216">
        <f t="shared" si="9"/>
        <v>2</v>
      </c>
      <c r="AW158" s="216">
        <f>+SUM(AW5:AW157)</f>
        <v>6</v>
      </c>
    </row>
    <row r="159" spans="1:51" outlineLevel="1" x14ac:dyDescent="0.25">
      <c r="B159" s="217" t="s">
        <v>204</v>
      </c>
      <c r="D159" s="216">
        <f t="shared" ref="D159:AU159" si="10">+SUM(D5:D157)</f>
        <v>22</v>
      </c>
      <c r="E159" s="216">
        <f t="shared" si="10"/>
        <v>22</v>
      </c>
      <c r="F159" s="216">
        <f t="shared" si="10"/>
        <v>2</v>
      </c>
      <c r="G159" s="216">
        <f t="shared" si="10"/>
        <v>4</v>
      </c>
      <c r="H159" s="216">
        <f t="shared" si="10"/>
        <v>4</v>
      </c>
      <c r="I159" s="216">
        <f t="shared" si="10"/>
        <v>18</v>
      </c>
      <c r="J159" s="216">
        <f t="shared" si="10"/>
        <v>14</v>
      </c>
      <c r="K159" s="216">
        <f t="shared" si="10"/>
        <v>8</v>
      </c>
      <c r="L159" s="216">
        <f t="shared" si="10"/>
        <v>12</v>
      </c>
      <c r="M159" s="216">
        <f t="shared" si="10"/>
        <v>6</v>
      </c>
      <c r="N159" s="216">
        <f t="shared" si="10"/>
        <v>2</v>
      </c>
      <c r="O159" s="216">
        <f t="shared" si="10"/>
        <v>4</v>
      </c>
      <c r="P159" s="216">
        <f t="shared" si="10"/>
        <v>14</v>
      </c>
      <c r="Q159" s="216">
        <f t="shared" si="10"/>
        <v>16</v>
      </c>
      <c r="R159" s="216">
        <f t="shared" si="10"/>
        <v>10</v>
      </c>
      <c r="S159" s="216">
        <f t="shared" si="10"/>
        <v>8</v>
      </c>
      <c r="T159" s="216">
        <f t="shared" si="10"/>
        <v>22</v>
      </c>
      <c r="U159" s="216">
        <f t="shared" si="10"/>
        <v>0</v>
      </c>
      <c r="V159" s="216">
        <f t="shared" si="10"/>
        <v>2</v>
      </c>
      <c r="W159" s="216">
        <f t="shared" si="10"/>
        <v>4</v>
      </c>
      <c r="X159" s="216">
        <f t="shared" si="10"/>
        <v>8</v>
      </c>
      <c r="Y159" s="216">
        <f t="shared" si="10"/>
        <v>12</v>
      </c>
      <c r="Z159" s="216">
        <f t="shared" si="10"/>
        <v>2</v>
      </c>
      <c r="AA159" s="216">
        <f t="shared" si="10"/>
        <v>4</v>
      </c>
      <c r="AB159" s="216">
        <f t="shared" si="10"/>
        <v>10</v>
      </c>
      <c r="AC159" s="216">
        <f t="shared" si="10"/>
        <v>2</v>
      </c>
      <c r="AD159" s="216">
        <f t="shared" si="10"/>
        <v>16</v>
      </c>
      <c r="AE159" s="216">
        <f t="shared" si="10"/>
        <v>2</v>
      </c>
      <c r="AF159" s="216">
        <f t="shared" si="10"/>
        <v>14</v>
      </c>
      <c r="AG159" s="216">
        <f t="shared" si="10"/>
        <v>14</v>
      </c>
      <c r="AH159" s="216">
        <f t="shared" si="10"/>
        <v>0</v>
      </c>
      <c r="AI159" s="216">
        <f t="shared" si="10"/>
        <v>12</v>
      </c>
      <c r="AJ159" s="216">
        <f t="shared" si="10"/>
        <v>22</v>
      </c>
      <c r="AK159" s="216">
        <f t="shared" si="10"/>
        <v>10</v>
      </c>
      <c r="AL159" s="216">
        <f t="shared" si="10"/>
        <v>16</v>
      </c>
      <c r="AM159" s="216">
        <f t="shared" si="10"/>
        <v>4</v>
      </c>
      <c r="AN159" s="216">
        <f t="shared" si="10"/>
        <v>8</v>
      </c>
      <c r="AO159" s="216">
        <f t="shared" si="10"/>
        <v>8</v>
      </c>
      <c r="AP159" s="216">
        <f t="shared" si="10"/>
        <v>2</v>
      </c>
      <c r="AQ159" s="216">
        <f t="shared" si="10"/>
        <v>12</v>
      </c>
      <c r="AR159" s="216">
        <f t="shared" si="10"/>
        <v>10</v>
      </c>
      <c r="AS159" s="216">
        <f t="shared" si="10"/>
        <v>4</v>
      </c>
      <c r="AT159" s="216">
        <f t="shared" si="10"/>
        <v>4</v>
      </c>
      <c r="AU159" s="216">
        <f t="shared" si="10"/>
        <v>2</v>
      </c>
      <c r="AW159" s="216">
        <f>+SUM(AW5:AW157)</f>
        <v>6</v>
      </c>
    </row>
    <row r="162" spans="1:51" x14ac:dyDescent="0.25">
      <c r="AY162" s="239"/>
    </row>
    <row r="163" spans="1:51" x14ac:dyDescent="0.25">
      <c r="AY163" s="239"/>
    </row>
    <row r="164" spans="1:51" x14ac:dyDescent="0.25">
      <c r="AY164" s="239"/>
    </row>
    <row r="165" spans="1:51" ht="13" x14ac:dyDescent="0.25">
      <c r="A165" s="1189" t="s">
        <v>569</v>
      </c>
      <c r="B165" s="1189"/>
      <c r="AY165" s="239"/>
    </row>
    <row r="166" spans="1:51" ht="75" x14ac:dyDescent="0.25">
      <c r="A166" s="236"/>
      <c r="B166" s="237"/>
      <c r="C166" s="237"/>
      <c r="D166" s="238" t="str">
        <f t="shared" ref="D166:AW166" si="11">+D4</f>
        <v>Allgemeine Innere Medizin (ohne Schwerpunkt)</v>
      </c>
      <c r="E166" s="238" t="str">
        <f t="shared" si="11"/>
        <v>Allgemeine Innere Medizin inkl. Schwerpunkt Geriatrie</v>
      </c>
      <c r="F166" s="238" t="str">
        <f t="shared" si="11"/>
        <v>Anästhesiologie</v>
      </c>
      <c r="G166" s="238" t="str">
        <f t="shared" si="11"/>
        <v>Angiologie</v>
      </c>
      <c r="H166" s="238" t="str">
        <f t="shared" si="11"/>
        <v>Chirurgie (ohne Schwerpunkt)</v>
      </c>
      <c r="I166" s="238" t="str">
        <f t="shared" si="11"/>
        <v>Chirurgie inkl. Schwerpunkte - Allgemeinchirurgie und Traumatologie</v>
      </c>
      <c r="J166" s="238" t="str">
        <f t="shared" si="11"/>
        <v>Gefässchirurgie</v>
      </c>
      <c r="K166" s="238" t="str">
        <f t="shared" si="11"/>
        <v>Thoraxchirurgie</v>
      </c>
      <c r="L166" s="238" t="str">
        <f t="shared" si="11"/>
        <v>Chirurgie inkl. Schwerpunkte Viszeralchirurgie</v>
      </c>
      <c r="M166" s="238" t="str">
        <f t="shared" si="11"/>
        <v>Dermatologie und Venerologie</v>
      </c>
      <c r="N166" s="238" t="str">
        <f t="shared" si="11"/>
        <v>Endokrinologie / Diabetologie</v>
      </c>
      <c r="O166" s="238" t="str">
        <f t="shared" si="11"/>
        <v>Gastroenterologie</v>
      </c>
      <c r="P166" s="238" t="str">
        <f t="shared" si="11"/>
        <v>Gynäkologie und Geburtshilfe (ohne Schwerpunkt)</v>
      </c>
      <c r="Q166" s="238" t="str">
        <f t="shared" si="11"/>
        <v>Gynäkologie und Geburtshilfe inkl. Schwerpunkt fetomaternale Medizin</v>
      </c>
      <c r="R166" s="238" t="str">
        <f t="shared" si="11"/>
        <v>Hämatologie</v>
      </c>
      <c r="S166" s="238" t="str">
        <f t="shared" si="11"/>
        <v>Handchirurgie</v>
      </c>
      <c r="T166" s="238" t="str">
        <f t="shared" si="11"/>
        <v>Herz- und thorakale Gefässchirurgie</v>
      </c>
      <c r="U166" s="238" t="str">
        <f t="shared" si="11"/>
        <v>Infektiologie</v>
      </c>
      <c r="V166" s="238" t="str">
        <f t="shared" si="11"/>
        <v>Intensivmedizin</v>
      </c>
      <c r="W166" s="238" t="str">
        <f t="shared" si="11"/>
        <v>Interventionelle Angiologie</v>
      </c>
      <c r="X166" s="238" t="str">
        <f t="shared" si="11"/>
        <v>Interventionelle Radiologie EBIR</v>
      </c>
      <c r="Y166" s="238" t="str">
        <f t="shared" si="11"/>
        <v>Kardiologie</v>
      </c>
      <c r="Z166" s="238" t="str">
        <f t="shared" si="11"/>
        <v>Mund-, Kiefer- und Gesichtschirurgie</v>
      </c>
      <c r="AA166" s="238" t="str">
        <f t="shared" si="11"/>
        <v>Kinder- und Jugendmedizin (ohne Schwerpunkt)</v>
      </c>
      <c r="AB166" s="238" t="str">
        <f t="shared" si="11"/>
        <v>Kinder- und Jugendmedizin inkl. Schwerpunkte Neonatologie</v>
      </c>
      <c r="AC166" s="238" t="str">
        <f t="shared" si="11"/>
        <v>Kinderchirurgie (ohne Schwerpunkt)</v>
      </c>
      <c r="AD166" s="238" t="str">
        <f t="shared" si="11"/>
        <v>Medizinische Onkologie</v>
      </c>
      <c r="AE166" s="238" t="str">
        <f t="shared" si="11"/>
        <v>Nephrologie</v>
      </c>
      <c r="AF166" s="238" t="str">
        <f t="shared" si="11"/>
        <v>Neurochirurgie</v>
      </c>
      <c r="AG166" s="238" t="str">
        <f t="shared" si="11"/>
        <v>Neurologie</v>
      </c>
      <c r="AH166" s="238" t="str">
        <f t="shared" si="11"/>
        <v>Nuklearmedizin</v>
      </c>
      <c r="AI166" s="238" t="str">
        <f t="shared" si="11"/>
        <v>Ophthalmologie inkl. Schwerpunkt Ophthalmochirurgie</v>
      </c>
      <c r="AJ166" s="238" t="str">
        <f t="shared" si="11"/>
        <v>Orthopädische Chirurgie und Traumatologie des Bewegungsapparates</v>
      </c>
      <c r="AK166" s="238" t="str">
        <f t="shared" si="11"/>
        <v>Oto-Rhino-Laryngologie  (ohne Schwerpunkt)</v>
      </c>
      <c r="AL166" s="238" t="str">
        <f t="shared" si="11"/>
        <v>Oto-Rhino-Laryngologie inkl. Schwerpunkte - Hals- und Gesichtschirurgie</v>
      </c>
      <c r="AM166" s="238" t="str">
        <f t="shared" si="11"/>
        <v>Physikalische Medizin und Rehabilitation</v>
      </c>
      <c r="AN166" s="238" t="str">
        <f t="shared" si="11"/>
        <v>Plastische, Rekonstruktive und Ästhetische Chirurgie</v>
      </c>
      <c r="AO166" s="238" t="str">
        <f t="shared" si="11"/>
        <v>Pneumologie</v>
      </c>
      <c r="AP166" s="238" t="str">
        <f t="shared" si="11"/>
        <v>Psychiatrie und Psychotherapie (ohne Schwerpunkt)</v>
      </c>
      <c r="AQ166" s="238" t="str">
        <f t="shared" si="11"/>
        <v>Radiologie (ohne Schwerpunkt)</v>
      </c>
      <c r="AR166" s="238" t="str">
        <f t="shared" si="11"/>
        <v>Radiologie inkl. Schwerpunkte Invasive Neuroradiologie</v>
      </c>
      <c r="AS166" s="238" t="str">
        <f t="shared" si="11"/>
        <v>Radio-Onkologie / Strahlentherapie</v>
      </c>
      <c r="AT166" s="238" t="str">
        <f t="shared" si="11"/>
        <v>Rheumatologie</v>
      </c>
      <c r="AU166" s="238" t="str">
        <f t="shared" si="11"/>
        <v>Urologie (ohne Schwerpunkt)</v>
      </c>
      <c r="AV166" s="238" t="str">
        <f t="shared" si="11"/>
        <v>Urologie inkl. Schwerpunkt - operative Urologie</v>
      </c>
      <c r="AW166" s="243" t="str">
        <f t="shared" si="11"/>
        <v>Schwerpunkttitel Wirbelsäulenchirurige</v>
      </c>
      <c r="AY166" s="244" t="s">
        <v>204</v>
      </c>
    </row>
    <row r="167" spans="1:51" ht="31.75" customHeight="1" x14ac:dyDescent="0.25">
      <c r="A167" s="240"/>
      <c r="B167" s="241"/>
      <c r="C167" s="245" t="s">
        <v>570</v>
      </c>
      <c r="D167" s="242">
        <f>VLOOKUP(D166,'3.2'!$A$17:$F$62,6,FALSE)</f>
        <v>0</v>
      </c>
      <c r="E167" s="242">
        <f>VLOOKUP(E166,'3.2'!$A$17:$F$62,6,FALSE)</f>
        <v>0</v>
      </c>
      <c r="F167" s="242">
        <f>VLOOKUP(F166,'3.2'!$A$17:$F$62,6,FALSE)</f>
        <v>0</v>
      </c>
      <c r="G167" s="242">
        <f>VLOOKUP(G166,'3.2'!$A$17:$F$62,6,FALSE)</f>
        <v>0</v>
      </c>
      <c r="H167" s="242">
        <f>VLOOKUP(H166,'3.2'!$A$17:$F$62,6,FALSE)</f>
        <v>0</v>
      </c>
      <c r="I167" s="242">
        <f>VLOOKUP(I166,'3.2'!$A$17:$F$62,6,FALSE)</f>
        <v>0</v>
      </c>
      <c r="J167" s="242">
        <f>VLOOKUP(J166,'3.2'!$A$17:$F$62,6,FALSE)</f>
        <v>0</v>
      </c>
      <c r="K167" s="242">
        <f>VLOOKUP(K166,'3.2'!$A$17:$F$62,6,FALSE)</f>
        <v>0</v>
      </c>
      <c r="L167" s="242">
        <f>VLOOKUP(L166,'3.2'!$A$17:$F$62,6,FALSE)</f>
        <v>0</v>
      </c>
      <c r="M167" s="242">
        <f>VLOOKUP(M166,'3.2'!$A$17:$F$62,6,FALSE)</f>
        <v>0</v>
      </c>
      <c r="N167" s="242">
        <f>VLOOKUP(N166,'3.2'!$A$17:$F$62,6,FALSE)</f>
        <v>0</v>
      </c>
      <c r="O167" s="242">
        <f>VLOOKUP(O166,'3.2'!$A$17:$F$62,6,FALSE)</f>
        <v>0</v>
      </c>
      <c r="P167" s="242">
        <f>VLOOKUP(P166,'3.2'!$A$17:$F$62,6,FALSE)</f>
        <v>0</v>
      </c>
      <c r="Q167" s="242">
        <f>VLOOKUP(Q166,'3.2'!$A$17:$F$62,6,FALSE)</f>
        <v>0</v>
      </c>
      <c r="R167" s="242">
        <f>VLOOKUP(R166,'3.2'!$A$17:$F$62,6,FALSE)</f>
        <v>0</v>
      </c>
      <c r="S167" s="242">
        <f>VLOOKUP(S166,'3.2'!$A$17:$F$62,6,FALSE)</f>
        <v>0</v>
      </c>
      <c r="T167" s="242">
        <f>VLOOKUP(T166,'3.2'!$A$17:$F$62,6,FALSE)</f>
        <v>0</v>
      </c>
      <c r="U167" s="242">
        <f>VLOOKUP(U166,'3.2'!$A$17:$F$62,6,FALSE)</f>
        <v>0</v>
      </c>
      <c r="V167" s="242">
        <f>VLOOKUP(V166,'3.2'!$A$17:$F$62,6,FALSE)</f>
        <v>0</v>
      </c>
      <c r="W167" s="242"/>
      <c r="X167" s="242">
        <f>VLOOKUP(X166,'3.2'!$A$17:$F$62,6,FALSE)</f>
        <v>0</v>
      </c>
      <c r="Y167" s="242">
        <f>VLOOKUP(Y166,'3.2'!$A$17:$F$62,6,FALSE)</f>
        <v>0</v>
      </c>
      <c r="Z167" s="242">
        <f>VLOOKUP(Z166,'3.2'!$A$17:$F$62,6,FALSE)</f>
        <v>0</v>
      </c>
      <c r="AA167" s="242">
        <f>VLOOKUP(AA166,'3.2'!$A$17:$F$62,6,FALSE)</f>
        <v>0</v>
      </c>
      <c r="AB167" s="242">
        <f>VLOOKUP(AB166,'3.2'!$A$17:$F$62,6,FALSE)</f>
        <v>0</v>
      </c>
      <c r="AC167" s="242">
        <f>VLOOKUP(AC166,'3.2'!$A$17:$F$62,6,FALSE)</f>
        <v>0</v>
      </c>
      <c r="AD167" s="242">
        <f>VLOOKUP(AD166,'3.2'!$A$17:$F$62,6,FALSE)</f>
        <v>0</v>
      </c>
      <c r="AE167" s="242">
        <f>VLOOKUP(AE166,'3.2'!$A$17:$F$62,6,FALSE)</f>
        <v>0</v>
      </c>
      <c r="AF167" s="242">
        <f>VLOOKUP(AF166,'3.2'!$A$17:$F$62,6,FALSE)</f>
        <v>0</v>
      </c>
      <c r="AG167" s="242">
        <f>VLOOKUP(AG166,'3.2'!$A$17:$F$62,6,FALSE)</f>
        <v>0</v>
      </c>
      <c r="AH167" s="242">
        <f>VLOOKUP(AH166,'3.2'!$A$17:$F$62,6,FALSE)</f>
        <v>0</v>
      </c>
      <c r="AI167" s="242">
        <f>VLOOKUP(AI166,'3.2'!$A$17:$F$62,6,FALSE)</f>
        <v>0</v>
      </c>
      <c r="AJ167" s="242">
        <f>VLOOKUP(AJ166,'3.2'!$A$17:$F$62,6,FALSE)</f>
        <v>0</v>
      </c>
      <c r="AK167" s="242">
        <f>VLOOKUP(AK166,'3.2'!$A$17:$F$62,6,FALSE)</f>
        <v>0</v>
      </c>
      <c r="AL167" s="242">
        <f>VLOOKUP(AL166,'3.2'!$A$17:$F$62,6,FALSE)</f>
        <v>0</v>
      </c>
      <c r="AM167" s="242">
        <f>VLOOKUP(AM166,'3.2'!$A$17:$F$62,6,FALSE)</f>
        <v>0</v>
      </c>
      <c r="AN167" s="242">
        <f>VLOOKUP(AN166,'3.2'!$A$17:$F$62,6,FALSE)</f>
        <v>0</v>
      </c>
      <c r="AO167" s="242">
        <f>VLOOKUP(AO166,'3.2'!$A$17:$F$62,6,FALSE)</f>
        <v>0</v>
      </c>
      <c r="AP167" s="242">
        <f>VLOOKUP(AP166,'3.2'!$A$17:$F$62,6,FALSE)</f>
        <v>0</v>
      </c>
      <c r="AQ167" s="242">
        <f>VLOOKUP(AQ166,'3.2'!$A$17:$F$62,6,FALSE)</f>
        <v>0</v>
      </c>
      <c r="AR167" s="242">
        <f>VLOOKUP(AR166,'3.2'!$A$17:$F$62,6,FALSE)</f>
        <v>0</v>
      </c>
      <c r="AS167" s="242">
        <f>VLOOKUP(AS166,'3.2'!$A$17:$F$62,6,FALSE)</f>
        <v>0</v>
      </c>
      <c r="AT167" s="242">
        <f>VLOOKUP(AT166,'3.2'!$A$17:$F$62,6,FALSE)</f>
        <v>0</v>
      </c>
      <c r="AU167" s="242">
        <f>VLOOKUP(AU166,'3.2'!$A$17:$F$62,6,FALSE)</f>
        <v>0</v>
      </c>
      <c r="AV167" s="242">
        <f>VLOOKUP(AV166,'3.2'!$A$17:$F$62,6,FALSE)</f>
        <v>0</v>
      </c>
      <c r="AW167" s="242">
        <f>VLOOKUP(AW166,'3.2'!$A$17:$F$62,6,FALSE)</f>
        <v>0</v>
      </c>
      <c r="AY167" s="239"/>
    </row>
    <row r="168" spans="1:51" ht="18.75" customHeight="1" x14ac:dyDescent="0.25">
      <c r="A168" s="240"/>
      <c r="B168" s="241"/>
      <c r="C168" s="241"/>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2"/>
      <c r="AJ168" s="242"/>
      <c r="AK168" s="242"/>
      <c r="AL168" s="242"/>
      <c r="AM168" s="242"/>
      <c r="AN168" s="242"/>
      <c r="AO168" s="242"/>
      <c r="AP168" s="242"/>
      <c r="AQ168" s="242"/>
      <c r="AR168" s="246"/>
      <c r="AS168" s="246"/>
      <c r="AT168" s="246"/>
      <c r="AU168" s="246"/>
      <c r="AV168" s="247"/>
      <c r="AW168" s="247"/>
      <c r="AY168" s="239"/>
    </row>
    <row r="169" spans="1:51" x14ac:dyDescent="0.25">
      <c r="A169" s="240" t="str">
        <f t="shared" ref="A169:B188" si="12">+A5</f>
        <v>BP</v>
      </c>
      <c r="B169" s="241" t="str">
        <f t="shared" si="12"/>
        <v>Basispaket Chirurgie und Innere Medizin</v>
      </c>
      <c r="C169" s="241"/>
      <c r="D169" s="242">
        <f t="shared" ref="D169:V169" si="13">+IF(AND(D$167=2,D5&gt;=1),2,IF(AND(D$167=1,D5=1),1,0))</f>
        <v>0</v>
      </c>
      <c r="E169" s="242">
        <f t="shared" si="13"/>
        <v>0</v>
      </c>
      <c r="F169" s="242">
        <f t="shared" si="13"/>
        <v>0</v>
      </c>
      <c r="G169" s="242">
        <f t="shared" si="13"/>
        <v>0</v>
      </c>
      <c r="H169" s="242">
        <f t="shared" si="13"/>
        <v>0</v>
      </c>
      <c r="I169" s="242">
        <f t="shared" si="13"/>
        <v>0</v>
      </c>
      <c r="J169" s="242">
        <f t="shared" si="13"/>
        <v>0</v>
      </c>
      <c r="K169" s="242">
        <f t="shared" si="13"/>
        <v>0</v>
      </c>
      <c r="L169" s="242">
        <f t="shared" si="13"/>
        <v>0</v>
      </c>
      <c r="M169" s="242">
        <f t="shared" si="13"/>
        <v>0</v>
      </c>
      <c r="N169" s="242">
        <f t="shared" si="13"/>
        <v>0</v>
      </c>
      <c r="O169" s="242">
        <f t="shared" si="13"/>
        <v>0</v>
      </c>
      <c r="P169" s="242">
        <f t="shared" si="13"/>
        <v>0</v>
      </c>
      <c r="Q169" s="242">
        <f t="shared" si="13"/>
        <v>0</v>
      </c>
      <c r="R169" s="242">
        <f t="shared" si="13"/>
        <v>0</v>
      </c>
      <c r="S169" s="242">
        <f t="shared" si="13"/>
        <v>0</v>
      </c>
      <c r="T169" s="242">
        <f t="shared" si="13"/>
        <v>0</v>
      </c>
      <c r="U169" s="242">
        <f t="shared" si="13"/>
        <v>0</v>
      </c>
      <c r="V169" s="242">
        <f t="shared" si="13"/>
        <v>0</v>
      </c>
      <c r="W169" s="242"/>
      <c r="X169" s="242">
        <f t="shared" ref="X169:AW169" si="14">+IF(AND(X$167=2,X5&gt;=1),2,IF(AND(X$167=1,X5=1),1,0))</f>
        <v>0</v>
      </c>
      <c r="Y169" s="242">
        <f t="shared" si="14"/>
        <v>0</v>
      </c>
      <c r="Z169" s="242">
        <f t="shared" si="14"/>
        <v>0</v>
      </c>
      <c r="AA169" s="242">
        <f t="shared" si="14"/>
        <v>0</v>
      </c>
      <c r="AB169" s="242">
        <f t="shared" si="14"/>
        <v>0</v>
      </c>
      <c r="AC169" s="242">
        <f t="shared" si="14"/>
        <v>0</v>
      </c>
      <c r="AD169" s="242">
        <f t="shared" si="14"/>
        <v>0</v>
      </c>
      <c r="AE169" s="242">
        <f t="shared" si="14"/>
        <v>0</v>
      </c>
      <c r="AF169" s="242">
        <f t="shared" si="14"/>
        <v>0</v>
      </c>
      <c r="AG169" s="242">
        <f t="shared" si="14"/>
        <v>0</v>
      </c>
      <c r="AH169" s="242">
        <f t="shared" si="14"/>
        <v>0</v>
      </c>
      <c r="AI169" s="242">
        <f t="shared" si="14"/>
        <v>0</v>
      </c>
      <c r="AJ169" s="242">
        <f t="shared" si="14"/>
        <v>0</v>
      </c>
      <c r="AK169" s="242">
        <f t="shared" si="14"/>
        <v>0</v>
      </c>
      <c r="AL169" s="242">
        <f t="shared" si="14"/>
        <v>0</v>
      </c>
      <c r="AM169" s="242">
        <f t="shared" si="14"/>
        <v>0</v>
      </c>
      <c r="AN169" s="242">
        <f t="shared" si="14"/>
        <v>0</v>
      </c>
      <c r="AO169" s="242">
        <f t="shared" si="14"/>
        <v>0</v>
      </c>
      <c r="AP169" s="242">
        <f t="shared" si="14"/>
        <v>0</v>
      </c>
      <c r="AQ169" s="242">
        <f t="shared" si="14"/>
        <v>0</v>
      </c>
      <c r="AR169" s="242">
        <f t="shared" si="14"/>
        <v>0</v>
      </c>
      <c r="AS169" s="242">
        <f t="shared" si="14"/>
        <v>0</v>
      </c>
      <c r="AT169" s="242">
        <f t="shared" si="14"/>
        <v>0</v>
      </c>
      <c r="AU169" s="242">
        <f t="shared" si="14"/>
        <v>0</v>
      </c>
      <c r="AV169" s="242">
        <f t="shared" si="14"/>
        <v>0</v>
      </c>
      <c r="AW169" s="242">
        <f t="shared" si="14"/>
        <v>0</v>
      </c>
      <c r="AY169" s="218">
        <f>+MAX(D169:F169)+MAX(H169:I169)</f>
        <v>0</v>
      </c>
    </row>
    <row r="170" spans="1:51" x14ac:dyDescent="0.25">
      <c r="A170" s="240" t="str">
        <f t="shared" si="12"/>
        <v>BPE</v>
      </c>
      <c r="B170" s="241" t="str">
        <f t="shared" si="12"/>
        <v>Basispaket für elektive Leistungserbringer</v>
      </c>
      <c r="C170" s="241"/>
      <c r="D170" s="242">
        <f t="shared" ref="D170:V170" si="15">+IF(AND(D$167=2,D6&gt;=1),2,IF(AND(D$167=1,D6=1),1,0))</f>
        <v>0</v>
      </c>
      <c r="E170" s="242">
        <f t="shared" si="15"/>
        <v>0</v>
      </c>
      <c r="F170" s="242">
        <f t="shared" si="15"/>
        <v>0</v>
      </c>
      <c r="G170" s="242">
        <f t="shared" si="15"/>
        <v>0</v>
      </c>
      <c r="H170" s="242">
        <f t="shared" si="15"/>
        <v>0</v>
      </c>
      <c r="I170" s="242">
        <f t="shared" si="15"/>
        <v>0</v>
      </c>
      <c r="J170" s="242">
        <f t="shared" si="15"/>
        <v>0</v>
      </c>
      <c r="K170" s="242">
        <f t="shared" si="15"/>
        <v>0</v>
      </c>
      <c r="L170" s="242">
        <f t="shared" si="15"/>
        <v>0</v>
      </c>
      <c r="M170" s="242">
        <f t="shared" si="15"/>
        <v>0</v>
      </c>
      <c r="N170" s="242">
        <f t="shared" si="15"/>
        <v>0</v>
      </c>
      <c r="O170" s="242">
        <f t="shared" si="15"/>
        <v>0</v>
      </c>
      <c r="P170" s="242">
        <f t="shared" si="15"/>
        <v>0</v>
      </c>
      <c r="Q170" s="242">
        <f t="shared" si="15"/>
        <v>0</v>
      </c>
      <c r="R170" s="242">
        <f t="shared" si="15"/>
        <v>0</v>
      </c>
      <c r="S170" s="242">
        <f t="shared" si="15"/>
        <v>0</v>
      </c>
      <c r="T170" s="242">
        <f t="shared" si="15"/>
        <v>0</v>
      </c>
      <c r="U170" s="242">
        <f t="shared" si="15"/>
        <v>0</v>
      </c>
      <c r="V170" s="242">
        <f t="shared" si="15"/>
        <v>0</v>
      </c>
      <c r="W170" s="242"/>
      <c r="X170" s="242">
        <f t="shared" ref="X170:AW170" si="16">+IF(AND(X$167=2,X6&gt;=1),2,IF(AND(X$167=1,X6=1),1,0))</f>
        <v>0</v>
      </c>
      <c r="Y170" s="242">
        <f t="shared" si="16"/>
        <v>0</v>
      </c>
      <c r="Z170" s="242">
        <f t="shared" si="16"/>
        <v>0</v>
      </c>
      <c r="AA170" s="242">
        <f t="shared" si="16"/>
        <v>0</v>
      </c>
      <c r="AB170" s="242">
        <f t="shared" si="16"/>
        <v>0</v>
      </c>
      <c r="AC170" s="242">
        <f t="shared" si="16"/>
        <v>0</v>
      </c>
      <c r="AD170" s="242">
        <f t="shared" si="16"/>
        <v>0</v>
      </c>
      <c r="AE170" s="242">
        <f t="shared" si="16"/>
        <v>0</v>
      </c>
      <c r="AF170" s="242">
        <f t="shared" si="16"/>
        <v>0</v>
      </c>
      <c r="AG170" s="242">
        <f t="shared" si="16"/>
        <v>0</v>
      </c>
      <c r="AH170" s="242">
        <f t="shared" si="16"/>
        <v>0</v>
      </c>
      <c r="AI170" s="242">
        <f t="shared" si="16"/>
        <v>0</v>
      </c>
      <c r="AJ170" s="242">
        <f t="shared" si="16"/>
        <v>0</v>
      </c>
      <c r="AK170" s="242">
        <f t="shared" si="16"/>
        <v>0</v>
      </c>
      <c r="AL170" s="242">
        <f t="shared" si="16"/>
        <v>0</v>
      </c>
      <c r="AM170" s="242">
        <f t="shared" si="16"/>
        <v>0</v>
      </c>
      <c r="AN170" s="242">
        <f t="shared" si="16"/>
        <v>0</v>
      </c>
      <c r="AO170" s="242">
        <f t="shared" si="16"/>
        <v>0</v>
      </c>
      <c r="AP170" s="242">
        <f t="shared" si="16"/>
        <v>0</v>
      </c>
      <c r="AQ170" s="242">
        <f t="shared" si="16"/>
        <v>0</v>
      </c>
      <c r="AR170" s="242">
        <f t="shared" si="16"/>
        <v>0</v>
      </c>
      <c r="AS170" s="242">
        <f t="shared" si="16"/>
        <v>0</v>
      </c>
      <c r="AT170" s="242">
        <f t="shared" si="16"/>
        <v>0</v>
      </c>
      <c r="AU170" s="242">
        <f t="shared" si="16"/>
        <v>0</v>
      </c>
      <c r="AV170" s="242">
        <f t="shared" si="16"/>
        <v>0</v>
      </c>
      <c r="AW170" s="242">
        <f t="shared" si="16"/>
        <v>0</v>
      </c>
      <c r="AY170" s="239">
        <f>+MAX(D170:AW170)</f>
        <v>0</v>
      </c>
    </row>
    <row r="171" spans="1:51" x14ac:dyDescent="0.25">
      <c r="A171" s="240" t="str">
        <f t="shared" si="12"/>
        <v>BPMB</v>
      </c>
      <c r="B171" s="241" t="str">
        <f t="shared" si="12"/>
        <v>Basispaket für Innere Medizin</v>
      </c>
      <c r="C171" s="241"/>
      <c r="D171" s="242">
        <f t="shared" ref="D171:V171" si="17">+IF(AND(D$167=2,D7&gt;=1),2,IF(AND(D$167=1,D7=1),1,0))</f>
        <v>0</v>
      </c>
      <c r="E171" s="242">
        <f t="shared" si="17"/>
        <v>0</v>
      </c>
      <c r="F171" s="242">
        <f t="shared" si="17"/>
        <v>0</v>
      </c>
      <c r="G171" s="242">
        <f t="shared" si="17"/>
        <v>0</v>
      </c>
      <c r="H171" s="242">
        <f t="shared" si="17"/>
        <v>0</v>
      </c>
      <c r="I171" s="242">
        <f t="shared" si="17"/>
        <v>0</v>
      </c>
      <c r="J171" s="242">
        <f t="shared" si="17"/>
        <v>0</v>
      </c>
      <c r="K171" s="242">
        <f t="shared" si="17"/>
        <v>0</v>
      </c>
      <c r="L171" s="242">
        <f t="shared" si="17"/>
        <v>0</v>
      </c>
      <c r="M171" s="242">
        <f t="shared" si="17"/>
        <v>0</v>
      </c>
      <c r="N171" s="242">
        <f t="shared" si="17"/>
        <v>0</v>
      </c>
      <c r="O171" s="242">
        <f t="shared" si="17"/>
        <v>0</v>
      </c>
      <c r="P171" s="242">
        <f t="shared" si="17"/>
        <v>0</v>
      </c>
      <c r="Q171" s="242">
        <f t="shared" si="17"/>
        <v>0</v>
      </c>
      <c r="R171" s="242">
        <f t="shared" si="17"/>
        <v>0</v>
      </c>
      <c r="S171" s="242">
        <f t="shared" si="17"/>
        <v>0</v>
      </c>
      <c r="T171" s="242">
        <f t="shared" si="17"/>
        <v>0</v>
      </c>
      <c r="U171" s="242">
        <f t="shared" si="17"/>
        <v>0</v>
      </c>
      <c r="V171" s="242">
        <f t="shared" si="17"/>
        <v>0</v>
      </c>
      <c r="W171" s="242"/>
      <c r="X171" s="242">
        <f t="shared" ref="X171:AW171" si="18">+IF(AND(X$167=2,X7&gt;=1),2,IF(AND(X$167=1,X7=1),1,0))</f>
        <v>0</v>
      </c>
      <c r="Y171" s="242">
        <f t="shared" si="18"/>
        <v>0</v>
      </c>
      <c r="Z171" s="242">
        <f t="shared" si="18"/>
        <v>0</v>
      </c>
      <c r="AA171" s="242">
        <f t="shared" si="18"/>
        <v>0</v>
      </c>
      <c r="AB171" s="242">
        <f t="shared" si="18"/>
        <v>0</v>
      </c>
      <c r="AC171" s="242">
        <f t="shared" si="18"/>
        <v>0</v>
      </c>
      <c r="AD171" s="242">
        <f t="shared" si="18"/>
        <v>0</v>
      </c>
      <c r="AE171" s="242">
        <f t="shared" si="18"/>
        <v>0</v>
      </c>
      <c r="AF171" s="242">
        <f t="shared" si="18"/>
        <v>0</v>
      </c>
      <c r="AG171" s="242">
        <f t="shared" si="18"/>
        <v>0</v>
      </c>
      <c r="AH171" s="242">
        <f t="shared" si="18"/>
        <v>0</v>
      </c>
      <c r="AI171" s="242">
        <f t="shared" si="18"/>
        <v>0</v>
      </c>
      <c r="AJ171" s="242">
        <f t="shared" si="18"/>
        <v>0</v>
      </c>
      <c r="AK171" s="242">
        <f t="shared" si="18"/>
        <v>0</v>
      </c>
      <c r="AL171" s="242">
        <f t="shared" si="18"/>
        <v>0</v>
      </c>
      <c r="AM171" s="242">
        <f t="shared" si="18"/>
        <v>0</v>
      </c>
      <c r="AN171" s="242">
        <f t="shared" si="18"/>
        <v>0</v>
      </c>
      <c r="AO171" s="242">
        <f t="shared" si="18"/>
        <v>0</v>
      </c>
      <c r="AP171" s="242">
        <f t="shared" si="18"/>
        <v>0</v>
      </c>
      <c r="AQ171" s="242">
        <f t="shared" si="18"/>
        <v>0</v>
      </c>
      <c r="AR171" s="242">
        <f t="shared" si="18"/>
        <v>0</v>
      </c>
      <c r="AS171" s="242">
        <f t="shared" si="18"/>
        <v>0</v>
      </c>
      <c r="AT171" s="242">
        <f t="shared" si="18"/>
        <v>0</v>
      </c>
      <c r="AU171" s="242">
        <f t="shared" si="18"/>
        <v>0</v>
      </c>
      <c r="AV171" s="242">
        <f t="shared" si="18"/>
        <v>0</v>
      </c>
      <c r="AW171" s="242">
        <f t="shared" si="18"/>
        <v>0</v>
      </c>
      <c r="AY171" s="239">
        <f>+MAX(D171:AW171)</f>
        <v>0</v>
      </c>
    </row>
    <row r="172" spans="1:51" x14ac:dyDescent="0.25">
      <c r="A172" s="240" t="str">
        <f t="shared" si="12"/>
        <v>DER1</v>
      </c>
      <c r="B172" s="241" t="str">
        <f t="shared" si="12"/>
        <v>Dermatologie (inkl. Geschlechtskrankheiten)</v>
      </c>
      <c r="C172" s="241"/>
      <c r="D172" s="242">
        <f t="shared" ref="D172:AW172" si="19">+IF(AND(D$167=2,D8&gt;=1),2,IF(AND(D$167=1,D8=1),1,0))</f>
        <v>0</v>
      </c>
      <c r="E172" s="242">
        <f t="shared" si="19"/>
        <v>0</v>
      </c>
      <c r="F172" s="242">
        <f t="shared" si="19"/>
        <v>0</v>
      </c>
      <c r="G172" s="242">
        <f t="shared" si="19"/>
        <v>0</v>
      </c>
      <c r="H172" s="242">
        <f t="shared" si="19"/>
        <v>0</v>
      </c>
      <c r="I172" s="242">
        <f t="shared" si="19"/>
        <v>0</v>
      </c>
      <c r="J172" s="242">
        <f t="shared" si="19"/>
        <v>0</v>
      </c>
      <c r="K172" s="242">
        <f t="shared" si="19"/>
        <v>0</v>
      </c>
      <c r="L172" s="242">
        <f t="shared" si="19"/>
        <v>0</v>
      </c>
      <c r="M172" s="242">
        <f t="shared" si="19"/>
        <v>0</v>
      </c>
      <c r="N172" s="242">
        <f t="shared" si="19"/>
        <v>0</v>
      </c>
      <c r="O172" s="242">
        <f t="shared" si="19"/>
        <v>0</v>
      </c>
      <c r="P172" s="242">
        <f t="shared" si="19"/>
        <v>0</v>
      </c>
      <c r="Q172" s="242">
        <f t="shared" si="19"/>
        <v>0</v>
      </c>
      <c r="R172" s="242">
        <f t="shared" si="19"/>
        <v>0</v>
      </c>
      <c r="S172" s="242">
        <f t="shared" si="19"/>
        <v>0</v>
      </c>
      <c r="T172" s="242">
        <f t="shared" si="19"/>
        <v>0</v>
      </c>
      <c r="U172" s="242">
        <f t="shared" si="19"/>
        <v>0</v>
      </c>
      <c r="V172" s="242">
        <f t="shared" si="19"/>
        <v>0</v>
      </c>
      <c r="W172" s="242"/>
      <c r="X172" s="242">
        <f t="shared" si="19"/>
        <v>0</v>
      </c>
      <c r="Y172" s="242">
        <f t="shared" si="19"/>
        <v>0</v>
      </c>
      <c r="Z172" s="242">
        <f t="shared" si="19"/>
        <v>0</v>
      </c>
      <c r="AA172" s="242">
        <f t="shared" si="19"/>
        <v>0</v>
      </c>
      <c r="AB172" s="242">
        <f t="shared" si="19"/>
        <v>0</v>
      </c>
      <c r="AC172" s="242">
        <f t="shared" si="19"/>
        <v>0</v>
      </c>
      <c r="AD172" s="242">
        <f t="shared" si="19"/>
        <v>0</v>
      </c>
      <c r="AE172" s="242">
        <f t="shared" si="19"/>
        <v>0</v>
      </c>
      <c r="AF172" s="242">
        <f t="shared" si="19"/>
        <v>0</v>
      </c>
      <c r="AG172" s="242">
        <f t="shared" si="19"/>
        <v>0</v>
      </c>
      <c r="AH172" s="242">
        <f t="shared" si="19"/>
        <v>0</v>
      </c>
      <c r="AI172" s="242">
        <f t="shared" si="19"/>
        <v>0</v>
      </c>
      <c r="AJ172" s="242">
        <f t="shared" si="19"/>
        <v>0</v>
      </c>
      <c r="AK172" s="242">
        <f t="shared" si="19"/>
        <v>0</v>
      </c>
      <c r="AL172" s="242">
        <f t="shared" si="19"/>
        <v>0</v>
      </c>
      <c r="AM172" s="242">
        <f t="shared" si="19"/>
        <v>0</v>
      </c>
      <c r="AN172" s="242">
        <f t="shared" si="19"/>
        <v>0</v>
      </c>
      <c r="AO172" s="242">
        <f t="shared" si="19"/>
        <v>0</v>
      </c>
      <c r="AP172" s="242">
        <f t="shared" si="19"/>
        <v>0</v>
      </c>
      <c r="AQ172" s="242">
        <f t="shared" si="19"/>
        <v>0</v>
      </c>
      <c r="AR172" s="242">
        <f t="shared" si="19"/>
        <v>0</v>
      </c>
      <c r="AS172" s="242">
        <f t="shared" si="19"/>
        <v>0</v>
      </c>
      <c r="AT172" s="242">
        <f t="shared" si="19"/>
        <v>0</v>
      </c>
      <c r="AU172" s="242">
        <f t="shared" si="19"/>
        <v>0</v>
      </c>
      <c r="AV172" s="242">
        <f t="shared" si="19"/>
        <v>0</v>
      </c>
      <c r="AW172" s="242">
        <f t="shared" si="19"/>
        <v>0</v>
      </c>
      <c r="AY172" s="239">
        <f t="shared" ref="AY172:AY237" si="20">+MAX(D172:AW172)</f>
        <v>0</v>
      </c>
    </row>
    <row r="173" spans="1:51" x14ac:dyDescent="0.25">
      <c r="A173" s="240" t="str">
        <f t="shared" si="12"/>
        <v>DER1.1</v>
      </c>
      <c r="B173" s="241" t="str">
        <f t="shared" si="12"/>
        <v>Dermatologische Onkologie</v>
      </c>
      <c r="C173" s="241"/>
      <c r="D173" s="242">
        <f t="shared" ref="D173:AW173" si="21">+IF(AND(D$167=2,D9&gt;=1),2,IF(AND(D$167=1,D9=1),1,0))</f>
        <v>0</v>
      </c>
      <c r="E173" s="242">
        <f t="shared" si="21"/>
        <v>0</v>
      </c>
      <c r="F173" s="242">
        <f t="shared" si="21"/>
        <v>0</v>
      </c>
      <c r="G173" s="242">
        <f t="shared" si="21"/>
        <v>0</v>
      </c>
      <c r="H173" s="242">
        <f t="shared" si="21"/>
        <v>0</v>
      </c>
      <c r="I173" s="242">
        <f t="shared" si="21"/>
        <v>0</v>
      </c>
      <c r="J173" s="242">
        <f t="shared" si="21"/>
        <v>0</v>
      </c>
      <c r="K173" s="242">
        <f t="shared" si="21"/>
        <v>0</v>
      </c>
      <c r="L173" s="242">
        <f t="shared" si="21"/>
        <v>0</v>
      </c>
      <c r="M173" s="242">
        <f t="shared" si="21"/>
        <v>0</v>
      </c>
      <c r="N173" s="242">
        <f t="shared" si="21"/>
        <v>0</v>
      </c>
      <c r="O173" s="242">
        <f t="shared" si="21"/>
        <v>0</v>
      </c>
      <c r="P173" s="242">
        <f t="shared" si="21"/>
        <v>0</v>
      </c>
      <c r="Q173" s="242">
        <f t="shared" si="21"/>
        <v>0</v>
      </c>
      <c r="R173" s="242">
        <f t="shared" si="21"/>
        <v>0</v>
      </c>
      <c r="S173" s="242">
        <f t="shared" si="21"/>
        <v>0</v>
      </c>
      <c r="T173" s="242">
        <f t="shared" si="21"/>
        <v>0</v>
      </c>
      <c r="U173" s="242">
        <f t="shared" si="21"/>
        <v>0</v>
      </c>
      <c r="V173" s="242">
        <f t="shared" si="21"/>
        <v>0</v>
      </c>
      <c r="W173" s="242"/>
      <c r="X173" s="242">
        <f t="shared" si="21"/>
        <v>0</v>
      </c>
      <c r="Y173" s="242">
        <f t="shared" si="21"/>
        <v>0</v>
      </c>
      <c r="Z173" s="242">
        <f t="shared" si="21"/>
        <v>0</v>
      </c>
      <c r="AA173" s="242">
        <f t="shared" si="21"/>
        <v>0</v>
      </c>
      <c r="AB173" s="242">
        <f t="shared" si="21"/>
        <v>0</v>
      </c>
      <c r="AC173" s="242">
        <f t="shared" si="21"/>
        <v>0</v>
      </c>
      <c r="AD173" s="242">
        <f t="shared" si="21"/>
        <v>0</v>
      </c>
      <c r="AE173" s="242">
        <f t="shared" si="21"/>
        <v>0</v>
      </c>
      <c r="AF173" s="242">
        <f t="shared" si="21"/>
        <v>0</v>
      </c>
      <c r="AG173" s="242">
        <f t="shared" si="21"/>
        <v>0</v>
      </c>
      <c r="AH173" s="242">
        <f t="shared" si="21"/>
        <v>0</v>
      </c>
      <c r="AI173" s="242">
        <f t="shared" si="21"/>
        <v>0</v>
      </c>
      <c r="AJ173" s="242">
        <f t="shared" si="21"/>
        <v>0</v>
      </c>
      <c r="AK173" s="242">
        <f t="shared" si="21"/>
        <v>0</v>
      </c>
      <c r="AL173" s="242">
        <f t="shared" si="21"/>
        <v>0</v>
      </c>
      <c r="AM173" s="242">
        <f t="shared" si="21"/>
        <v>0</v>
      </c>
      <c r="AN173" s="242">
        <f t="shared" si="21"/>
        <v>0</v>
      </c>
      <c r="AO173" s="242">
        <f t="shared" si="21"/>
        <v>0</v>
      </c>
      <c r="AP173" s="242">
        <f t="shared" si="21"/>
        <v>0</v>
      </c>
      <c r="AQ173" s="242">
        <f t="shared" si="21"/>
        <v>0</v>
      </c>
      <c r="AR173" s="242">
        <f t="shared" si="21"/>
        <v>0</v>
      </c>
      <c r="AS173" s="242">
        <f t="shared" si="21"/>
        <v>0</v>
      </c>
      <c r="AT173" s="242">
        <f t="shared" si="21"/>
        <v>0</v>
      </c>
      <c r="AU173" s="242">
        <f t="shared" si="21"/>
        <v>0</v>
      </c>
      <c r="AV173" s="242">
        <f t="shared" si="21"/>
        <v>0</v>
      </c>
      <c r="AW173" s="242">
        <f t="shared" si="21"/>
        <v>0</v>
      </c>
      <c r="AY173" s="239">
        <f t="shared" si="20"/>
        <v>0</v>
      </c>
    </row>
    <row r="174" spans="1:51" x14ac:dyDescent="0.25">
      <c r="A174" s="240" t="str">
        <f t="shared" si="12"/>
        <v>DER1.2</v>
      </c>
      <c r="B174" s="241" t="str">
        <f t="shared" si="12"/>
        <v>Schwere Hauterkrankungen</v>
      </c>
      <c r="C174" s="241"/>
      <c r="D174" s="242">
        <f t="shared" ref="D174:AW174" si="22">+IF(AND(D$167=2,D10&gt;=1),2,IF(AND(D$167=1,D10=1),1,0))</f>
        <v>0</v>
      </c>
      <c r="E174" s="242">
        <f t="shared" si="22"/>
        <v>0</v>
      </c>
      <c r="F174" s="242">
        <f t="shared" si="22"/>
        <v>0</v>
      </c>
      <c r="G174" s="242">
        <f t="shared" si="22"/>
        <v>0</v>
      </c>
      <c r="H174" s="242">
        <f t="shared" si="22"/>
        <v>0</v>
      </c>
      <c r="I174" s="242">
        <f t="shared" si="22"/>
        <v>0</v>
      </c>
      <c r="J174" s="242">
        <f t="shared" si="22"/>
        <v>0</v>
      </c>
      <c r="K174" s="242">
        <f t="shared" si="22"/>
        <v>0</v>
      </c>
      <c r="L174" s="242">
        <f t="shared" si="22"/>
        <v>0</v>
      </c>
      <c r="M174" s="242">
        <f t="shared" si="22"/>
        <v>0</v>
      </c>
      <c r="N174" s="242">
        <f t="shared" si="22"/>
        <v>0</v>
      </c>
      <c r="O174" s="242">
        <f t="shared" si="22"/>
        <v>0</v>
      </c>
      <c r="P174" s="242">
        <f t="shared" si="22"/>
        <v>0</v>
      </c>
      <c r="Q174" s="242">
        <f t="shared" si="22"/>
        <v>0</v>
      </c>
      <c r="R174" s="242">
        <f t="shared" si="22"/>
        <v>0</v>
      </c>
      <c r="S174" s="242">
        <f t="shared" si="22"/>
        <v>0</v>
      </c>
      <c r="T174" s="242">
        <f t="shared" si="22"/>
        <v>0</v>
      </c>
      <c r="U174" s="242">
        <f t="shared" si="22"/>
        <v>0</v>
      </c>
      <c r="V174" s="242">
        <f t="shared" si="22"/>
        <v>0</v>
      </c>
      <c r="W174" s="242"/>
      <c r="X174" s="242">
        <f t="shared" si="22"/>
        <v>0</v>
      </c>
      <c r="Y174" s="242">
        <f t="shared" si="22"/>
        <v>0</v>
      </c>
      <c r="Z174" s="242">
        <f t="shared" si="22"/>
        <v>0</v>
      </c>
      <c r="AA174" s="242">
        <f t="shared" si="22"/>
        <v>0</v>
      </c>
      <c r="AB174" s="242">
        <f t="shared" si="22"/>
        <v>0</v>
      </c>
      <c r="AC174" s="242">
        <f t="shared" si="22"/>
        <v>0</v>
      </c>
      <c r="AD174" s="242">
        <f t="shared" si="22"/>
        <v>0</v>
      </c>
      <c r="AE174" s="242">
        <f t="shared" si="22"/>
        <v>0</v>
      </c>
      <c r="AF174" s="242">
        <f t="shared" si="22"/>
        <v>0</v>
      </c>
      <c r="AG174" s="242">
        <f t="shared" si="22"/>
        <v>0</v>
      </c>
      <c r="AH174" s="242">
        <f t="shared" si="22"/>
        <v>0</v>
      </c>
      <c r="AI174" s="242">
        <f t="shared" si="22"/>
        <v>0</v>
      </c>
      <c r="AJ174" s="242">
        <f t="shared" si="22"/>
        <v>0</v>
      </c>
      <c r="AK174" s="242">
        <f t="shared" si="22"/>
        <v>0</v>
      </c>
      <c r="AL174" s="242">
        <f t="shared" si="22"/>
        <v>0</v>
      </c>
      <c r="AM174" s="242">
        <f t="shared" si="22"/>
        <v>0</v>
      </c>
      <c r="AN174" s="242">
        <f t="shared" si="22"/>
        <v>0</v>
      </c>
      <c r="AO174" s="242">
        <f t="shared" si="22"/>
        <v>0</v>
      </c>
      <c r="AP174" s="242">
        <f t="shared" si="22"/>
        <v>0</v>
      </c>
      <c r="AQ174" s="242">
        <f t="shared" si="22"/>
        <v>0</v>
      </c>
      <c r="AR174" s="242">
        <f t="shared" si="22"/>
        <v>0</v>
      </c>
      <c r="AS174" s="242">
        <f t="shared" si="22"/>
        <v>0</v>
      </c>
      <c r="AT174" s="242">
        <f t="shared" si="22"/>
        <v>0</v>
      </c>
      <c r="AU174" s="242">
        <f t="shared" si="22"/>
        <v>0</v>
      </c>
      <c r="AV174" s="242">
        <f t="shared" si="22"/>
        <v>0</v>
      </c>
      <c r="AW174" s="242">
        <f t="shared" si="22"/>
        <v>0</v>
      </c>
      <c r="AY174" s="239">
        <f t="shared" si="20"/>
        <v>0</v>
      </c>
    </row>
    <row r="175" spans="1:51" x14ac:dyDescent="0.25">
      <c r="A175" s="240" t="str">
        <f t="shared" si="12"/>
        <v>DER2</v>
      </c>
      <c r="B175" s="241" t="str">
        <f t="shared" si="12"/>
        <v>Wundpatienten</v>
      </c>
      <c r="C175" s="241"/>
      <c r="D175" s="242">
        <f t="shared" ref="D175:AW175" si="23">+IF(AND(D$167=2,D11&gt;=1),2,IF(AND(D$167=1,D11=1),1,0))</f>
        <v>0</v>
      </c>
      <c r="E175" s="242">
        <f t="shared" si="23"/>
        <v>0</v>
      </c>
      <c r="F175" s="242">
        <f t="shared" si="23"/>
        <v>0</v>
      </c>
      <c r="G175" s="242">
        <f t="shared" si="23"/>
        <v>0</v>
      </c>
      <c r="H175" s="242">
        <f t="shared" si="23"/>
        <v>0</v>
      </c>
      <c r="I175" s="242">
        <f t="shared" si="23"/>
        <v>0</v>
      </c>
      <c r="J175" s="242">
        <f t="shared" si="23"/>
        <v>0</v>
      </c>
      <c r="K175" s="242">
        <f t="shared" si="23"/>
        <v>0</v>
      </c>
      <c r="L175" s="242">
        <f t="shared" si="23"/>
        <v>0</v>
      </c>
      <c r="M175" s="242">
        <f t="shared" si="23"/>
        <v>0</v>
      </c>
      <c r="N175" s="242">
        <f t="shared" si="23"/>
        <v>0</v>
      </c>
      <c r="O175" s="242">
        <f t="shared" si="23"/>
        <v>0</v>
      </c>
      <c r="P175" s="242">
        <f t="shared" si="23"/>
        <v>0</v>
      </c>
      <c r="Q175" s="242">
        <f t="shared" si="23"/>
        <v>0</v>
      </c>
      <c r="R175" s="242">
        <f t="shared" si="23"/>
        <v>0</v>
      </c>
      <c r="S175" s="242">
        <f t="shared" si="23"/>
        <v>0</v>
      </c>
      <c r="T175" s="242">
        <f t="shared" si="23"/>
        <v>0</v>
      </c>
      <c r="U175" s="242">
        <f t="shared" si="23"/>
        <v>0</v>
      </c>
      <c r="V175" s="242">
        <f t="shared" si="23"/>
        <v>0</v>
      </c>
      <c r="W175" s="242"/>
      <c r="X175" s="242">
        <f t="shared" si="23"/>
        <v>0</v>
      </c>
      <c r="Y175" s="242">
        <f t="shared" si="23"/>
        <v>0</v>
      </c>
      <c r="Z175" s="242">
        <f t="shared" si="23"/>
        <v>0</v>
      </c>
      <c r="AA175" s="242">
        <f t="shared" si="23"/>
        <v>0</v>
      </c>
      <c r="AB175" s="242">
        <f t="shared" si="23"/>
        <v>0</v>
      </c>
      <c r="AC175" s="242">
        <f t="shared" si="23"/>
        <v>0</v>
      </c>
      <c r="AD175" s="242">
        <f t="shared" si="23"/>
        <v>0</v>
      </c>
      <c r="AE175" s="242">
        <f t="shared" si="23"/>
        <v>0</v>
      </c>
      <c r="AF175" s="242">
        <f t="shared" si="23"/>
        <v>0</v>
      </c>
      <c r="AG175" s="242">
        <f t="shared" si="23"/>
        <v>0</v>
      </c>
      <c r="AH175" s="242">
        <f t="shared" si="23"/>
        <v>0</v>
      </c>
      <c r="AI175" s="242">
        <f t="shared" si="23"/>
        <v>0</v>
      </c>
      <c r="AJ175" s="242">
        <f t="shared" si="23"/>
        <v>0</v>
      </c>
      <c r="AK175" s="242">
        <f t="shared" si="23"/>
        <v>0</v>
      </c>
      <c r="AL175" s="242">
        <f t="shared" si="23"/>
        <v>0</v>
      </c>
      <c r="AM175" s="242">
        <f t="shared" si="23"/>
        <v>0</v>
      </c>
      <c r="AN175" s="242">
        <f t="shared" si="23"/>
        <v>0</v>
      </c>
      <c r="AO175" s="242">
        <f t="shared" si="23"/>
        <v>0</v>
      </c>
      <c r="AP175" s="242">
        <f t="shared" si="23"/>
        <v>0</v>
      </c>
      <c r="AQ175" s="242">
        <f t="shared" si="23"/>
        <v>0</v>
      </c>
      <c r="AR175" s="242">
        <f t="shared" si="23"/>
        <v>0</v>
      </c>
      <c r="AS175" s="242">
        <f t="shared" si="23"/>
        <v>0</v>
      </c>
      <c r="AT175" s="242">
        <f t="shared" si="23"/>
        <v>0</v>
      </c>
      <c r="AU175" s="242">
        <f t="shared" si="23"/>
        <v>0</v>
      </c>
      <c r="AV175" s="242">
        <f t="shared" si="23"/>
        <v>0</v>
      </c>
      <c r="AW175" s="242">
        <f t="shared" si="23"/>
        <v>0</v>
      </c>
      <c r="AY175" s="239">
        <f t="shared" si="20"/>
        <v>0</v>
      </c>
    </row>
    <row r="176" spans="1:51" x14ac:dyDescent="0.25">
      <c r="A176" s="240" t="str">
        <f t="shared" si="12"/>
        <v>HNO1</v>
      </c>
      <c r="B176" s="241" t="str">
        <f t="shared" si="12"/>
        <v>Hals-Nasen-Ohren (HNO-Chirurgie)</v>
      </c>
      <c r="C176" s="241"/>
      <c r="D176" s="242">
        <f t="shared" ref="D176:AW176" si="24">+IF(AND(D$167=2,D12&gt;=1),2,IF(AND(D$167=1,D12=1),1,0))</f>
        <v>0</v>
      </c>
      <c r="E176" s="242">
        <f t="shared" si="24"/>
        <v>0</v>
      </c>
      <c r="F176" s="242">
        <f t="shared" si="24"/>
        <v>0</v>
      </c>
      <c r="G176" s="242">
        <f t="shared" si="24"/>
        <v>0</v>
      </c>
      <c r="H176" s="242">
        <f t="shared" si="24"/>
        <v>0</v>
      </c>
      <c r="I176" s="242">
        <f t="shared" si="24"/>
        <v>0</v>
      </c>
      <c r="J176" s="242">
        <f t="shared" si="24"/>
        <v>0</v>
      </c>
      <c r="K176" s="242">
        <f t="shared" si="24"/>
        <v>0</v>
      </c>
      <c r="L176" s="242">
        <f t="shared" si="24"/>
        <v>0</v>
      </c>
      <c r="M176" s="242">
        <f t="shared" si="24"/>
        <v>0</v>
      </c>
      <c r="N176" s="242">
        <f t="shared" si="24"/>
        <v>0</v>
      </c>
      <c r="O176" s="242">
        <f t="shared" si="24"/>
        <v>0</v>
      </c>
      <c r="P176" s="242">
        <f t="shared" si="24"/>
        <v>0</v>
      </c>
      <c r="Q176" s="242">
        <f t="shared" si="24"/>
        <v>0</v>
      </c>
      <c r="R176" s="242">
        <f t="shared" si="24"/>
        <v>0</v>
      </c>
      <c r="S176" s="242">
        <f t="shared" si="24"/>
        <v>0</v>
      </c>
      <c r="T176" s="242">
        <f t="shared" si="24"/>
        <v>0</v>
      </c>
      <c r="U176" s="242">
        <f t="shared" si="24"/>
        <v>0</v>
      </c>
      <c r="V176" s="242">
        <f t="shared" si="24"/>
        <v>0</v>
      </c>
      <c r="W176" s="242"/>
      <c r="X176" s="242">
        <f t="shared" si="24"/>
        <v>0</v>
      </c>
      <c r="Y176" s="242">
        <f t="shared" si="24"/>
        <v>0</v>
      </c>
      <c r="Z176" s="242">
        <f t="shared" si="24"/>
        <v>0</v>
      </c>
      <c r="AA176" s="242">
        <f t="shared" si="24"/>
        <v>0</v>
      </c>
      <c r="AB176" s="242">
        <f t="shared" si="24"/>
        <v>0</v>
      </c>
      <c r="AC176" s="242">
        <f t="shared" si="24"/>
        <v>0</v>
      </c>
      <c r="AD176" s="242">
        <f t="shared" si="24"/>
        <v>0</v>
      </c>
      <c r="AE176" s="242">
        <f t="shared" si="24"/>
        <v>0</v>
      </c>
      <c r="AF176" s="242">
        <f t="shared" si="24"/>
        <v>0</v>
      </c>
      <c r="AG176" s="242">
        <f t="shared" si="24"/>
        <v>0</v>
      </c>
      <c r="AH176" s="242">
        <f t="shared" si="24"/>
        <v>0</v>
      </c>
      <c r="AI176" s="242">
        <f t="shared" si="24"/>
        <v>0</v>
      </c>
      <c r="AJ176" s="242">
        <f t="shared" si="24"/>
        <v>0</v>
      </c>
      <c r="AK176" s="242">
        <f t="shared" si="24"/>
        <v>0</v>
      </c>
      <c r="AL176" s="242">
        <f t="shared" si="24"/>
        <v>0</v>
      </c>
      <c r="AM176" s="242">
        <f t="shared" si="24"/>
        <v>0</v>
      </c>
      <c r="AN176" s="242">
        <f t="shared" si="24"/>
        <v>0</v>
      </c>
      <c r="AO176" s="242">
        <f t="shared" si="24"/>
        <v>0</v>
      </c>
      <c r="AP176" s="242">
        <f t="shared" si="24"/>
        <v>0</v>
      </c>
      <c r="AQ176" s="242">
        <f t="shared" si="24"/>
        <v>0</v>
      </c>
      <c r="AR176" s="242">
        <f t="shared" si="24"/>
        <v>0</v>
      </c>
      <c r="AS176" s="242">
        <f t="shared" si="24"/>
        <v>0</v>
      </c>
      <c r="AT176" s="242">
        <f t="shared" si="24"/>
        <v>0</v>
      </c>
      <c r="AU176" s="242">
        <f t="shared" si="24"/>
        <v>0</v>
      </c>
      <c r="AV176" s="242">
        <f t="shared" si="24"/>
        <v>0</v>
      </c>
      <c r="AW176" s="242">
        <f t="shared" si="24"/>
        <v>0</v>
      </c>
      <c r="AY176" s="239">
        <f t="shared" si="20"/>
        <v>0</v>
      </c>
    </row>
    <row r="177" spans="1:51" x14ac:dyDescent="0.25">
      <c r="A177" s="240" t="str">
        <f t="shared" si="12"/>
        <v>HNO1.1</v>
      </c>
      <c r="B177" s="241" t="str">
        <f t="shared" si="12"/>
        <v>Hals- und Gesichtschirurgie</v>
      </c>
      <c r="C177" s="241"/>
      <c r="D177" s="242">
        <f t="shared" ref="D177:AW177" si="25">+IF(AND(D$167=2,D13&gt;=1),2,IF(AND(D$167=1,D13=1),1,0))</f>
        <v>0</v>
      </c>
      <c r="E177" s="242">
        <f t="shared" si="25"/>
        <v>0</v>
      </c>
      <c r="F177" s="242">
        <f t="shared" si="25"/>
        <v>0</v>
      </c>
      <c r="G177" s="242">
        <f t="shared" si="25"/>
        <v>0</v>
      </c>
      <c r="H177" s="242">
        <f t="shared" si="25"/>
        <v>0</v>
      </c>
      <c r="I177" s="242">
        <f t="shared" si="25"/>
        <v>0</v>
      </c>
      <c r="J177" s="242">
        <f t="shared" si="25"/>
        <v>0</v>
      </c>
      <c r="K177" s="242">
        <f t="shared" si="25"/>
        <v>0</v>
      </c>
      <c r="L177" s="242">
        <f t="shared" si="25"/>
        <v>0</v>
      </c>
      <c r="M177" s="242">
        <f t="shared" si="25"/>
        <v>0</v>
      </c>
      <c r="N177" s="242">
        <f t="shared" si="25"/>
        <v>0</v>
      </c>
      <c r="O177" s="242">
        <f t="shared" si="25"/>
        <v>0</v>
      </c>
      <c r="P177" s="242">
        <f t="shared" si="25"/>
        <v>0</v>
      </c>
      <c r="Q177" s="242">
        <f t="shared" si="25"/>
        <v>0</v>
      </c>
      <c r="R177" s="242">
        <f t="shared" si="25"/>
        <v>0</v>
      </c>
      <c r="S177" s="242">
        <f t="shared" si="25"/>
        <v>0</v>
      </c>
      <c r="T177" s="242">
        <f t="shared" si="25"/>
        <v>0</v>
      </c>
      <c r="U177" s="242">
        <f t="shared" si="25"/>
        <v>0</v>
      </c>
      <c r="V177" s="242">
        <f t="shared" si="25"/>
        <v>0</v>
      </c>
      <c r="W177" s="242"/>
      <c r="X177" s="242">
        <f t="shared" si="25"/>
        <v>0</v>
      </c>
      <c r="Y177" s="242">
        <f t="shared" si="25"/>
        <v>0</v>
      </c>
      <c r="Z177" s="242">
        <f t="shared" si="25"/>
        <v>0</v>
      </c>
      <c r="AA177" s="242">
        <f t="shared" si="25"/>
        <v>0</v>
      </c>
      <c r="AB177" s="242">
        <f t="shared" si="25"/>
        <v>0</v>
      </c>
      <c r="AC177" s="242">
        <f t="shared" si="25"/>
        <v>0</v>
      </c>
      <c r="AD177" s="242">
        <f t="shared" si="25"/>
        <v>0</v>
      </c>
      <c r="AE177" s="242">
        <f t="shared" si="25"/>
        <v>0</v>
      </c>
      <c r="AF177" s="242">
        <f t="shared" si="25"/>
        <v>0</v>
      </c>
      <c r="AG177" s="242">
        <f t="shared" si="25"/>
        <v>0</v>
      </c>
      <c r="AH177" s="242">
        <f t="shared" si="25"/>
        <v>0</v>
      </c>
      <c r="AI177" s="242">
        <f t="shared" si="25"/>
        <v>0</v>
      </c>
      <c r="AJ177" s="242">
        <f t="shared" si="25"/>
        <v>0</v>
      </c>
      <c r="AK177" s="242">
        <f t="shared" si="25"/>
        <v>0</v>
      </c>
      <c r="AL177" s="242">
        <f t="shared" si="25"/>
        <v>0</v>
      </c>
      <c r="AM177" s="242">
        <f t="shared" si="25"/>
        <v>0</v>
      </c>
      <c r="AN177" s="242">
        <f t="shared" si="25"/>
        <v>0</v>
      </c>
      <c r="AO177" s="242">
        <f t="shared" si="25"/>
        <v>0</v>
      </c>
      <c r="AP177" s="242">
        <f t="shared" si="25"/>
        <v>0</v>
      </c>
      <c r="AQ177" s="242">
        <f t="shared" si="25"/>
        <v>0</v>
      </c>
      <c r="AR177" s="242">
        <f t="shared" si="25"/>
        <v>0</v>
      </c>
      <c r="AS177" s="242">
        <f t="shared" si="25"/>
        <v>0</v>
      </c>
      <c r="AT177" s="242">
        <f t="shared" si="25"/>
        <v>0</v>
      </c>
      <c r="AU177" s="242">
        <f t="shared" si="25"/>
        <v>0</v>
      </c>
      <c r="AV177" s="242">
        <f t="shared" si="25"/>
        <v>0</v>
      </c>
      <c r="AW177" s="242">
        <f t="shared" si="25"/>
        <v>0</v>
      </c>
      <c r="AY177" s="239">
        <f t="shared" si="20"/>
        <v>0</v>
      </c>
    </row>
    <row r="178" spans="1:51" ht="25" x14ac:dyDescent="0.25">
      <c r="A178" s="240" t="str">
        <f t="shared" si="12"/>
        <v>HNO1.1.1</v>
      </c>
      <c r="B178" s="241" t="str">
        <f t="shared" si="12"/>
        <v>Komplexe Halseingriffe (interdisziplinäre Tumorchirurgie)</v>
      </c>
      <c r="C178" s="241"/>
      <c r="D178" s="242">
        <f t="shared" ref="D178:AW178" si="26">+IF(AND(D$167=2,D14&gt;=1),2,IF(AND(D$167=1,D14=1),1,0))</f>
        <v>0</v>
      </c>
      <c r="E178" s="242">
        <f t="shared" si="26"/>
        <v>0</v>
      </c>
      <c r="F178" s="242">
        <f t="shared" si="26"/>
        <v>0</v>
      </c>
      <c r="G178" s="242">
        <f t="shared" si="26"/>
        <v>0</v>
      </c>
      <c r="H178" s="242">
        <f t="shared" si="26"/>
        <v>0</v>
      </c>
      <c r="I178" s="242">
        <f t="shared" si="26"/>
        <v>0</v>
      </c>
      <c r="J178" s="242">
        <f t="shared" si="26"/>
        <v>0</v>
      </c>
      <c r="K178" s="242">
        <f t="shared" si="26"/>
        <v>0</v>
      </c>
      <c r="L178" s="242">
        <f t="shared" si="26"/>
        <v>0</v>
      </c>
      <c r="M178" s="242">
        <f t="shared" si="26"/>
        <v>0</v>
      </c>
      <c r="N178" s="242">
        <f t="shared" si="26"/>
        <v>0</v>
      </c>
      <c r="O178" s="242">
        <f t="shared" si="26"/>
        <v>0</v>
      </c>
      <c r="P178" s="242">
        <f t="shared" si="26"/>
        <v>0</v>
      </c>
      <c r="Q178" s="242">
        <f t="shared" si="26"/>
        <v>0</v>
      </c>
      <c r="R178" s="242">
        <f t="shared" si="26"/>
        <v>0</v>
      </c>
      <c r="S178" s="242">
        <f t="shared" si="26"/>
        <v>0</v>
      </c>
      <c r="T178" s="242">
        <f t="shared" si="26"/>
        <v>0</v>
      </c>
      <c r="U178" s="242">
        <f t="shared" si="26"/>
        <v>0</v>
      </c>
      <c r="V178" s="242">
        <f t="shared" si="26"/>
        <v>0</v>
      </c>
      <c r="W178" s="242"/>
      <c r="X178" s="242">
        <f t="shared" si="26"/>
        <v>0</v>
      </c>
      <c r="Y178" s="242">
        <f t="shared" si="26"/>
        <v>0</v>
      </c>
      <c r="Z178" s="242">
        <f t="shared" si="26"/>
        <v>0</v>
      </c>
      <c r="AA178" s="242">
        <f t="shared" si="26"/>
        <v>0</v>
      </c>
      <c r="AB178" s="242">
        <f t="shared" si="26"/>
        <v>0</v>
      </c>
      <c r="AC178" s="242">
        <f t="shared" si="26"/>
        <v>0</v>
      </c>
      <c r="AD178" s="242">
        <f t="shared" si="26"/>
        <v>0</v>
      </c>
      <c r="AE178" s="242">
        <f t="shared" si="26"/>
        <v>0</v>
      </c>
      <c r="AF178" s="242">
        <f t="shared" si="26"/>
        <v>0</v>
      </c>
      <c r="AG178" s="242">
        <f t="shared" si="26"/>
        <v>0</v>
      </c>
      <c r="AH178" s="242">
        <f t="shared" si="26"/>
        <v>0</v>
      </c>
      <c r="AI178" s="242">
        <f t="shared" si="26"/>
        <v>0</v>
      </c>
      <c r="AJ178" s="242">
        <f t="shared" si="26"/>
        <v>0</v>
      </c>
      <c r="AK178" s="242">
        <f t="shared" si="26"/>
        <v>0</v>
      </c>
      <c r="AL178" s="242">
        <f t="shared" si="26"/>
        <v>0</v>
      </c>
      <c r="AM178" s="242">
        <f t="shared" si="26"/>
        <v>0</v>
      </c>
      <c r="AN178" s="242">
        <f t="shared" si="26"/>
        <v>0</v>
      </c>
      <c r="AO178" s="242">
        <f t="shared" si="26"/>
        <v>0</v>
      </c>
      <c r="AP178" s="242">
        <f t="shared" si="26"/>
        <v>0</v>
      </c>
      <c r="AQ178" s="242">
        <f t="shared" si="26"/>
        <v>0</v>
      </c>
      <c r="AR178" s="242">
        <f t="shared" si="26"/>
        <v>0</v>
      </c>
      <c r="AS178" s="242">
        <f t="shared" si="26"/>
        <v>0</v>
      </c>
      <c r="AT178" s="242">
        <f t="shared" si="26"/>
        <v>0</v>
      </c>
      <c r="AU178" s="242">
        <f t="shared" si="26"/>
        <v>0</v>
      </c>
      <c r="AV178" s="242">
        <f t="shared" si="26"/>
        <v>0</v>
      </c>
      <c r="AW178" s="242">
        <f t="shared" si="26"/>
        <v>0</v>
      </c>
      <c r="AY178" s="239">
        <f t="shared" si="20"/>
        <v>0</v>
      </c>
    </row>
    <row r="179" spans="1:51" x14ac:dyDescent="0.25">
      <c r="A179" s="240" t="str">
        <f t="shared" si="12"/>
        <v>HNO1.2</v>
      </c>
      <c r="B179" s="241" t="str">
        <f t="shared" si="12"/>
        <v>Erweiterte Nasenchirurgie mit Nebenhöhlen</v>
      </c>
      <c r="C179" s="241"/>
      <c r="D179" s="242">
        <f t="shared" ref="D179:AW179" si="27">+IF(AND(D$167=2,D15&gt;=1),2,IF(AND(D$167=1,D15=1),1,0))</f>
        <v>0</v>
      </c>
      <c r="E179" s="242">
        <f t="shared" si="27"/>
        <v>0</v>
      </c>
      <c r="F179" s="242">
        <f t="shared" si="27"/>
        <v>0</v>
      </c>
      <c r="G179" s="242">
        <f t="shared" si="27"/>
        <v>0</v>
      </c>
      <c r="H179" s="242">
        <f t="shared" si="27"/>
        <v>0</v>
      </c>
      <c r="I179" s="242">
        <f t="shared" si="27"/>
        <v>0</v>
      </c>
      <c r="J179" s="242">
        <f t="shared" si="27"/>
        <v>0</v>
      </c>
      <c r="K179" s="242">
        <f t="shared" si="27"/>
        <v>0</v>
      </c>
      <c r="L179" s="242">
        <f t="shared" si="27"/>
        <v>0</v>
      </c>
      <c r="M179" s="242">
        <f t="shared" si="27"/>
        <v>0</v>
      </c>
      <c r="N179" s="242">
        <f t="shared" si="27"/>
        <v>0</v>
      </c>
      <c r="O179" s="242">
        <f t="shared" si="27"/>
        <v>0</v>
      </c>
      <c r="P179" s="242">
        <f t="shared" si="27"/>
        <v>0</v>
      </c>
      <c r="Q179" s="242">
        <f t="shared" si="27"/>
        <v>0</v>
      </c>
      <c r="R179" s="242">
        <f t="shared" si="27"/>
        <v>0</v>
      </c>
      <c r="S179" s="242">
        <f t="shared" si="27"/>
        <v>0</v>
      </c>
      <c r="T179" s="242">
        <f t="shared" si="27"/>
        <v>0</v>
      </c>
      <c r="U179" s="242">
        <f t="shared" si="27"/>
        <v>0</v>
      </c>
      <c r="V179" s="242">
        <f t="shared" si="27"/>
        <v>0</v>
      </c>
      <c r="W179" s="242"/>
      <c r="X179" s="242">
        <f t="shared" si="27"/>
        <v>0</v>
      </c>
      <c r="Y179" s="242">
        <f t="shared" si="27"/>
        <v>0</v>
      </c>
      <c r="Z179" s="242">
        <f t="shared" si="27"/>
        <v>0</v>
      </c>
      <c r="AA179" s="242">
        <f t="shared" si="27"/>
        <v>0</v>
      </c>
      <c r="AB179" s="242">
        <f t="shared" si="27"/>
        <v>0</v>
      </c>
      <c r="AC179" s="242">
        <f t="shared" si="27"/>
        <v>0</v>
      </c>
      <c r="AD179" s="242">
        <f t="shared" si="27"/>
        <v>0</v>
      </c>
      <c r="AE179" s="242">
        <f t="shared" si="27"/>
        <v>0</v>
      </c>
      <c r="AF179" s="242">
        <f t="shared" si="27"/>
        <v>0</v>
      </c>
      <c r="AG179" s="242">
        <f t="shared" si="27"/>
        <v>0</v>
      </c>
      <c r="AH179" s="242">
        <f t="shared" si="27"/>
        <v>0</v>
      </c>
      <c r="AI179" s="242">
        <f t="shared" si="27"/>
        <v>0</v>
      </c>
      <c r="AJ179" s="242">
        <f t="shared" si="27"/>
        <v>0</v>
      </c>
      <c r="AK179" s="242">
        <f t="shared" si="27"/>
        <v>0</v>
      </c>
      <c r="AL179" s="242">
        <f t="shared" si="27"/>
        <v>0</v>
      </c>
      <c r="AM179" s="242">
        <f t="shared" si="27"/>
        <v>0</v>
      </c>
      <c r="AN179" s="242">
        <f t="shared" si="27"/>
        <v>0</v>
      </c>
      <c r="AO179" s="242">
        <f t="shared" si="27"/>
        <v>0</v>
      </c>
      <c r="AP179" s="242">
        <f t="shared" si="27"/>
        <v>0</v>
      </c>
      <c r="AQ179" s="242">
        <f t="shared" si="27"/>
        <v>0</v>
      </c>
      <c r="AR179" s="242">
        <f t="shared" si="27"/>
        <v>0</v>
      </c>
      <c r="AS179" s="242">
        <f t="shared" si="27"/>
        <v>0</v>
      </c>
      <c r="AT179" s="242">
        <f t="shared" si="27"/>
        <v>0</v>
      </c>
      <c r="AU179" s="242">
        <f t="shared" si="27"/>
        <v>0</v>
      </c>
      <c r="AV179" s="242">
        <f t="shared" si="27"/>
        <v>0</v>
      </c>
      <c r="AW179" s="242">
        <f t="shared" si="27"/>
        <v>0</v>
      </c>
      <c r="AY179" s="239">
        <f t="shared" si="20"/>
        <v>0</v>
      </c>
    </row>
    <row r="180" spans="1:51" ht="37.5" x14ac:dyDescent="0.25">
      <c r="A180" s="240" t="str">
        <f t="shared" si="12"/>
        <v>HNO1.2.1</v>
      </c>
      <c r="B180" s="241" t="str">
        <f t="shared" si="12"/>
        <v xml:space="preserve">Erweiterte Nasenchirurgie, Nebenhöhlen mit Duraeröffnung (interdisziplinäre Schädelbasischirurgie) </v>
      </c>
      <c r="C180" s="241"/>
      <c r="D180" s="242">
        <f t="shared" ref="D180:AW180" si="28">+IF(AND(D$167=2,D16&gt;=1),2,IF(AND(D$167=1,D16=1),1,0))</f>
        <v>0</v>
      </c>
      <c r="E180" s="242">
        <f t="shared" si="28"/>
        <v>0</v>
      </c>
      <c r="F180" s="242">
        <f t="shared" si="28"/>
        <v>0</v>
      </c>
      <c r="G180" s="242">
        <f t="shared" si="28"/>
        <v>0</v>
      </c>
      <c r="H180" s="242">
        <f t="shared" si="28"/>
        <v>0</v>
      </c>
      <c r="I180" s="242">
        <f t="shared" si="28"/>
        <v>0</v>
      </c>
      <c r="J180" s="242">
        <f t="shared" si="28"/>
        <v>0</v>
      </c>
      <c r="K180" s="242">
        <f t="shared" si="28"/>
        <v>0</v>
      </c>
      <c r="L180" s="242">
        <f t="shared" si="28"/>
        <v>0</v>
      </c>
      <c r="M180" s="242">
        <f t="shared" si="28"/>
        <v>0</v>
      </c>
      <c r="N180" s="242">
        <f t="shared" si="28"/>
        <v>0</v>
      </c>
      <c r="O180" s="242">
        <f t="shared" si="28"/>
        <v>0</v>
      </c>
      <c r="P180" s="242">
        <f t="shared" si="28"/>
        <v>0</v>
      </c>
      <c r="Q180" s="242">
        <f t="shared" si="28"/>
        <v>0</v>
      </c>
      <c r="R180" s="242">
        <f t="shared" si="28"/>
        <v>0</v>
      </c>
      <c r="S180" s="242">
        <f t="shared" si="28"/>
        <v>0</v>
      </c>
      <c r="T180" s="242">
        <f t="shared" si="28"/>
        <v>0</v>
      </c>
      <c r="U180" s="242">
        <f t="shared" si="28"/>
        <v>0</v>
      </c>
      <c r="V180" s="242">
        <f t="shared" si="28"/>
        <v>0</v>
      </c>
      <c r="W180" s="242"/>
      <c r="X180" s="242">
        <f t="shared" si="28"/>
        <v>0</v>
      </c>
      <c r="Y180" s="242">
        <f t="shared" si="28"/>
        <v>0</v>
      </c>
      <c r="Z180" s="242">
        <f t="shared" si="28"/>
        <v>0</v>
      </c>
      <c r="AA180" s="242">
        <f t="shared" si="28"/>
        <v>0</v>
      </c>
      <c r="AB180" s="242">
        <f t="shared" si="28"/>
        <v>0</v>
      </c>
      <c r="AC180" s="242">
        <f t="shared" si="28"/>
        <v>0</v>
      </c>
      <c r="AD180" s="242">
        <f t="shared" si="28"/>
        <v>0</v>
      </c>
      <c r="AE180" s="242">
        <f t="shared" si="28"/>
        <v>0</v>
      </c>
      <c r="AF180" s="242">
        <f t="shared" si="28"/>
        <v>0</v>
      </c>
      <c r="AG180" s="242">
        <f t="shared" si="28"/>
        <v>0</v>
      </c>
      <c r="AH180" s="242">
        <f t="shared" si="28"/>
        <v>0</v>
      </c>
      <c r="AI180" s="242">
        <f t="shared" si="28"/>
        <v>0</v>
      </c>
      <c r="AJ180" s="242">
        <f t="shared" si="28"/>
        <v>0</v>
      </c>
      <c r="AK180" s="242">
        <f t="shared" si="28"/>
        <v>0</v>
      </c>
      <c r="AL180" s="242">
        <f t="shared" si="28"/>
        <v>0</v>
      </c>
      <c r="AM180" s="242">
        <f t="shared" si="28"/>
        <v>0</v>
      </c>
      <c r="AN180" s="242">
        <f t="shared" si="28"/>
        <v>0</v>
      </c>
      <c r="AO180" s="242">
        <f t="shared" si="28"/>
        <v>0</v>
      </c>
      <c r="AP180" s="242">
        <f t="shared" si="28"/>
        <v>0</v>
      </c>
      <c r="AQ180" s="242">
        <f t="shared" si="28"/>
        <v>0</v>
      </c>
      <c r="AR180" s="242">
        <f t="shared" si="28"/>
        <v>0</v>
      </c>
      <c r="AS180" s="242">
        <f t="shared" si="28"/>
        <v>0</v>
      </c>
      <c r="AT180" s="242">
        <f t="shared" si="28"/>
        <v>0</v>
      </c>
      <c r="AU180" s="242">
        <f t="shared" si="28"/>
        <v>0</v>
      </c>
      <c r="AV180" s="242">
        <f t="shared" si="28"/>
        <v>0</v>
      </c>
      <c r="AW180" s="242">
        <f t="shared" si="28"/>
        <v>0</v>
      </c>
      <c r="AY180" s="239">
        <f t="shared" si="20"/>
        <v>0</v>
      </c>
    </row>
    <row r="181" spans="1:51" ht="37.5" x14ac:dyDescent="0.25">
      <c r="A181" s="240" t="str">
        <f t="shared" si="12"/>
        <v>HNO1.3</v>
      </c>
      <c r="B181" s="241" t="str">
        <f t="shared" si="12"/>
        <v>Mittelohrchirurgie (Tympanoplastik, Mastoidchirurgie, Osikuloplastik inkl. Stapesoperationen)</v>
      </c>
      <c r="C181" s="241"/>
      <c r="D181" s="242">
        <f t="shared" ref="D181:AW181" si="29">+IF(AND(D$167=2,D17&gt;=1),2,IF(AND(D$167=1,D17=1),1,0))</f>
        <v>0</v>
      </c>
      <c r="E181" s="242">
        <f t="shared" si="29"/>
        <v>0</v>
      </c>
      <c r="F181" s="242">
        <f t="shared" si="29"/>
        <v>0</v>
      </c>
      <c r="G181" s="242">
        <f t="shared" si="29"/>
        <v>0</v>
      </c>
      <c r="H181" s="242">
        <f t="shared" si="29"/>
        <v>0</v>
      </c>
      <c r="I181" s="242">
        <f t="shared" si="29"/>
        <v>0</v>
      </c>
      <c r="J181" s="242">
        <f t="shared" si="29"/>
        <v>0</v>
      </c>
      <c r="K181" s="242">
        <f t="shared" si="29"/>
        <v>0</v>
      </c>
      <c r="L181" s="242">
        <f t="shared" si="29"/>
        <v>0</v>
      </c>
      <c r="M181" s="242">
        <f t="shared" si="29"/>
        <v>0</v>
      </c>
      <c r="N181" s="242">
        <f t="shared" si="29"/>
        <v>0</v>
      </c>
      <c r="O181" s="242">
        <f t="shared" si="29"/>
        <v>0</v>
      </c>
      <c r="P181" s="242">
        <f t="shared" si="29"/>
        <v>0</v>
      </c>
      <c r="Q181" s="242">
        <f t="shared" si="29"/>
        <v>0</v>
      </c>
      <c r="R181" s="242">
        <f t="shared" si="29"/>
        <v>0</v>
      </c>
      <c r="S181" s="242">
        <f t="shared" si="29"/>
        <v>0</v>
      </c>
      <c r="T181" s="242">
        <f t="shared" si="29"/>
        <v>0</v>
      </c>
      <c r="U181" s="242">
        <f t="shared" si="29"/>
        <v>0</v>
      </c>
      <c r="V181" s="242">
        <f t="shared" si="29"/>
        <v>0</v>
      </c>
      <c r="W181" s="242"/>
      <c r="X181" s="242">
        <f t="shared" si="29"/>
        <v>0</v>
      </c>
      <c r="Y181" s="242">
        <f t="shared" si="29"/>
        <v>0</v>
      </c>
      <c r="Z181" s="242">
        <f t="shared" si="29"/>
        <v>0</v>
      </c>
      <c r="AA181" s="242">
        <f t="shared" si="29"/>
        <v>0</v>
      </c>
      <c r="AB181" s="242">
        <f t="shared" si="29"/>
        <v>0</v>
      </c>
      <c r="AC181" s="242">
        <f t="shared" si="29"/>
        <v>0</v>
      </c>
      <c r="AD181" s="242">
        <f t="shared" si="29"/>
        <v>0</v>
      </c>
      <c r="AE181" s="242">
        <f t="shared" si="29"/>
        <v>0</v>
      </c>
      <c r="AF181" s="242">
        <f t="shared" si="29"/>
        <v>0</v>
      </c>
      <c r="AG181" s="242">
        <f t="shared" si="29"/>
        <v>0</v>
      </c>
      <c r="AH181" s="242">
        <f t="shared" si="29"/>
        <v>0</v>
      </c>
      <c r="AI181" s="242">
        <f t="shared" si="29"/>
        <v>0</v>
      </c>
      <c r="AJ181" s="242">
        <f t="shared" si="29"/>
        <v>0</v>
      </c>
      <c r="AK181" s="242">
        <f t="shared" si="29"/>
        <v>0</v>
      </c>
      <c r="AL181" s="242">
        <f t="shared" si="29"/>
        <v>0</v>
      </c>
      <c r="AM181" s="242">
        <f t="shared" si="29"/>
        <v>0</v>
      </c>
      <c r="AN181" s="242">
        <f t="shared" si="29"/>
        <v>0</v>
      </c>
      <c r="AO181" s="242">
        <f t="shared" si="29"/>
        <v>0</v>
      </c>
      <c r="AP181" s="242">
        <f t="shared" si="29"/>
        <v>0</v>
      </c>
      <c r="AQ181" s="242">
        <f t="shared" si="29"/>
        <v>0</v>
      </c>
      <c r="AR181" s="242">
        <f t="shared" si="29"/>
        <v>0</v>
      </c>
      <c r="AS181" s="242">
        <f t="shared" si="29"/>
        <v>0</v>
      </c>
      <c r="AT181" s="242">
        <f t="shared" si="29"/>
        <v>0</v>
      </c>
      <c r="AU181" s="242">
        <f t="shared" si="29"/>
        <v>0</v>
      </c>
      <c r="AV181" s="242">
        <f t="shared" si="29"/>
        <v>0</v>
      </c>
      <c r="AW181" s="242">
        <f t="shared" si="29"/>
        <v>0</v>
      </c>
      <c r="AY181" s="239">
        <f t="shared" si="20"/>
        <v>0</v>
      </c>
    </row>
    <row r="182" spans="1:51" ht="25" x14ac:dyDescent="0.25">
      <c r="A182" s="240" t="str">
        <f t="shared" si="12"/>
        <v>HNO1.3.1</v>
      </c>
      <c r="B182" s="241" t="str">
        <f t="shared" si="12"/>
        <v>Erweiterte Ohrchirurgie mit Innenohr und/oder Duraeröffnung</v>
      </c>
      <c r="C182" s="241"/>
      <c r="D182" s="242">
        <f t="shared" ref="D182:AW182" si="30">+IF(AND(D$167=2,D18&gt;=1),2,IF(AND(D$167=1,D18=1),1,0))</f>
        <v>0</v>
      </c>
      <c r="E182" s="242">
        <f t="shared" si="30"/>
        <v>0</v>
      </c>
      <c r="F182" s="242">
        <f t="shared" si="30"/>
        <v>0</v>
      </c>
      <c r="G182" s="242">
        <f t="shared" si="30"/>
        <v>0</v>
      </c>
      <c r="H182" s="242">
        <f t="shared" si="30"/>
        <v>0</v>
      </c>
      <c r="I182" s="242">
        <f t="shared" si="30"/>
        <v>0</v>
      </c>
      <c r="J182" s="242">
        <f t="shared" si="30"/>
        <v>0</v>
      </c>
      <c r="K182" s="242">
        <f t="shared" si="30"/>
        <v>0</v>
      </c>
      <c r="L182" s="242">
        <f t="shared" si="30"/>
        <v>0</v>
      </c>
      <c r="M182" s="242">
        <f t="shared" si="30"/>
        <v>0</v>
      </c>
      <c r="N182" s="242">
        <f t="shared" si="30"/>
        <v>0</v>
      </c>
      <c r="O182" s="242">
        <f t="shared" si="30"/>
        <v>0</v>
      </c>
      <c r="P182" s="242">
        <f t="shared" si="30"/>
        <v>0</v>
      </c>
      <c r="Q182" s="242">
        <f t="shared" si="30"/>
        <v>0</v>
      </c>
      <c r="R182" s="242">
        <f t="shared" si="30"/>
        <v>0</v>
      </c>
      <c r="S182" s="242">
        <f t="shared" si="30"/>
        <v>0</v>
      </c>
      <c r="T182" s="242">
        <f t="shared" si="30"/>
        <v>0</v>
      </c>
      <c r="U182" s="242">
        <f t="shared" si="30"/>
        <v>0</v>
      </c>
      <c r="V182" s="242">
        <f t="shared" si="30"/>
        <v>0</v>
      </c>
      <c r="W182" s="242"/>
      <c r="X182" s="242">
        <f t="shared" si="30"/>
        <v>0</v>
      </c>
      <c r="Y182" s="242">
        <f t="shared" si="30"/>
        <v>0</v>
      </c>
      <c r="Z182" s="242">
        <f t="shared" si="30"/>
        <v>0</v>
      </c>
      <c r="AA182" s="242">
        <f t="shared" si="30"/>
        <v>0</v>
      </c>
      <c r="AB182" s="242">
        <f t="shared" si="30"/>
        <v>0</v>
      </c>
      <c r="AC182" s="242">
        <f t="shared" si="30"/>
        <v>0</v>
      </c>
      <c r="AD182" s="242">
        <f t="shared" si="30"/>
        <v>0</v>
      </c>
      <c r="AE182" s="242">
        <f t="shared" si="30"/>
        <v>0</v>
      </c>
      <c r="AF182" s="242">
        <f t="shared" si="30"/>
        <v>0</v>
      </c>
      <c r="AG182" s="242">
        <f t="shared" si="30"/>
        <v>0</v>
      </c>
      <c r="AH182" s="242">
        <f t="shared" si="30"/>
        <v>0</v>
      </c>
      <c r="AI182" s="242">
        <f t="shared" si="30"/>
        <v>0</v>
      </c>
      <c r="AJ182" s="242">
        <f t="shared" si="30"/>
        <v>0</v>
      </c>
      <c r="AK182" s="242">
        <f t="shared" si="30"/>
        <v>0</v>
      </c>
      <c r="AL182" s="242">
        <f t="shared" si="30"/>
        <v>0</v>
      </c>
      <c r="AM182" s="242">
        <f t="shared" si="30"/>
        <v>0</v>
      </c>
      <c r="AN182" s="242">
        <f t="shared" si="30"/>
        <v>0</v>
      </c>
      <c r="AO182" s="242">
        <f t="shared" si="30"/>
        <v>0</v>
      </c>
      <c r="AP182" s="242">
        <f t="shared" si="30"/>
        <v>0</v>
      </c>
      <c r="AQ182" s="242">
        <f t="shared" si="30"/>
        <v>0</v>
      </c>
      <c r="AR182" s="242">
        <f t="shared" si="30"/>
        <v>0</v>
      </c>
      <c r="AS182" s="242">
        <f t="shared" si="30"/>
        <v>0</v>
      </c>
      <c r="AT182" s="242">
        <f t="shared" si="30"/>
        <v>0</v>
      </c>
      <c r="AU182" s="242">
        <f t="shared" si="30"/>
        <v>0</v>
      </c>
      <c r="AV182" s="242">
        <f t="shared" si="30"/>
        <v>0</v>
      </c>
      <c r="AW182" s="242">
        <f t="shared" si="30"/>
        <v>0</v>
      </c>
      <c r="AY182" s="239">
        <f t="shared" si="20"/>
        <v>0</v>
      </c>
    </row>
    <row r="183" spans="1:51" x14ac:dyDescent="0.25">
      <c r="A183" s="240" t="str">
        <f t="shared" si="12"/>
        <v>HNO1.3.2</v>
      </c>
      <c r="B183" s="241" t="str">
        <f t="shared" si="12"/>
        <v>Cochlea Implantate (IVHSM)</v>
      </c>
      <c r="C183" s="241"/>
      <c r="D183" s="242">
        <f t="shared" ref="D183:AW183" si="31">+IF(AND(D$167=2,D19&gt;=1),2,IF(AND(D$167=1,D19=1),1,0))</f>
        <v>0</v>
      </c>
      <c r="E183" s="242">
        <f t="shared" si="31"/>
        <v>0</v>
      </c>
      <c r="F183" s="242">
        <f t="shared" si="31"/>
        <v>0</v>
      </c>
      <c r="G183" s="242">
        <f t="shared" si="31"/>
        <v>0</v>
      </c>
      <c r="H183" s="242">
        <f t="shared" si="31"/>
        <v>0</v>
      </c>
      <c r="I183" s="242">
        <f t="shared" si="31"/>
        <v>0</v>
      </c>
      <c r="J183" s="242">
        <f t="shared" si="31"/>
        <v>0</v>
      </c>
      <c r="K183" s="242">
        <f t="shared" si="31"/>
        <v>0</v>
      </c>
      <c r="L183" s="242">
        <f t="shared" si="31"/>
        <v>0</v>
      </c>
      <c r="M183" s="242">
        <f t="shared" si="31"/>
        <v>0</v>
      </c>
      <c r="N183" s="242">
        <f t="shared" si="31"/>
        <v>0</v>
      </c>
      <c r="O183" s="242">
        <f t="shared" si="31"/>
        <v>0</v>
      </c>
      <c r="P183" s="242">
        <f t="shared" si="31"/>
        <v>0</v>
      </c>
      <c r="Q183" s="242">
        <f t="shared" si="31"/>
        <v>0</v>
      </c>
      <c r="R183" s="242">
        <f t="shared" si="31"/>
        <v>0</v>
      </c>
      <c r="S183" s="242">
        <f t="shared" si="31"/>
        <v>0</v>
      </c>
      <c r="T183" s="242">
        <f t="shared" si="31"/>
        <v>0</v>
      </c>
      <c r="U183" s="242">
        <f t="shared" si="31"/>
        <v>0</v>
      </c>
      <c r="V183" s="242">
        <f t="shared" si="31"/>
        <v>0</v>
      </c>
      <c r="W183" s="242"/>
      <c r="X183" s="242">
        <f t="shared" si="31"/>
        <v>0</v>
      </c>
      <c r="Y183" s="242">
        <f t="shared" si="31"/>
        <v>0</v>
      </c>
      <c r="Z183" s="242">
        <f t="shared" si="31"/>
        <v>0</v>
      </c>
      <c r="AA183" s="242">
        <f t="shared" si="31"/>
        <v>0</v>
      </c>
      <c r="AB183" s="242">
        <f t="shared" si="31"/>
        <v>0</v>
      </c>
      <c r="AC183" s="242">
        <f t="shared" si="31"/>
        <v>0</v>
      </c>
      <c r="AD183" s="242">
        <f t="shared" si="31"/>
        <v>0</v>
      </c>
      <c r="AE183" s="242">
        <f t="shared" si="31"/>
        <v>0</v>
      </c>
      <c r="AF183" s="242">
        <f t="shared" si="31"/>
        <v>0</v>
      </c>
      <c r="AG183" s="242">
        <f t="shared" si="31"/>
        <v>0</v>
      </c>
      <c r="AH183" s="242">
        <f t="shared" si="31"/>
        <v>0</v>
      </c>
      <c r="AI183" s="242">
        <f t="shared" si="31"/>
        <v>0</v>
      </c>
      <c r="AJ183" s="242">
        <f t="shared" si="31"/>
        <v>0</v>
      </c>
      <c r="AK183" s="242">
        <f t="shared" si="31"/>
        <v>0</v>
      </c>
      <c r="AL183" s="242">
        <f t="shared" si="31"/>
        <v>0</v>
      </c>
      <c r="AM183" s="242">
        <f t="shared" si="31"/>
        <v>0</v>
      </c>
      <c r="AN183" s="242">
        <f t="shared" si="31"/>
        <v>0</v>
      </c>
      <c r="AO183" s="242">
        <f t="shared" si="31"/>
        <v>0</v>
      </c>
      <c r="AP183" s="242">
        <f t="shared" si="31"/>
        <v>0</v>
      </c>
      <c r="AQ183" s="242">
        <f t="shared" si="31"/>
        <v>0</v>
      </c>
      <c r="AR183" s="242">
        <f t="shared" si="31"/>
        <v>0</v>
      </c>
      <c r="AS183" s="242">
        <f t="shared" si="31"/>
        <v>0</v>
      </c>
      <c r="AT183" s="242">
        <f t="shared" si="31"/>
        <v>0</v>
      </c>
      <c r="AU183" s="242">
        <f t="shared" si="31"/>
        <v>0</v>
      </c>
      <c r="AV183" s="242">
        <f t="shared" si="31"/>
        <v>0</v>
      </c>
      <c r="AW183" s="242">
        <f t="shared" si="31"/>
        <v>0</v>
      </c>
      <c r="AY183" s="239">
        <f t="shared" si="20"/>
        <v>0</v>
      </c>
    </row>
    <row r="184" spans="1:51" x14ac:dyDescent="0.25">
      <c r="A184" s="240" t="str">
        <f t="shared" si="12"/>
        <v>HNO2</v>
      </c>
      <c r="B184" s="241" t="str">
        <f t="shared" si="12"/>
        <v>Schild- und Nebenschilddrüsenchirurgie</v>
      </c>
      <c r="C184" s="241"/>
      <c r="D184" s="242">
        <f t="shared" ref="D184:AW184" si="32">+IF(AND(D$167=2,D20&gt;=1),2,IF(AND(D$167=1,D20=1),1,0))</f>
        <v>0</v>
      </c>
      <c r="E184" s="242">
        <f t="shared" si="32"/>
        <v>0</v>
      </c>
      <c r="F184" s="242">
        <f t="shared" si="32"/>
        <v>0</v>
      </c>
      <c r="G184" s="242">
        <f t="shared" si="32"/>
        <v>0</v>
      </c>
      <c r="H184" s="242">
        <f t="shared" si="32"/>
        <v>0</v>
      </c>
      <c r="I184" s="242">
        <f t="shared" si="32"/>
        <v>0</v>
      </c>
      <c r="J184" s="242">
        <f t="shared" si="32"/>
        <v>0</v>
      </c>
      <c r="K184" s="242">
        <f t="shared" si="32"/>
        <v>0</v>
      </c>
      <c r="L184" s="242">
        <f t="shared" si="32"/>
        <v>0</v>
      </c>
      <c r="M184" s="242">
        <f t="shared" si="32"/>
        <v>0</v>
      </c>
      <c r="N184" s="242">
        <f t="shared" si="32"/>
        <v>0</v>
      </c>
      <c r="O184" s="242">
        <f t="shared" si="32"/>
        <v>0</v>
      </c>
      <c r="P184" s="242">
        <f t="shared" si="32"/>
        <v>0</v>
      </c>
      <c r="Q184" s="242">
        <f t="shared" si="32"/>
        <v>0</v>
      </c>
      <c r="R184" s="242">
        <f t="shared" si="32"/>
        <v>0</v>
      </c>
      <c r="S184" s="242">
        <f t="shared" si="32"/>
        <v>0</v>
      </c>
      <c r="T184" s="242">
        <f t="shared" si="32"/>
        <v>0</v>
      </c>
      <c r="U184" s="242">
        <f t="shared" si="32"/>
        <v>0</v>
      </c>
      <c r="V184" s="242">
        <f t="shared" si="32"/>
        <v>0</v>
      </c>
      <c r="W184" s="242"/>
      <c r="X184" s="242">
        <f t="shared" si="32"/>
        <v>0</v>
      </c>
      <c r="Y184" s="242">
        <f t="shared" si="32"/>
        <v>0</v>
      </c>
      <c r="Z184" s="242">
        <f t="shared" si="32"/>
        <v>0</v>
      </c>
      <c r="AA184" s="242">
        <f t="shared" si="32"/>
        <v>0</v>
      </c>
      <c r="AB184" s="242">
        <f t="shared" si="32"/>
        <v>0</v>
      </c>
      <c r="AC184" s="242">
        <f t="shared" si="32"/>
        <v>0</v>
      </c>
      <c r="AD184" s="242">
        <f t="shared" si="32"/>
        <v>0</v>
      </c>
      <c r="AE184" s="242">
        <f t="shared" si="32"/>
        <v>0</v>
      </c>
      <c r="AF184" s="242">
        <f t="shared" si="32"/>
        <v>0</v>
      </c>
      <c r="AG184" s="242">
        <f t="shared" si="32"/>
        <v>0</v>
      </c>
      <c r="AH184" s="242">
        <f t="shared" si="32"/>
        <v>0</v>
      </c>
      <c r="AI184" s="242">
        <f t="shared" si="32"/>
        <v>0</v>
      </c>
      <c r="AJ184" s="242">
        <f t="shared" si="32"/>
        <v>0</v>
      </c>
      <c r="AK184" s="242">
        <f t="shared" si="32"/>
        <v>0</v>
      </c>
      <c r="AL184" s="242">
        <f t="shared" si="32"/>
        <v>0</v>
      </c>
      <c r="AM184" s="242">
        <f t="shared" si="32"/>
        <v>0</v>
      </c>
      <c r="AN184" s="242">
        <f t="shared" si="32"/>
        <v>0</v>
      </c>
      <c r="AO184" s="242">
        <f t="shared" si="32"/>
        <v>0</v>
      </c>
      <c r="AP184" s="242">
        <f t="shared" si="32"/>
        <v>0</v>
      </c>
      <c r="AQ184" s="242">
        <f t="shared" si="32"/>
        <v>0</v>
      </c>
      <c r="AR184" s="242">
        <f t="shared" si="32"/>
        <v>0</v>
      </c>
      <c r="AS184" s="242">
        <f t="shared" si="32"/>
        <v>0</v>
      </c>
      <c r="AT184" s="242">
        <f t="shared" si="32"/>
        <v>0</v>
      </c>
      <c r="AU184" s="242">
        <f t="shared" si="32"/>
        <v>0</v>
      </c>
      <c r="AV184" s="242">
        <f t="shared" si="32"/>
        <v>0</v>
      </c>
      <c r="AW184" s="242">
        <f t="shared" si="32"/>
        <v>0</v>
      </c>
      <c r="AY184" s="239">
        <f t="shared" si="20"/>
        <v>0</v>
      </c>
    </row>
    <row r="185" spans="1:51" x14ac:dyDescent="0.25">
      <c r="A185" s="240" t="str">
        <f t="shared" si="12"/>
        <v>KIE1</v>
      </c>
      <c r="B185" s="241" t="str">
        <f t="shared" si="12"/>
        <v>Kieferchirurgie</v>
      </c>
      <c r="C185" s="241"/>
      <c r="D185" s="242">
        <f t="shared" ref="D185:AW185" si="33">+IF(AND(D$167=2,D21&gt;=1),2,IF(AND(D$167=1,D21=1),1,0))</f>
        <v>0</v>
      </c>
      <c r="E185" s="242">
        <f t="shared" si="33"/>
        <v>0</v>
      </c>
      <c r="F185" s="242">
        <f t="shared" si="33"/>
        <v>0</v>
      </c>
      <c r="G185" s="242">
        <f t="shared" si="33"/>
        <v>0</v>
      </c>
      <c r="H185" s="242">
        <f t="shared" si="33"/>
        <v>0</v>
      </c>
      <c r="I185" s="242">
        <f t="shared" si="33"/>
        <v>0</v>
      </c>
      <c r="J185" s="242">
        <f t="shared" si="33"/>
        <v>0</v>
      </c>
      <c r="K185" s="242">
        <f t="shared" si="33"/>
        <v>0</v>
      </c>
      <c r="L185" s="242">
        <f t="shared" si="33"/>
        <v>0</v>
      </c>
      <c r="M185" s="242">
        <f t="shared" si="33"/>
        <v>0</v>
      </c>
      <c r="N185" s="242">
        <f t="shared" si="33"/>
        <v>0</v>
      </c>
      <c r="O185" s="242">
        <f t="shared" si="33"/>
        <v>0</v>
      </c>
      <c r="P185" s="242">
        <f t="shared" si="33"/>
        <v>0</v>
      </c>
      <c r="Q185" s="242">
        <f t="shared" si="33"/>
        <v>0</v>
      </c>
      <c r="R185" s="242">
        <f t="shared" si="33"/>
        <v>0</v>
      </c>
      <c r="S185" s="242">
        <f t="shared" si="33"/>
        <v>0</v>
      </c>
      <c r="T185" s="242">
        <f t="shared" si="33"/>
        <v>0</v>
      </c>
      <c r="U185" s="242">
        <f t="shared" si="33"/>
        <v>0</v>
      </c>
      <c r="V185" s="242">
        <f t="shared" si="33"/>
        <v>0</v>
      </c>
      <c r="W185" s="242"/>
      <c r="X185" s="242">
        <f t="shared" si="33"/>
        <v>0</v>
      </c>
      <c r="Y185" s="242">
        <f t="shared" si="33"/>
        <v>0</v>
      </c>
      <c r="Z185" s="242">
        <f t="shared" si="33"/>
        <v>0</v>
      </c>
      <c r="AA185" s="242">
        <f t="shared" si="33"/>
        <v>0</v>
      </c>
      <c r="AB185" s="242">
        <f t="shared" si="33"/>
        <v>0</v>
      </c>
      <c r="AC185" s="242">
        <f t="shared" si="33"/>
        <v>0</v>
      </c>
      <c r="AD185" s="242">
        <f t="shared" si="33"/>
        <v>0</v>
      </c>
      <c r="AE185" s="242">
        <f t="shared" si="33"/>
        <v>0</v>
      </c>
      <c r="AF185" s="242">
        <f t="shared" si="33"/>
        <v>0</v>
      </c>
      <c r="AG185" s="242">
        <f t="shared" si="33"/>
        <v>0</v>
      </c>
      <c r="AH185" s="242">
        <f t="shared" si="33"/>
        <v>0</v>
      </c>
      <c r="AI185" s="242">
        <f t="shared" si="33"/>
        <v>0</v>
      </c>
      <c r="AJ185" s="242">
        <f t="shared" si="33"/>
        <v>0</v>
      </c>
      <c r="AK185" s="242">
        <f t="shared" si="33"/>
        <v>0</v>
      </c>
      <c r="AL185" s="242">
        <f t="shared" si="33"/>
        <v>0</v>
      </c>
      <c r="AM185" s="242">
        <f t="shared" si="33"/>
        <v>0</v>
      </c>
      <c r="AN185" s="242">
        <f t="shared" si="33"/>
        <v>0</v>
      </c>
      <c r="AO185" s="242">
        <f t="shared" si="33"/>
        <v>0</v>
      </c>
      <c r="AP185" s="242">
        <f t="shared" si="33"/>
        <v>0</v>
      </c>
      <c r="AQ185" s="242">
        <f t="shared" si="33"/>
        <v>0</v>
      </c>
      <c r="AR185" s="242">
        <f t="shared" si="33"/>
        <v>0</v>
      </c>
      <c r="AS185" s="242">
        <f t="shared" si="33"/>
        <v>0</v>
      </c>
      <c r="AT185" s="242">
        <f t="shared" si="33"/>
        <v>0</v>
      </c>
      <c r="AU185" s="242">
        <f t="shared" si="33"/>
        <v>0</v>
      </c>
      <c r="AV185" s="242">
        <f t="shared" si="33"/>
        <v>0</v>
      </c>
      <c r="AW185" s="242">
        <f t="shared" si="33"/>
        <v>0</v>
      </c>
      <c r="AY185" s="239">
        <f t="shared" si="20"/>
        <v>0</v>
      </c>
    </row>
    <row r="186" spans="1:51" x14ac:dyDescent="0.25">
      <c r="A186" s="240" t="str">
        <f t="shared" si="12"/>
        <v>NCH1</v>
      </c>
      <c r="B186" s="241" t="str">
        <f t="shared" si="12"/>
        <v>Kraniale Neurochirurgie</v>
      </c>
      <c r="C186" s="241"/>
      <c r="D186" s="242">
        <f t="shared" ref="D186:AW186" si="34">+IF(AND(D$167=2,D22&gt;=1),2,IF(AND(D$167=1,D22=1),1,0))</f>
        <v>0</v>
      </c>
      <c r="E186" s="242">
        <f t="shared" si="34"/>
        <v>0</v>
      </c>
      <c r="F186" s="242">
        <f t="shared" si="34"/>
        <v>0</v>
      </c>
      <c r="G186" s="242">
        <f t="shared" si="34"/>
        <v>0</v>
      </c>
      <c r="H186" s="242">
        <f t="shared" si="34"/>
        <v>0</v>
      </c>
      <c r="I186" s="242">
        <f t="shared" si="34"/>
        <v>0</v>
      </c>
      <c r="J186" s="242">
        <f t="shared" si="34"/>
        <v>0</v>
      </c>
      <c r="K186" s="242">
        <f t="shared" si="34"/>
        <v>0</v>
      </c>
      <c r="L186" s="242">
        <f t="shared" si="34"/>
        <v>0</v>
      </c>
      <c r="M186" s="242">
        <f t="shared" si="34"/>
        <v>0</v>
      </c>
      <c r="N186" s="242">
        <f t="shared" si="34"/>
        <v>0</v>
      </c>
      <c r="O186" s="242">
        <f t="shared" si="34"/>
        <v>0</v>
      </c>
      <c r="P186" s="242">
        <f t="shared" si="34"/>
        <v>0</v>
      </c>
      <c r="Q186" s="242">
        <f t="shared" si="34"/>
        <v>0</v>
      </c>
      <c r="R186" s="242">
        <f t="shared" si="34"/>
        <v>0</v>
      </c>
      <c r="S186" s="242">
        <f t="shared" si="34"/>
        <v>0</v>
      </c>
      <c r="T186" s="242">
        <f t="shared" si="34"/>
        <v>0</v>
      </c>
      <c r="U186" s="242">
        <f t="shared" si="34"/>
        <v>0</v>
      </c>
      <c r="V186" s="242">
        <f t="shared" si="34"/>
        <v>0</v>
      </c>
      <c r="W186" s="242"/>
      <c r="X186" s="242">
        <f t="shared" si="34"/>
        <v>0</v>
      </c>
      <c r="Y186" s="242">
        <f t="shared" si="34"/>
        <v>0</v>
      </c>
      <c r="Z186" s="242">
        <f t="shared" si="34"/>
        <v>0</v>
      </c>
      <c r="AA186" s="242">
        <f t="shared" si="34"/>
        <v>0</v>
      </c>
      <c r="AB186" s="242">
        <f t="shared" si="34"/>
        <v>0</v>
      </c>
      <c r="AC186" s="242">
        <f t="shared" si="34"/>
        <v>0</v>
      </c>
      <c r="AD186" s="242">
        <f t="shared" si="34"/>
        <v>0</v>
      </c>
      <c r="AE186" s="242">
        <f t="shared" si="34"/>
        <v>0</v>
      </c>
      <c r="AF186" s="242">
        <f t="shared" si="34"/>
        <v>0</v>
      </c>
      <c r="AG186" s="242">
        <f t="shared" si="34"/>
        <v>0</v>
      </c>
      <c r="AH186" s="242">
        <f t="shared" si="34"/>
        <v>0</v>
      </c>
      <c r="AI186" s="242">
        <f t="shared" si="34"/>
        <v>0</v>
      </c>
      <c r="AJ186" s="242">
        <f t="shared" si="34"/>
        <v>0</v>
      </c>
      <c r="AK186" s="242">
        <f t="shared" si="34"/>
        <v>0</v>
      </c>
      <c r="AL186" s="242">
        <f t="shared" si="34"/>
        <v>0</v>
      </c>
      <c r="AM186" s="242">
        <f t="shared" si="34"/>
        <v>0</v>
      </c>
      <c r="AN186" s="242">
        <f t="shared" si="34"/>
        <v>0</v>
      </c>
      <c r="AO186" s="242">
        <f t="shared" si="34"/>
        <v>0</v>
      </c>
      <c r="AP186" s="242">
        <f t="shared" si="34"/>
        <v>0</v>
      </c>
      <c r="AQ186" s="242">
        <f t="shared" si="34"/>
        <v>0</v>
      </c>
      <c r="AR186" s="242">
        <f t="shared" si="34"/>
        <v>0</v>
      </c>
      <c r="AS186" s="242">
        <f t="shared" si="34"/>
        <v>0</v>
      </c>
      <c r="AT186" s="242">
        <f t="shared" si="34"/>
        <v>0</v>
      </c>
      <c r="AU186" s="242">
        <f t="shared" si="34"/>
        <v>0</v>
      </c>
      <c r="AV186" s="242">
        <f t="shared" si="34"/>
        <v>0</v>
      </c>
      <c r="AW186" s="242">
        <f t="shared" si="34"/>
        <v>0</v>
      </c>
      <c r="AY186" s="239">
        <f t="shared" si="20"/>
        <v>0</v>
      </c>
    </row>
    <row r="187" spans="1:51" x14ac:dyDescent="0.25">
      <c r="A187" s="240" t="str">
        <f t="shared" si="12"/>
        <v>NCH1.1</v>
      </c>
      <c r="B187" s="241" t="str">
        <f t="shared" si="12"/>
        <v>Spezialisierte Neurochirurgie</v>
      </c>
      <c r="C187" s="241"/>
      <c r="D187" s="242">
        <f t="shared" ref="D187:AW187" si="35">+IF(AND(D$167=2,D23&gt;=1),2,IF(AND(D$167=1,D23=1),1,0))</f>
        <v>0</v>
      </c>
      <c r="E187" s="242">
        <f t="shared" si="35"/>
        <v>0</v>
      </c>
      <c r="F187" s="242">
        <f t="shared" si="35"/>
        <v>0</v>
      </c>
      <c r="G187" s="242">
        <f t="shared" si="35"/>
        <v>0</v>
      </c>
      <c r="H187" s="242">
        <f t="shared" si="35"/>
        <v>0</v>
      </c>
      <c r="I187" s="242">
        <f t="shared" si="35"/>
        <v>0</v>
      </c>
      <c r="J187" s="242">
        <f t="shared" si="35"/>
        <v>0</v>
      </c>
      <c r="K187" s="242">
        <f t="shared" si="35"/>
        <v>0</v>
      </c>
      <c r="L187" s="242">
        <f t="shared" si="35"/>
        <v>0</v>
      </c>
      <c r="M187" s="242">
        <f t="shared" si="35"/>
        <v>0</v>
      </c>
      <c r="N187" s="242">
        <f t="shared" si="35"/>
        <v>0</v>
      </c>
      <c r="O187" s="242">
        <f t="shared" si="35"/>
        <v>0</v>
      </c>
      <c r="P187" s="242">
        <f t="shared" si="35"/>
        <v>0</v>
      </c>
      <c r="Q187" s="242">
        <f t="shared" si="35"/>
        <v>0</v>
      </c>
      <c r="R187" s="242">
        <f t="shared" si="35"/>
        <v>0</v>
      </c>
      <c r="S187" s="242">
        <f t="shared" si="35"/>
        <v>0</v>
      </c>
      <c r="T187" s="242">
        <f t="shared" si="35"/>
        <v>0</v>
      </c>
      <c r="U187" s="242">
        <f t="shared" si="35"/>
        <v>0</v>
      </c>
      <c r="V187" s="242">
        <f t="shared" si="35"/>
        <v>0</v>
      </c>
      <c r="W187" s="242"/>
      <c r="X187" s="242">
        <f t="shared" si="35"/>
        <v>0</v>
      </c>
      <c r="Y187" s="242">
        <f t="shared" si="35"/>
        <v>0</v>
      </c>
      <c r="Z187" s="242">
        <f t="shared" si="35"/>
        <v>0</v>
      </c>
      <c r="AA187" s="242">
        <f t="shared" si="35"/>
        <v>0</v>
      </c>
      <c r="AB187" s="242">
        <f t="shared" si="35"/>
        <v>0</v>
      </c>
      <c r="AC187" s="242">
        <f t="shared" si="35"/>
        <v>0</v>
      </c>
      <c r="AD187" s="242">
        <f t="shared" si="35"/>
        <v>0</v>
      </c>
      <c r="AE187" s="242">
        <f t="shared" si="35"/>
        <v>0</v>
      </c>
      <c r="AF187" s="242">
        <f t="shared" si="35"/>
        <v>0</v>
      </c>
      <c r="AG187" s="242">
        <f t="shared" si="35"/>
        <v>0</v>
      </c>
      <c r="AH187" s="242">
        <f t="shared" si="35"/>
        <v>0</v>
      </c>
      <c r="AI187" s="242">
        <f t="shared" si="35"/>
        <v>0</v>
      </c>
      <c r="AJ187" s="242">
        <f t="shared" si="35"/>
        <v>0</v>
      </c>
      <c r="AK187" s="242">
        <f t="shared" si="35"/>
        <v>0</v>
      </c>
      <c r="AL187" s="242">
        <f t="shared" si="35"/>
        <v>0</v>
      </c>
      <c r="AM187" s="242">
        <f t="shared" si="35"/>
        <v>0</v>
      </c>
      <c r="AN187" s="242">
        <f t="shared" si="35"/>
        <v>0</v>
      </c>
      <c r="AO187" s="242">
        <f t="shared" si="35"/>
        <v>0</v>
      </c>
      <c r="AP187" s="242">
        <f t="shared" si="35"/>
        <v>0</v>
      </c>
      <c r="AQ187" s="242">
        <f t="shared" si="35"/>
        <v>0</v>
      </c>
      <c r="AR187" s="242">
        <f t="shared" si="35"/>
        <v>0</v>
      </c>
      <c r="AS187" s="242">
        <f t="shared" si="35"/>
        <v>0</v>
      </c>
      <c r="AT187" s="242">
        <f t="shared" si="35"/>
        <v>0</v>
      </c>
      <c r="AU187" s="242">
        <f t="shared" si="35"/>
        <v>0</v>
      </c>
      <c r="AV187" s="242">
        <f t="shared" si="35"/>
        <v>0</v>
      </c>
      <c r="AW187" s="242">
        <f t="shared" si="35"/>
        <v>0</v>
      </c>
      <c r="AY187" s="239">
        <f t="shared" si="20"/>
        <v>0</v>
      </c>
    </row>
    <row r="188" spans="1:51" ht="37.5" x14ac:dyDescent="0.25">
      <c r="A188" s="240" t="str">
        <f t="shared" si="12"/>
        <v>NCH1.1.1</v>
      </c>
      <c r="B188" s="241" t="str">
        <f t="shared" si="12"/>
        <v>Behandlungen von vaskulären Erkrankungen des ZNS ohne die komplexen vaskulären Anomalien (IVHSM)</v>
      </c>
      <c r="C188" s="241"/>
      <c r="D188" s="242">
        <f t="shared" ref="D188:AW188" si="36">+IF(AND(D$167=2,D24&gt;=1),2,IF(AND(D$167=1,D24=1),1,0))</f>
        <v>0</v>
      </c>
      <c r="E188" s="242">
        <f t="shared" si="36"/>
        <v>0</v>
      </c>
      <c r="F188" s="242">
        <f t="shared" si="36"/>
        <v>0</v>
      </c>
      <c r="G188" s="242">
        <f t="shared" si="36"/>
        <v>0</v>
      </c>
      <c r="H188" s="242">
        <f t="shared" si="36"/>
        <v>0</v>
      </c>
      <c r="I188" s="242">
        <f t="shared" si="36"/>
        <v>0</v>
      </c>
      <c r="J188" s="242">
        <f t="shared" si="36"/>
        <v>0</v>
      </c>
      <c r="K188" s="242">
        <f t="shared" si="36"/>
        <v>0</v>
      </c>
      <c r="L188" s="242">
        <f t="shared" si="36"/>
        <v>0</v>
      </c>
      <c r="M188" s="242">
        <f t="shared" si="36"/>
        <v>0</v>
      </c>
      <c r="N188" s="242">
        <f t="shared" si="36"/>
        <v>0</v>
      </c>
      <c r="O188" s="242">
        <f t="shared" si="36"/>
        <v>0</v>
      </c>
      <c r="P188" s="242">
        <f t="shared" si="36"/>
        <v>0</v>
      </c>
      <c r="Q188" s="242">
        <f t="shared" si="36"/>
        <v>0</v>
      </c>
      <c r="R188" s="242">
        <f t="shared" si="36"/>
        <v>0</v>
      </c>
      <c r="S188" s="242">
        <f t="shared" si="36"/>
        <v>0</v>
      </c>
      <c r="T188" s="242">
        <f t="shared" si="36"/>
        <v>0</v>
      </c>
      <c r="U188" s="242">
        <f t="shared" si="36"/>
        <v>0</v>
      </c>
      <c r="V188" s="242">
        <f t="shared" si="36"/>
        <v>0</v>
      </c>
      <c r="W188" s="242"/>
      <c r="X188" s="242">
        <f t="shared" si="36"/>
        <v>0</v>
      </c>
      <c r="Y188" s="242">
        <f t="shared" si="36"/>
        <v>0</v>
      </c>
      <c r="Z188" s="242">
        <f t="shared" si="36"/>
        <v>0</v>
      </c>
      <c r="AA188" s="242">
        <f t="shared" si="36"/>
        <v>0</v>
      </c>
      <c r="AB188" s="242">
        <f t="shared" si="36"/>
        <v>0</v>
      </c>
      <c r="AC188" s="242">
        <f t="shared" si="36"/>
        <v>0</v>
      </c>
      <c r="AD188" s="242">
        <f t="shared" si="36"/>
        <v>0</v>
      </c>
      <c r="AE188" s="242">
        <f t="shared" si="36"/>
        <v>0</v>
      </c>
      <c r="AF188" s="242">
        <f t="shared" si="36"/>
        <v>0</v>
      </c>
      <c r="AG188" s="242">
        <f t="shared" si="36"/>
        <v>0</v>
      </c>
      <c r="AH188" s="242">
        <f t="shared" si="36"/>
        <v>0</v>
      </c>
      <c r="AI188" s="242">
        <f t="shared" si="36"/>
        <v>0</v>
      </c>
      <c r="AJ188" s="242">
        <f t="shared" si="36"/>
        <v>0</v>
      </c>
      <c r="AK188" s="242">
        <f t="shared" si="36"/>
        <v>0</v>
      </c>
      <c r="AL188" s="242">
        <f t="shared" si="36"/>
        <v>0</v>
      </c>
      <c r="AM188" s="242">
        <f t="shared" si="36"/>
        <v>0</v>
      </c>
      <c r="AN188" s="242">
        <f t="shared" si="36"/>
        <v>0</v>
      </c>
      <c r="AO188" s="242">
        <f t="shared" si="36"/>
        <v>0</v>
      </c>
      <c r="AP188" s="242">
        <f t="shared" si="36"/>
        <v>0</v>
      </c>
      <c r="AQ188" s="242">
        <f t="shared" si="36"/>
        <v>0</v>
      </c>
      <c r="AR188" s="242">
        <f t="shared" si="36"/>
        <v>0</v>
      </c>
      <c r="AS188" s="242">
        <f t="shared" si="36"/>
        <v>0</v>
      </c>
      <c r="AT188" s="242">
        <f t="shared" si="36"/>
        <v>0</v>
      </c>
      <c r="AU188" s="242">
        <f t="shared" si="36"/>
        <v>0</v>
      </c>
      <c r="AV188" s="242">
        <f t="shared" si="36"/>
        <v>0</v>
      </c>
      <c r="AW188" s="242">
        <f t="shared" si="36"/>
        <v>0</v>
      </c>
      <c r="AY188" s="239">
        <f t="shared" si="20"/>
        <v>0</v>
      </c>
    </row>
    <row r="189" spans="1:51" ht="25" x14ac:dyDescent="0.25">
      <c r="A189" s="240" t="str">
        <f t="shared" ref="A189:B208" si="37">+A25</f>
        <v>NCH1.1.1.1</v>
      </c>
      <c r="B189" s="241" t="str">
        <f t="shared" si="37"/>
        <v xml:space="preserve"> Behandlungen von komplexen vaskulären Anomalien des ZNS (IVHSM)</v>
      </c>
      <c r="C189" s="241"/>
      <c r="D189" s="242">
        <f t="shared" ref="D189:AW189" si="38">+IF(AND(D$167=2,D25&gt;=1),2,IF(AND(D$167=1,D25=1),1,0))</f>
        <v>0</v>
      </c>
      <c r="E189" s="242">
        <f t="shared" si="38"/>
        <v>0</v>
      </c>
      <c r="F189" s="242">
        <f t="shared" si="38"/>
        <v>0</v>
      </c>
      <c r="G189" s="242">
        <f t="shared" si="38"/>
        <v>0</v>
      </c>
      <c r="H189" s="242">
        <f t="shared" si="38"/>
        <v>0</v>
      </c>
      <c r="I189" s="242">
        <f t="shared" si="38"/>
        <v>0</v>
      </c>
      <c r="J189" s="242">
        <f t="shared" si="38"/>
        <v>0</v>
      </c>
      <c r="K189" s="242">
        <f t="shared" si="38"/>
        <v>0</v>
      </c>
      <c r="L189" s="242">
        <f t="shared" si="38"/>
        <v>0</v>
      </c>
      <c r="M189" s="242">
        <f t="shared" si="38"/>
        <v>0</v>
      </c>
      <c r="N189" s="242">
        <f t="shared" si="38"/>
        <v>0</v>
      </c>
      <c r="O189" s="242">
        <f t="shared" si="38"/>
        <v>0</v>
      </c>
      <c r="P189" s="242">
        <f t="shared" si="38"/>
        <v>0</v>
      </c>
      <c r="Q189" s="242">
        <f t="shared" si="38"/>
        <v>0</v>
      </c>
      <c r="R189" s="242">
        <f t="shared" si="38"/>
        <v>0</v>
      </c>
      <c r="S189" s="242">
        <f t="shared" si="38"/>
        <v>0</v>
      </c>
      <c r="T189" s="242">
        <f t="shared" si="38"/>
        <v>0</v>
      </c>
      <c r="U189" s="242">
        <f t="shared" si="38"/>
        <v>0</v>
      </c>
      <c r="V189" s="242">
        <f t="shared" si="38"/>
        <v>0</v>
      </c>
      <c r="W189" s="242"/>
      <c r="X189" s="242">
        <f t="shared" si="38"/>
        <v>0</v>
      </c>
      <c r="Y189" s="242">
        <f t="shared" si="38"/>
        <v>0</v>
      </c>
      <c r="Z189" s="242">
        <f t="shared" si="38"/>
        <v>0</v>
      </c>
      <c r="AA189" s="242">
        <f t="shared" si="38"/>
        <v>0</v>
      </c>
      <c r="AB189" s="242">
        <f t="shared" si="38"/>
        <v>0</v>
      </c>
      <c r="AC189" s="242">
        <f t="shared" si="38"/>
        <v>0</v>
      </c>
      <c r="AD189" s="242">
        <f t="shared" si="38"/>
        <v>0</v>
      </c>
      <c r="AE189" s="242">
        <f t="shared" si="38"/>
        <v>0</v>
      </c>
      <c r="AF189" s="242">
        <f t="shared" si="38"/>
        <v>0</v>
      </c>
      <c r="AG189" s="242">
        <f t="shared" si="38"/>
        <v>0</v>
      </c>
      <c r="AH189" s="242">
        <f t="shared" si="38"/>
        <v>0</v>
      </c>
      <c r="AI189" s="242">
        <f t="shared" si="38"/>
        <v>0</v>
      </c>
      <c r="AJ189" s="242">
        <f t="shared" si="38"/>
        <v>0</v>
      </c>
      <c r="AK189" s="242">
        <f t="shared" si="38"/>
        <v>0</v>
      </c>
      <c r="AL189" s="242">
        <f t="shared" si="38"/>
        <v>0</v>
      </c>
      <c r="AM189" s="242">
        <f t="shared" si="38"/>
        <v>0</v>
      </c>
      <c r="AN189" s="242">
        <f t="shared" si="38"/>
        <v>0</v>
      </c>
      <c r="AO189" s="242">
        <f t="shared" si="38"/>
        <v>0</v>
      </c>
      <c r="AP189" s="242">
        <f t="shared" si="38"/>
        <v>0</v>
      </c>
      <c r="AQ189" s="242">
        <f t="shared" si="38"/>
        <v>0</v>
      </c>
      <c r="AR189" s="242">
        <f t="shared" si="38"/>
        <v>0</v>
      </c>
      <c r="AS189" s="242">
        <f t="shared" si="38"/>
        <v>0</v>
      </c>
      <c r="AT189" s="242">
        <f t="shared" si="38"/>
        <v>0</v>
      </c>
      <c r="AU189" s="242">
        <f t="shared" si="38"/>
        <v>0</v>
      </c>
      <c r="AV189" s="242">
        <f t="shared" si="38"/>
        <v>0</v>
      </c>
      <c r="AW189" s="242">
        <f t="shared" si="38"/>
        <v>0</v>
      </c>
      <c r="AY189" s="239">
        <f t="shared" si="20"/>
        <v>0</v>
      </c>
    </row>
    <row r="190" spans="1:51" ht="25" x14ac:dyDescent="0.25">
      <c r="A190" s="240" t="str">
        <f t="shared" si="37"/>
        <v>NCH1.1.2</v>
      </c>
      <c r="B190" s="241" t="str">
        <f t="shared" si="37"/>
        <v>Stereotaktische funktionelle Neurochirurgie (IVHSM)</v>
      </c>
      <c r="C190" s="241"/>
      <c r="D190" s="242">
        <f t="shared" ref="D190:AW190" si="39">+IF(AND(D$167=2,D26&gt;=1),2,IF(AND(D$167=1,D26=1),1,0))</f>
        <v>0</v>
      </c>
      <c r="E190" s="242">
        <f t="shared" si="39"/>
        <v>0</v>
      </c>
      <c r="F190" s="242">
        <f t="shared" si="39"/>
        <v>0</v>
      </c>
      <c r="G190" s="242">
        <f t="shared" si="39"/>
        <v>0</v>
      </c>
      <c r="H190" s="242">
        <f t="shared" si="39"/>
        <v>0</v>
      </c>
      <c r="I190" s="242">
        <f t="shared" si="39"/>
        <v>0</v>
      </c>
      <c r="J190" s="242">
        <f t="shared" si="39"/>
        <v>0</v>
      </c>
      <c r="K190" s="242">
        <f t="shared" si="39"/>
        <v>0</v>
      </c>
      <c r="L190" s="242">
        <f t="shared" si="39"/>
        <v>0</v>
      </c>
      <c r="M190" s="242">
        <f t="shared" si="39"/>
        <v>0</v>
      </c>
      <c r="N190" s="242">
        <f t="shared" si="39"/>
        <v>0</v>
      </c>
      <c r="O190" s="242">
        <f t="shared" si="39"/>
        <v>0</v>
      </c>
      <c r="P190" s="242">
        <f t="shared" si="39"/>
        <v>0</v>
      </c>
      <c r="Q190" s="242">
        <f t="shared" si="39"/>
        <v>0</v>
      </c>
      <c r="R190" s="242">
        <f t="shared" si="39"/>
        <v>0</v>
      </c>
      <c r="S190" s="242">
        <f t="shared" si="39"/>
        <v>0</v>
      </c>
      <c r="T190" s="242">
        <f t="shared" si="39"/>
        <v>0</v>
      </c>
      <c r="U190" s="242">
        <f t="shared" si="39"/>
        <v>0</v>
      </c>
      <c r="V190" s="242">
        <f t="shared" si="39"/>
        <v>0</v>
      </c>
      <c r="W190" s="242"/>
      <c r="X190" s="242">
        <f t="shared" si="39"/>
        <v>0</v>
      </c>
      <c r="Y190" s="242">
        <f t="shared" si="39"/>
        <v>0</v>
      </c>
      <c r="Z190" s="242">
        <f t="shared" si="39"/>
        <v>0</v>
      </c>
      <c r="AA190" s="242">
        <f t="shared" si="39"/>
        <v>0</v>
      </c>
      <c r="AB190" s="242">
        <f t="shared" si="39"/>
        <v>0</v>
      </c>
      <c r="AC190" s="242">
        <f t="shared" si="39"/>
        <v>0</v>
      </c>
      <c r="AD190" s="242">
        <f t="shared" si="39"/>
        <v>0</v>
      </c>
      <c r="AE190" s="242">
        <f t="shared" si="39"/>
        <v>0</v>
      </c>
      <c r="AF190" s="242">
        <f t="shared" si="39"/>
        <v>0</v>
      </c>
      <c r="AG190" s="242">
        <f t="shared" si="39"/>
        <v>0</v>
      </c>
      <c r="AH190" s="242">
        <f t="shared" si="39"/>
        <v>0</v>
      </c>
      <c r="AI190" s="242">
        <f t="shared" si="39"/>
        <v>0</v>
      </c>
      <c r="AJ190" s="242">
        <f t="shared" si="39"/>
        <v>0</v>
      </c>
      <c r="AK190" s="242">
        <f t="shared" si="39"/>
        <v>0</v>
      </c>
      <c r="AL190" s="242">
        <f t="shared" si="39"/>
        <v>0</v>
      </c>
      <c r="AM190" s="242">
        <f t="shared" si="39"/>
        <v>0</v>
      </c>
      <c r="AN190" s="242">
        <f t="shared" si="39"/>
        <v>0</v>
      </c>
      <c r="AO190" s="242">
        <f t="shared" si="39"/>
        <v>0</v>
      </c>
      <c r="AP190" s="242">
        <f t="shared" si="39"/>
        <v>0</v>
      </c>
      <c r="AQ190" s="242">
        <f t="shared" si="39"/>
        <v>0</v>
      </c>
      <c r="AR190" s="242">
        <f t="shared" si="39"/>
        <v>0</v>
      </c>
      <c r="AS190" s="242">
        <f t="shared" si="39"/>
        <v>0</v>
      </c>
      <c r="AT190" s="242">
        <f t="shared" si="39"/>
        <v>0</v>
      </c>
      <c r="AU190" s="242">
        <f t="shared" si="39"/>
        <v>0</v>
      </c>
      <c r="AV190" s="242">
        <f t="shared" si="39"/>
        <v>0</v>
      </c>
      <c r="AW190" s="242">
        <f t="shared" si="39"/>
        <v>0</v>
      </c>
      <c r="AY190" s="239">
        <f t="shared" si="20"/>
        <v>0</v>
      </c>
    </row>
    <row r="191" spans="1:51" x14ac:dyDescent="0.25">
      <c r="A191" s="240" t="str">
        <f t="shared" si="37"/>
        <v>NCH1.1.3</v>
      </c>
      <c r="B191" s="241" t="str">
        <f t="shared" si="37"/>
        <v>Epilepsiechirurgie (IVHSM)</v>
      </c>
      <c r="C191" s="241"/>
      <c r="D191" s="242">
        <f t="shared" ref="D191:AW191" si="40">+IF(AND(D$167=2,D27&gt;=1),2,IF(AND(D$167=1,D27=1),1,0))</f>
        <v>0</v>
      </c>
      <c r="E191" s="242">
        <f t="shared" si="40"/>
        <v>0</v>
      </c>
      <c r="F191" s="242">
        <f t="shared" si="40"/>
        <v>0</v>
      </c>
      <c r="G191" s="242">
        <f t="shared" si="40"/>
        <v>0</v>
      </c>
      <c r="H191" s="242">
        <f t="shared" si="40"/>
        <v>0</v>
      </c>
      <c r="I191" s="242">
        <f t="shared" si="40"/>
        <v>0</v>
      </c>
      <c r="J191" s="242">
        <f t="shared" si="40"/>
        <v>0</v>
      </c>
      <c r="K191" s="242">
        <f t="shared" si="40"/>
        <v>0</v>
      </c>
      <c r="L191" s="242">
        <f t="shared" si="40"/>
        <v>0</v>
      </c>
      <c r="M191" s="242">
        <f t="shared" si="40"/>
        <v>0</v>
      </c>
      <c r="N191" s="242">
        <f t="shared" si="40"/>
        <v>0</v>
      </c>
      <c r="O191" s="242">
        <f t="shared" si="40"/>
        <v>0</v>
      </c>
      <c r="P191" s="242">
        <f t="shared" si="40"/>
        <v>0</v>
      </c>
      <c r="Q191" s="242">
        <f t="shared" si="40"/>
        <v>0</v>
      </c>
      <c r="R191" s="242">
        <f t="shared" si="40"/>
        <v>0</v>
      </c>
      <c r="S191" s="242">
        <f t="shared" si="40"/>
        <v>0</v>
      </c>
      <c r="T191" s="242">
        <f t="shared" si="40"/>
        <v>0</v>
      </c>
      <c r="U191" s="242">
        <f t="shared" si="40"/>
        <v>0</v>
      </c>
      <c r="V191" s="242">
        <f t="shared" si="40"/>
        <v>0</v>
      </c>
      <c r="W191" s="242"/>
      <c r="X191" s="242">
        <f t="shared" si="40"/>
        <v>0</v>
      </c>
      <c r="Y191" s="242">
        <f t="shared" si="40"/>
        <v>0</v>
      </c>
      <c r="Z191" s="242">
        <f t="shared" si="40"/>
        <v>0</v>
      </c>
      <c r="AA191" s="242">
        <f t="shared" si="40"/>
        <v>0</v>
      </c>
      <c r="AB191" s="242">
        <f t="shared" si="40"/>
        <v>0</v>
      </c>
      <c r="AC191" s="242">
        <f t="shared" si="40"/>
        <v>0</v>
      </c>
      <c r="AD191" s="242">
        <f t="shared" si="40"/>
        <v>0</v>
      </c>
      <c r="AE191" s="242">
        <f t="shared" si="40"/>
        <v>0</v>
      </c>
      <c r="AF191" s="242">
        <f t="shared" si="40"/>
        <v>0</v>
      </c>
      <c r="AG191" s="242">
        <f t="shared" si="40"/>
        <v>0</v>
      </c>
      <c r="AH191" s="242">
        <f t="shared" si="40"/>
        <v>0</v>
      </c>
      <c r="AI191" s="242">
        <f t="shared" si="40"/>
        <v>0</v>
      </c>
      <c r="AJ191" s="242">
        <f t="shared" si="40"/>
        <v>0</v>
      </c>
      <c r="AK191" s="242">
        <f t="shared" si="40"/>
        <v>0</v>
      </c>
      <c r="AL191" s="242">
        <f t="shared" si="40"/>
        <v>0</v>
      </c>
      <c r="AM191" s="242">
        <f t="shared" si="40"/>
        <v>0</v>
      </c>
      <c r="AN191" s="242">
        <f t="shared" si="40"/>
        <v>0</v>
      </c>
      <c r="AO191" s="242">
        <f t="shared" si="40"/>
        <v>0</v>
      </c>
      <c r="AP191" s="242">
        <f t="shared" si="40"/>
        <v>0</v>
      </c>
      <c r="AQ191" s="242">
        <f t="shared" si="40"/>
        <v>0</v>
      </c>
      <c r="AR191" s="242">
        <f t="shared" si="40"/>
        <v>0</v>
      </c>
      <c r="AS191" s="242">
        <f t="shared" si="40"/>
        <v>0</v>
      </c>
      <c r="AT191" s="242">
        <f t="shared" si="40"/>
        <v>0</v>
      </c>
      <c r="AU191" s="242">
        <f t="shared" si="40"/>
        <v>0</v>
      </c>
      <c r="AV191" s="242">
        <f t="shared" si="40"/>
        <v>0</v>
      </c>
      <c r="AW191" s="242">
        <f t="shared" si="40"/>
        <v>0</v>
      </c>
      <c r="AY191" s="239">
        <f t="shared" si="20"/>
        <v>0</v>
      </c>
    </row>
    <row r="192" spans="1:51" x14ac:dyDescent="0.25">
      <c r="A192" s="240" t="str">
        <f t="shared" si="37"/>
        <v>NCH2</v>
      </c>
      <c r="B192" s="241" t="str">
        <f t="shared" si="37"/>
        <v>Spinale Neurochirurgie</v>
      </c>
      <c r="C192" s="241"/>
      <c r="D192" s="242">
        <f t="shared" ref="D192:AW192" si="41">+IF(AND(D$167=2,D28&gt;=1),2,IF(AND(D$167=1,D28=1),1,0))</f>
        <v>0</v>
      </c>
      <c r="E192" s="242">
        <f t="shared" si="41"/>
        <v>0</v>
      </c>
      <c r="F192" s="242">
        <f t="shared" si="41"/>
        <v>0</v>
      </c>
      <c r="G192" s="242">
        <f t="shared" si="41"/>
        <v>0</v>
      </c>
      <c r="H192" s="242">
        <f t="shared" si="41"/>
        <v>0</v>
      </c>
      <c r="I192" s="242">
        <f t="shared" si="41"/>
        <v>0</v>
      </c>
      <c r="J192" s="242">
        <f t="shared" si="41"/>
        <v>0</v>
      </c>
      <c r="K192" s="242">
        <f t="shared" si="41"/>
        <v>0</v>
      </c>
      <c r="L192" s="242">
        <f t="shared" si="41"/>
        <v>0</v>
      </c>
      <c r="M192" s="242">
        <f t="shared" si="41"/>
        <v>0</v>
      </c>
      <c r="N192" s="242">
        <f t="shared" si="41"/>
        <v>0</v>
      </c>
      <c r="O192" s="242">
        <f t="shared" si="41"/>
        <v>0</v>
      </c>
      <c r="P192" s="242">
        <f t="shared" si="41"/>
        <v>0</v>
      </c>
      <c r="Q192" s="242">
        <f t="shared" si="41"/>
        <v>0</v>
      </c>
      <c r="R192" s="242">
        <f t="shared" si="41"/>
        <v>0</v>
      </c>
      <c r="S192" s="242">
        <f t="shared" si="41"/>
        <v>0</v>
      </c>
      <c r="T192" s="242">
        <f t="shared" si="41"/>
        <v>0</v>
      </c>
      <c r="U192" s="242">
        <f t="shared" si="41"/>
        <v>0</v>
      </c>
      <c r="V192" s="242">
        <f t="shared" si="41"/>
        <v>0</v>
      </c>
      <c r="W192" s="242"/>
      <c r="X192" s="242">
        <f t="shared" si="41"/>
        <v>0</v>
      </c>
      <c r="Y192" s="242">
        <f t="shared" si="41"/>
        <v>0</v>
      </c>
      <c r="Z192" s="242">
        <f t="shared" si="41"/>
        <v>0</v>
      </c>
      <c r="AA192" s="242">
        <f t="shared" si="41"/>
        <v>0</v>
      </c>
      <c r="AB192" s="242">
        <f t="shared" si="41"/>
        <v>0</v>
      </c>
      <c r="AC192" s="242">
        <f t="shared" si="41"/>
        <v>0</v>
      </c>
      <c r="AD192" s="242">
        <f t="shared" si="41"/>
        <v>0</v>
      </c>
      <c r="AE192" s="242">
        <f t="shared" si="41"/>
        <v>0</v>
      </c>
      <c r="AF192" s="242">
        <f t="shared" si="41"/>
        <v>0</v>
      </c>
      <c r="AG192" s="242">
        <f t="shared" si="41"/>
        <v>0</v>
      </c>
      <c r="AH192" s="242">
        <f t="shared" si="41"/>
        <v>0</v>
      </c>
      <c r="AI192" s="242">
        <f t="shared" si="41"/>
        <v>0</v>
      </c>
      <c r="AJ192" s="242">
        <f t="shared" si="41"/>
        <v>0</v>
      </c>
      <c r="AK192" s="242">
        <f t="shared" si="41"/>
        <v>0</v>
      </c>
      <c r="AL192" s="242">
        <f t="shared" si="41"/>
        <v>0</v>
      </c>
      <c r="AM192" s="242">
        <f t="shared" si="41"/>
        <v>0</v>
      </c>
      <c r="AN192" s="242">
        <f t="shared" si="41"/>
        <v>0</v>
      </c>
      <c r="AO192" s="242">
        <f t="shared" si="41"/>
        <v>0</v>
      </c>
      <c r="AP192" s="242">
        <f t="shared" si="41"/>
        <v>0</v>
      </c>
      <c r="AQ192" s="242">
        <f t="shared" si="41"/>
        <v>0</v>
      </c>
      <c r="AR192" s="242">
        <f t="shared" si="41"/>
        <v>0</v>
      </c>
      <c r="AS192" s="242">
        <f t="shared" si="41"/>
        <v>0</v>
      </c>
      <c r="AT192" s="242">
        <f t="shared" si="41"/>
        <v>0</v>
      </c>
      <c r="AU192" s="242">
        <f t="shared" si="41"/>
        <v>0</v>
      </c>
      <c r="AV192" s="242">
        <f t="shared" si="41"/>
        <v>0</v>
      </c>
      <c r="AW192" s="242">
        <f t="shared" si="41"/>
        <v>0</v>
      </c>
      <c r="AY192" s="239">
        <f t="shared" si="20"/>
        <v>0</v>
      </c>
    </row>
    <row r="193" spans="1:51" ht="25" x14ac:dyDescent="0.25">
      <c r="A193" s="240" t="str">
        <f t="shared" si="37"/>
        <v>NCH2.1</v>
      </c>
      <c r="B193" s="241" t="str">
        <f t="shared" si="37"/>
        <v>Primäre und sekundäre intramedulläre Raumforderungen (IVHSM)</v>
      </c>
      <c r="C193" s="241"/>
      <c r="D193" s="242">
        <f t="shared" ref="D193:AW193" si="42">+IF(AND(D$167=2,D29&gt;=1),2,IF(AND(D$167=1,D29=1),1,0))</f>
        <v>0</v>
      </c>
      <c r="E193" s="242">
        <f t="shared" si="42"/>
        <v>0</v>
      </c>
      <c r="F193" s="242">
        <f t="shared" si="42"/>
        <v>0</v>
      </c>
      <c r="G193" s="242">
        <f t="shared" si="42"/>
        <v>0</v>
      </c>
      <c r="H193" s="242">
        <f t="shared" si="42"/>
        <v>0</v>
      </c>
      <c r="I193" s="242">
        <f t="shared" si="42"/>
        <v>0</v>
      </c>
      <c r="J193" s="242">
        <f t="shared" si="42"/>
        <v>0</v>
      </c>
      <c r="K193" s="242">
        <f t="shared" si="42"/>
        <v>0</v>
      </c>
      <c r="L193" s="242">
        <f t="shared" si="42"/>
        <v>0</v>
      </c>
      <c r="M193" s="242">
        <f t="shared" si="42"/>
        <v>0</v>
      </c>
      <c r="N193" s="242">
        <f t="shared" si="42"/>
        <v>0</v>
      </c>
      <c r="O193" s="242">
        <f t="shared" si="42"/>
        <v>0</v>
      </c>
      <c r="P193" s="242">
        <f t="shared" si="42"/>
        <v>0</v>
      </c>
      <c r="Q193" s="242">
        <f t="shared" si="42"/>
        <v>0</v>
      </c>
      <c r="R193" s="242">
        <f t="shared" si="42"/>
        <v>0</v>
      </c>
      <c r="S193" s="242">
        <f t="shared" si="42"/>
        <v>0</v>
      </c>
      <c r="T193" s="242">
        <f t="shared" si="42"/>
        <v>0</v>
      </c>
      <c r="U193" s="242">
        <f t="shared" si="42"/>
        <v>0</v>
      </c>
      <c r="V193" s="242">
        <f t="shared" si="42"/>
        <v>0</v>
      </c>
      <c r="W193" s="242"/>
      <c r="X193" s="242">
        <f t="shared" si="42"/>
        <v>0</v>
      </c>
      <c r="Y193" s="242">
        <f t="shared" si="42"/>
        <v>0</v>
      </c>
      <c r="Z193" s="242">
        <f t="shared" si="42"/>
        <v>0</v>
      </c>
      <c r="AA193" s="242">
        <f t="shared" si="42"/>
        <v>0</v>
      </c>
      <c r="AB193" s="242">
        <f t="shared" si="42"/>
        <v>0</v>
      </c>
      <c r="AC193" s="242">
        <f t="shared" si="42"/>
        <v>0</v>
      </c>
      <c r="AD193" s="242">
        <f t="shared" si="42"/>
        <v>0</v>
      </c>
      <c r="AE193" s="242">
        <f t="shared" si="42"/>
        <v>0</v>
      </c>
      <c r="AF193" s="242">
        <f t="shared" si="42"/>
        <v>0</v>
      </c>
      <c r="AG193" s="242">
        <f t="shared" si="42"/>
        <v>0</v>
      </c>
      <c r="AH193" s="242">
        <f t="shared" si="42"/>
        <v>0</v>
      </c>
      <c r="AI193" s="242">
        <f t="shared" si="42"/>
        <v>0</v>
      </c>
      <c r="AJ193" s="242">
        <f t="shared" si="42"/>
        <v>0</v>
      </c>
      <c r="AK193" s="242">
        <f t="shared" si="42"/>
        <v>0</v>
      </c>
      <c r="AL193" s="242">
        <f t="shared" si="42"/>
        <v>0</v>
      </c>
      <c r="AM193" s="242">
        <f t="shared" si="42"/>
        <v>0</v>
      </c>
      <c r="AN193" s="242">
        <f t="shared" si="42"/>
        <v>0</v>
      </c>
      <c r="AO193" s="242">
        <f t="shared" si="42"/>
        <v>0</v>
      </c>
      <c r="AP193" s="242">
        <f t="shared" si="42"/>
        <v>0</v>
      </c>
      <c r="AQ193" s="242">
        <f t="shared" si="42"/>
        <v>0</v>
      </c>
      <c r="AR193" s="242">
        <f t="shared" si="42"/>
        <v>0</v>
      </c>
      <c r="AS193" s="242">
        <f t="shared" si="42"/>
        <v>0</v>
      </c>
      <c r="AT193" s="242">
        <f t="shared" si="42"/>
        <v>0</v>
      </c>
      <c r="AU193" s="242">
        <f t="shared" si="42"/>
        <v>0</v>
      </c>
      <c r="AV193" s="242">
        <f t="shared" si="42"/>
        <v>0</v>
      </c>
      <c r="AW193" s="242">
        <f t="shared" si="42"/>
        <v>0</v>
      </c>
      <c r="AY193" s="239">
        <f t="shared" si="20"/>
        <v>0</v>
      </c>
    </row>
    <row r="194" spans="1:51" x14ac:dyDescent="0.25">
      <c r="A194" s="240" t="str">
        <f t="shared" si="37"/>
        <v>NCH3</v>
      </c>
      <c r="B194" s="241" t="str">
        <f t="shared" si="37"/>
        <v>Periphere Neurochirurgie</v>
      </c>
      <c r="C194" s="241"/>
      <c r="D194" s="242">
        <f t="shared" ref="D194:AW194" si="43">+IF(AND(D$167=2,D30&gt;=1),2,IF(AND(D$167=1,D30=1),1,0))</f>
        <v>0</v>
      </c>
      <c r="E194" s="242">
        <f t="shared" si="43"/>
        <v>0</v>
      </c>
      <c r="F194" s="242">
        <f t="shared" si="43"/>
        <v>0</v>
      </c>
      <c r="G194" s="242">
        <f t="shared" si="43"/>
        <v>0</v>
      </c>
      <c r="H194" s="242">
        <f t="shared" si="43"/>
        <v>0</v>
      </c>
      <c r="I194" s="242">
        <f t="shared" si="43"/>
        <v>0</v>
      </c>
      <c r="J194" s="242">
        <f t="shared" si="43"/>
        <v>0</v>
      </c>
      <c r="K194" s="242">
        <f t="shared" si="43"/>
        <v>0</v>
      </c>
      <c r="L194" s="242">
        <f t="shared" si="43"/>
        <v>0</v>
      </c>
      <c r="M194" s="242">
        <f t="shared" si="43"/>
        <v>0</v>
      </c>
      <c r="N194" s="242">
        <f t="shared" si="43"/>
        <v>0</v>
      </c>
      <c r="O194" s="242">
        <f t="shared" si="43"/>
        <v>0</v>
      </c>
      <c r="P194" s="242">
        <f t="shared" si="43"/>
        <v>0</v>
      </c>
      <c r="Q194" s="242">
        <f t="shared" si="43"/>
        <v>0</v>
      </c>
      <c r="R194" s="242">
        <f t="shared" si="43"/>
        <v>0</v>
      </c>
      <c r="S194" s="242">
        <f t="shared" si="43"/>
        <v>0</v>
      </c>
      <c r="T194" s="242">
        <f t="shared" si="43"/>
        <v>0</v>
      </c>
      <c r="U194" s="242">
        <f t="shared" si="43"/>
        <v>0</v>
      </c>
      <c r="V194" s="242">
        <f t="shared" si="43"/>
        <v>0</v>
      </c>
      <c r="W194" s="242"/>
      <c r="X194" s="242">
        <f t="shared" si="43"/>
        <v>0</v>
      </c>
      <c r="Y194" s="242">
        <f t="shared" si="43"/>
        <v>0</v>
      </c>
      <c r="Z194" s="242">
        <f t="shared" si="43"/>
        <v>0</v>
      </c>
      <c r="AA194" s="242">
        <f t="shared" si="43"/>
        <v>0</v>
      </c>
      <c r="AB194" s="242">
        <f t="shared" si="43"/>
        <v>0</v>
      </c>
      <c r="AC194" s="242">
        <f t="shared" si="43"/>
        <v>0</v>
      </c>
      <c r="AD194" s="242">
        <f t="shared" si="43"/>
        <v>0</v>
      </c>
      <c r="AE194" s="242">
        <f t="shared" si="43"/>
        <v>0</v>
      </c>
      <c r="AF194" s="242">
        <f t="shared" si="43"/>
        <v>0</v>
      </c>
      <c r="AG194" s="242">
        <f t="shared" si="43"/>
        <v>0</v>
      </c>
      <c r="AH194" s="242">
        <f t="shared" si="43"/>
        <v>0</v>
      </c>
      <c r="AI194" s="242">
        <f t="shared" si="43"/>
        <v>0</v>
      </c>
      <c r="AJ194" s="242">
        <f t="shared" si="43"/>
        <v>0</v>
      </c>
      <c r="AK194" s="242">
        <f t="shared" si="43"/>
        <v>0</v>
      </c>
      <c r="AL194" s="242">
        <f t="shared" si="43"/>
        <v>0</v>
      </c>
      <c r="AM194" s="242">
        <f t="shared" si="43"/>
        <v>0</v>
      </c>
      <c r="AN194" s="242">
        <f t="shared" si="43"/>
        <v>0</v>
      </c>
      <c r="AO194" s="242">
        <f t="shared" si="43"/>
        <v>0</v>
      </c>
      <c r="AP194" s="242">
        <f t="shared" si="43"/>
        <v>0</v>
      </c>
      <c r="AQ194" s="242">
        <f t="shared" si="43"/>
        <v>0</v>
      </c>
      <c r="AR194" s="242">
        <f t="shared" si="43"/>
        <v>0</v>
      </c>
      <c r="AS194" s="242">
        <f t="shared" si="43"/>
        <v>0</v>
      </c>
      <c r="AT194" s="242">
        <f t="shared" si="43"/>
        <v>0</v>
      </c>
      <c r="AU194" s="242">
        <f t="shared" si="43"/>
        <v>0</v>
      </c>
      <c r="AV194" s="242">
        <f t="shared" si="43"/>
        <v>0</v>
      </c>
      <c r="AW194" s="242">
        <f t="shared" si="43"/>
        <v>0</v>
      </c>
      <c r="AY194" s="239">
        <f t="shared" si="20"/>
        <v>0</v>
      </c>
    </row>
    <row r="195" spans="1:51" x14ac:dyDescent="0.25">
      <c r="A195" s="240" t="str">
        <f t="shared" si="37"/>
        <v>NEU1</v>
      </c>
      <c r="B195" s="241" t="str">
        <f t="shared" si="37"/>
        <v>Neurologie</v>
      </c>
      <c r="C195" s="241"/>
      <c r="D195" s="242">
        <f t="shared" ref="D195:AW195" si="44">+IF(AND(D$167=2,D31&gt;=1),2,IF(AND(D$167=1,D31=1),1,0))</f>
        <v>0</v>
      </c>
      <c r="E195" s="242">
        <f t="shared" si="44"/>
        <v>0</v>
      </c>
      <c r="F195" s="242">
        <f t="shared" si="44"/>
        <v>0</v>
      </c>
      <c r="G195" s="242">
        <f t="shared" si="44"/>
        <v>0</v>
      </c>
      <c r="H195" s="242">
        <f t="shared" si="44"/>
        <v>0</v>
      </c>
      <c r="I195" s="242">
        <f t="shared" si="44"/>
        <v>0</v>
      </c>
      <c r="J195" s="242">
        <f t="shared" si="44"/>
        <v>0</v>
      </c>
      <c r="K195" s="242">
        <f t="shared" si="44"/>
        <v>0</v>
      </c>
      <c r="L195" s="242">
        <f t="shared" si="44"/>
        <v>0</v>
      </c>
      <c r="M195" s="242">
        <f t="shared" si="44"/>
        <v>0</v>
      </c>
      <c r="N195" s="242">
        <f t="shared" si="44"/>
        <v>0</v>
      </c>
      <c r="O195" s="242">
        <f t="shared" si="44"/>
        <v>0</v>
      </c>
      <c r="P195" s="242">
        <f t="shared" si="44"/>
        <v>0</v>
      </c>
      <c r="Q195" s="242">
        <f t="shared" si="44"/>
        <v>0</v>
      </c>
      <c r="R195" s="242">
        <f t="shared" si="44"/>
        <v>0</v>
      </c>
      <c r="S195" s="242">
        <f t="shared" si="44"/>
        <v>0</v>
      </c>
      <c r="T195" s="242">
        <f t="shared" si="44"/>
        <v>0</v>
      </c>
      <c r="U195" s="242">
        <f t="shared" si="44"/>
        <v>0</v>
      </c>
      <c r="V195" s="242">
        <f t="shared" si="44"/>
        <v>0</v>
      </c>
      <c r="W195" s="242"/>
      <c r="X195" s="242">
        <f t="shared" si="44"/>
        <v>0</v>
      </c>
      <c r="Y195" s="242">
        <f t="shared" si="44"/>
        <v>0</v>
      </c>
      <c r="Z195" s="242">
        <f t="shared" si="44"/>
        <v>0</v>
      </c>
      <c r="AA195" s="242">
        <f t="shared" si="44"/>
        <v>0</v>
      </c>
      <c r="AB195" s="242">
        <f t="shared" si="44"/>
        <v>0</v>
      </c>
      <c r="AC195" s="242">
        <f t="shared" si="44"/>
        <v>0</v>
      </c>
      <c r="AD195" s="242">
        <f t="shared" si="44"/>
        <v>0</v>
      </c>
      <c r="AE195" s="242">
        <f t="shared" si="44"/>
        <v>0</v>
      </c>
      <c r="AF195" s="242">
        <f t="shared" si="44"/>
        <v>0</v>
      </c>
      <c r="AG195" s="242">
        <f t="shared" si="44"/>
        <v>0</v>
      </c>
      <c r="AH195" s="242">
        <f t="shared" si="44"/>
        <v>0</v>
      </c>
      <c r="AI195" s="242">
        <f t="shared" si="44"/>
        <v>0</v>
      </c>
      <c r="AJ195" s="242">
        <f t="shared" si="44"/>
        <v>0</v>
      </c>
      <c r="AK195" s="242">
        <f t="shared" si="44"/>
        <v>0</v>
      </c>
      <c r="AL195" s="242">
        <f t="shared" si="44"/>
        <v>0</v>
      </c>
      <c r="AM195" s="242">
        <f t="shared" si="44"/>
        <v>0</v>
      </c>
      <c r="AN195" s="242">
        <f t="shared" si="44"/>
        <v>0</v>
      </c>
      <c r="AO195" s="242">
        <f t="shared" si="44"/>
        <v>0</v>
      </c>
      <c r="AP195" s="242">
        <f t="shared" si="44"/>
        <v>0</v>
      </c>
      <c r="AQ195" s="242">
        <f t="shared" si="44"/>
        <v>0</v>
      </c>
      <c r="AR195" s="242">
        <f t="shared" si="44"/>
        <v>0</v>
      </c>
      <c r="AS195" s="242">
        <f t="shared" si="44"/>
        <v>0</v>
      </c>
      <c r="AT195" s="242">
        <f t="shared" si="44"/>
        <v>0</v>
      </c>
      <c r="AU195" s="242">
        <f t="shared" si="44"/>
        <v>0</v>
      </c>
      <c r="AV195" s="242">
        <f t="shared" si="44"/>
        <v>0</v>
      </c>
      <c r="AW195" s="242">
        <f t="shared" si="44"/>
        <v>0</v>
      </c>
      <c r="AY195" s="239">
        <f t="shared" si="20"/>
        <v>0</v>
      </c>
    </row>
    <row r="196" spans="1:51" ht="25" x14ac:dyDescent="0.25">
      <c r="A196" s="240" t="str">
        <f t="shared" si="37"/>
        <v>NEU2</v>
      </c>
      <c r="B196" s="241" t="str">
        <f t="shared" si="37"/>
        <v>Sekundäre bösartige Neubildung des Nervensystems</v>
      </c>
      <c r="C196" s="241"/>
      <c r="D196" s="242">
        <f t="shared" ref="D196:AW196" si="45">+IF(AND(D$167=2,D32&gt;=1),2,IF(AND(D$167=1,D32=1),1,0))</f>
        <v>0</v>
      </c>
      <c r="E196" s="242">
        <f t="shared" si="45"/>
        <v>0</v>
      </c>
      <c r="F196" s="242">
        <f t="shared" si="45"/>
        <v>0</v>
      </c>
      <c r="G196" s="242">
        <f t="shared" si="45"/>
        <v>0</v>
      </c>
      <c r="H196" s="242">
        <f t="shared" si="45"/>
        <v>0</v>
      </c>
      <c r="I196" s="242">
        <f t="shared" si="45"/>
        <v>0</v>
      </c>
      <c r="J196" s="242">
        <f t="shared" si="45"/>
        <v>0</v>
      </c>
      <c r="K196" s="242">
        <f t="shared" si="45"/>
        <v>0</v>
      </c>
      <c r="L196" s="242">
        <f t="shared" si="45"/>
        <v>0</v>
      </c>
      <c r="M196" s="242">
        <f t="shared" si="45"/>
        <v>0</v>
      </c>
      <c r="N196" s="242">
        <f t="shared" si="45"/>
        <v>0</v>
      </c>
      <c r="O196" s="242">
        <f t="shared" si="45"/>
        <v>0</v>
      </c>
      <c r="P196" s="242">
        <f t="shared" si="45"/>
        <v>0</v>
      </c>
      <c r="Q196" s="242">
        <f t="shared" si="45"/>
        <v>0</v>
      </c>
      <c r="R196" s="242">
        <f t="shared" si="45"/>
        <v>0</v>
      </c>
      <c r="S196" s="242">
        <f t="shared" si="45"/>
        <v>0</v>
      </c>
      <c r="T196" s="242">
        <f t="shared" si="45"/>
        <v>0</v>
      </c>
      <c r="U196" s="242">
        <f t="shared" si="45"/>
        <v>0</v>
      </c>
      <c r="V196" s="242">
        <f t="shared" si="45"/>
        <v>0</v>
      </c>
      <c r="W196" s="242"/>
      <c r="X196" s="242">
        <f t="shared" si="45"/>
        <v>0</v>
      </c>
      <c r="Y196" s="242">
        <f t="shared" si="45"/>
        <v>0</v>
      </c>
      <c r="Z196" s="242">
        <f t="shared" si="45"/>
        <v>0</v>
      </c>
      <c r="AA196" s="242">
        <f t="shared" si="45"/>
        <v>0</v>
      </c>
      <c r="AB196" s="242">
        <f t="shared" si="45"/>
        <v>0</v>
      </c>
      <c r="AC196" s="242">
        <f t="shared" si="45"/>
        <v>0</v>
      </c>
      <c r="AD196" s="242">
        <f t="shared" si="45"/>
        <v>0</v>
      </c>
      <c r="AE196" s="242">
        <f t="shared" si="45"/>
        <v>0</v>
      </c>
      <c r="AF196" s="242">
        <f t="shared" si="45"/>
        <v>0</v>
      </c>
      <c r="AG196" s="242">
        <f t="shared" si="45"/>
        <v>0</v>
      </c>
      <c r="AH196" s="242">
        <f t="shared" si="45"/>
        <v>0</v>
      </c>
      <c r="AI196" s="242">
        <f t="shared" si="45"/>
        <v>0</v>
      </c>
      <c r="AJ196" s="242">
        <f t="shared" si="45"/>
        <v>0</v>
      </c>
      <c r="AK196" s="242">
        <f t="shared" si="45"/>
        <v>0</v>
      </c>
      <c r="AL196" s="242">
        <f t="shared" si="45"/>
        <v>0</v>
      </c>
      <c r="AM196" s="242">
        <f t="shared" si="45"/>
        <v>0</v>
      </c>
      <c r="AN196" s="242">
        <f t="shared" si="45"/>
        <v>0</v>
      </c>
      <c r="AO196" s="242">
        <f t="shared" si="45"/>
        <v>0</v>
      </c>
      <c r="AP196" s="242">
        <f t="shared" si="45"/>
        <v>0</v>
      </c>
      <c r="AQ196" s="242">
        <f t="shared" si="45"/>
        <v>0</v>
      </c>
      <c r="AR196" s="242">
        <f t="shared" si="45"/>
        <v>0</v>
      </c>
      <c r="AS196" s="242">
        <f t="shared" si="45"/>
        <v>0</v>
      </c>
      <c r="AT196" s="242">
        <f t="shared" si="45"/>
        <v>0</v>
      </c>
      <c r="AU196" s="242">
        <f t="shared" si="45"/>
        <v>0</v>
      </c>
      <c r="AV196" s="242">
        <f t="shared" si="45"/>
        <v>0</v>
      </c>
      <c r="AW196" s="242">
        <f t="shared" si="45"/>
        <v>0</v>
      </c>
      <c r="AY196" s="239">
        <f t="shared" si="20"/>
        <v>0</v>
      </c>
    </row>
    <row r="197" spans="1:51" ht="25" x14ac:dyDescent="0.25">
      <c r="A197" s="240" t="str">
        <f t="shared" si="37"/>
        <v>NEU2.1</v>
      </c>
      <c r="B197" s="241" t="str">
        <f t="shared" si="37"/>
        <v>Primäre Neubildung des Zentralnervensystems (ohne Palliativpatienten)</v>
      </c>
      <c r="C197" s="241"/>
      <c r="D197" s="242">
        <f t="shared" ref="D197:AW197" si="46">+IF(AND(D$167=2,D33&gt;=1),2,IF(AND(D$167=1,D33=1),1,0))</f>
        <v>0</v>
      </c>
      <c r="E197" s="242">
        <f t="shared" si="46"/>
        <v>0</v>
      </c>
      <c r="F197" s="242">
        <f t="shared" si="46"/>
        <v>0</v>
      </c>
      <c r="G197" s="242">
        <f t="shared" si="46"/>
        <v>0</v>
      </c>
      <c r="H197" s="242">
        <f t="shared" si="46"/>
        <v>0</v>
      </c>
      <c r="I197" s="242">
        <f t="shared" si="46"/>
        <v>0</v>
      </c>
      <c r="J197" s="242">
        <f t="shared" si="46"/>
        <v>0</v>
      </c>
      <c r="K197" s="242">
        <f t="shared" si="46"/>
        <v>0</v>
      </c>
      <c r="L197" s="242">
        <f t="shared" si="46"/>
        <v>0</v>
      </c>
      <c r="M197" s="242">
        <f t="shared" si="46"/>
        <v>0</v>
      </c>
      <c r="N197" s="242">
        <f t="shared" si="46"/>
        <v>0</v>
      </c>
      <c r="O197" s="242">
        <f t="shared" si="46"/>
        <v>0</v>
      </c>
      <c r="P197" s="242">
        <f t="shared" si="46"/>
        <v>0</v>
      </c>
      <c r="Q197" s="242">
        <f t="shared" si="46"/>
        <v>0</v>
      </c>
      <c r="R197" s="242">
        <f t="shared" si="46"/>
        <v>0</v>
      </c>
      <c r="S197" s="242">
        <f t="shared" si="46"/>
        <v>0</v>
      </c>
      <c r="T197" s="242">
        <f t="shared" si="46"/>
        <v>0</v>
      </c>
      <c r="U197" s="242">
        <f t="shared" si="46"/>
        <v>0</v>
      </c>
      <c r="V197" s="242">
        <f t="shared" si="46"/>
        <v>0</v>
      </c>
      <c r="W197" s="242"/>
      <c r="X197" s="242">
        <f t="shared" si="46"/>
        <v>0</v>
      </c>
      <c r="Y197" s="242">
        <f t="shared" si="46"/>
        <v>0</v>
      </c>
      <c r="Z197" s="242">
        <f t="shared" si="46"/>
        <v>0</v>
      </c>
      <c r="AA197" s="242">
        <f t="shared" si="46"/>
        <v>0</v>
      </c>
      <c r="AB197" s="242">
        <f t="shared" si="46"/>
        <v>0</v>
      </c>
      <c r="AC197" s="242">
        <f t="shared" si="46"/>
        <v>0</v>
      </c>
      <c r="AD197" s="242">
        <f t="shared" si="46"/>
        <v>0</v>
      </c>
      <c r="AE197" s="242">
        <f t="shared" si="46"/>
        <v>0</v>
      </c>
      <c r="AF197" s="242">
        <f t="shared" si="46"/>
        <v>0</v>
      </c>
      <c r="AG197" s="242">
        <f t="shared" si="46"/>
        <v>0</v>
      </c>
      <c r="AH197" s="242">
        <f t="shared" si="46"/>
        <v>0</v>
      </c>
      <c r="AI197" s="242">
        <f t="shared" si="46"/>
        <v>0</v>
      </c>
      <c r="AJ197" s="242">
        <f t="shared" si="46"/>
        <v>0</v>
      </c>
      <c r="AK197" s="242">
        <f t="shared" si="46"/>
        <v>0</v>
      </c>
      <c r="AL197" s="242">
        <f t="shared" si="46"/>
        <v>0</v>
      </c>
      <c r="AM197" s="242">
        <f t="shared" si="46"/>
        <v>0</v>
      </c>
      <c r="AN197" s="242">
        <f t="shared" si="46"/>
        <v>0</v>
      </c>
      <c r="AO197" s="242">
        <f t="shared" si="46"/>
        <v>0</v>
      </c>
      <c r="AP197" s="242">
        <f t="shared" si="46"/>
        <v>0</v>
      </c>
      <c r="AQ197" s="242">
        <f t="shared" si="46"/>
        <v>0</v>
      </c>
      <c r="AR197" s="242">
        <f t="shared" si="46"/>
        <v>0</v>
      </c>
      <c r="AS197" s="242">
        <f t="shared" si="46"/>
        <v>0</v>
      </c>
      <c r="AT197" s="242">
        <f t="shared" si="46"/>
        <v>0</v>
      </c>
      <c r="AU197" s="242">
        <f t="shared" si="46"/>
        <v>0</v>
      </c>
      <c r="AV197" s="242">
        <f t="shared" si="46"/>
        <v>0</v>
      </c>
      <c r="AW197" s="242">
        <f t="shared" si="46"/>
        <v>0</v>
      </c>
      <c r="AY197" s="239">
        <f t="shared" si="20"/>
        <v>0</v>
      </c>
    </row>
    <row r="198" spans="1:51" x14ac:dyDescent="0.25">
      <c r="A198" s="240" t="str">
        <f t="shared" si="37"/>
        <v>NEU3</v>
      </c>
      <c r="B198" s="241" t="str">
        <f t="shared" si="37"/>
        <v>Zerebrovaskuläre Störungen</v>
      </c>
      <c r="C198" s="241"/>
      <c r="D198" s="242">
        <f t="shared" ref="D198:AW198" si="47">+IF(AND(D$167=2,D34&gt;=1),2,IF(AND(D$167=1,D34=1),1,0))</f>
        <v>0</v>
      </c>
      <c r="E198" s="242">
        <f t="shared" si="47"/>
        <v>0</v>
      </c>
      <c r="F198" s="242">
        <f t="shared" si="47"/>
        <v>0</v>
      </c>
      <c r="G198" s="242">
        <f t="shared" si="47"/>
        <v>0</v>
      </c>
      <c r="H198" s="242">
        <f t="shared" si="47"/>
        <v>0</v>
      </c>
      <c r="I198" s="242">
        <f t="shared" si="47"/>
        <v>0</v>
      </c>
      <c r="J198" s="242">
        <f t="shared" si="47"/>
        <v>0</v>
      </c>
      <c r="K198" s="242">
        <f t="shared" si="47"/>
        <v>0</v>
      </c>
      <c r="L198" s="242">
        <f t="shared" si="47"/>
        <v>0</v>
      </c>
      <c r="M198" s="242">
        <f t="shared" si="47"/>
        <v>0</v>
      </c>
      <c r="N198" s="242">
        <f t="shared" si="47"/>
        <v>0</v>
      </c>
      <c r="O198" s="242">
        <f t="shared" si="47"/>
        <v>0</v>
      </c>
      <c r="P198" s="242">
        <f t="shared" si="47"/>
        <v>0</v>
      </c>
      <c r="Q198" s="242">
        <f t="shared" si="47"/>
        <v>0</v>
      </c>
      <c r="R198" s="242">
        <f t="shared" si="47"/>
        <v>0</v>
      </c>
      <c r="S198" s="242">
        <f t="shared" si="47"/>
        <v>0</v>
      </c>
      <c r="T198" s="242">
        <f t="shared" si="47"/>
        <v>0</v>
      </c>
      <c r="U198" s="242">
        <f t="shared" si="47"/>
        <v>0</v>
      </c>
      <c r="V198" s="242">
        <f t="shared" si="47"/>
        <v>0</v>
      </c>
      <c r="W198" s="242"/>
      <c r="X198" s="242">
        <f t="shared" si="47"/>
        <v>0</v>
      </c>
      <c r="Y198" s="242">
        <f t="shared" si="47"/>
        <v>0</v>
      </c>
      <c r="Z198" s="242">
        <f t="shared" si="47"/>
        <v>0</v>
      </c>
      <c r="AA198" s="242">
        <f t="shared" si="47"/>
        <v>0</v>
      </c>
      <c r="AB198" s="242">
        <f t="shared" si="47"/>
        <v>0</v>
      </c>
      <c r="AC198" s="242">
        <f t="shared" si="47"/>
        <v>0</v>
      </c>
      <c r="AD198" s="242">
        <f t="shared" si="47"/>
        <v>0</v>
      </c>
      <c r="AE198" s="242">
        <f t="shared" si="47"/>
        <v>0</v>
      </c>
      <c r="AF198" s="242">
        <f t="shared" si="47"/>
        <v>0</v>
      </c>
      <c r="AG198" s="242">
        <f t="shared" si="47"/>
        <v>0</v>
      </c>
      <c r="AH198" s="242">
        <f t="shared" si="47"/>
        <v>0</v>
      </c>
      <c r="AI198" s="242">
        <f t="shared" si="47"/>
        <v>0</v>
      </c>
      <c r="AJ198" s="242">
        <f t="shared" si="47"/>
        <v>0</v>
      </c>
      <c r="AK198" s="242">
        <f t="shared" si="47"/>
        <v>0</v>
      </c>
      <c r="AL198" s="242">
        <f t="shared" si="47"/>
        <v>0</v>
      </c>
      <c r="AM198" s="242">
        <f t="shared" si="47"/>
        <v>0</v>
      </c>
      <c r="AN198" s="242">
        <f t="shared" si="47"/>
        <v>0</v>
      </c>
      <c r="AO198" s="242">
        <f t="shared" si="47"/>
        <v>0</v>
      </c>
      <c r="AP198" s="242">
        <f t="shared" si="47"/>
        <v>0</v>
      </c>
      <c r="AQ198" s="242">
        <f t="shared" si="47"/>
        <v>0</v>
      </c>
      <c r="AR198" s="242">
        <f t="shared" si="47"/>
        <v>0</v>
      </c>
      <c r="AS198" s="242">
        <f t="shared" si="47"/>
        <v>0</v>
      </c>
      <c r="AT198" s="242">
        <f t="shared" si="47"/>
        <v>0</v>
      </c>
      <c r="AU198" s="242">
        <f t="shared" si="47"/>
        <v>0</v>
      </c>
      <c r="AV198" s="242">
        <f t="shared" si="47"/>
        <v>0</v>
      </c>
      <c r="AW198" s="242">
        <f t="shared" si="47"/>
        <v>0</v>
      </c>
      <c r="AY198" s="239">
        <f t="shared" si="20"/>
        <v>0</v>
      </c>
    </row>
    <row r="199" spans="1:51" ht="25" x14ac:dyDescent="0.25">
      <c r="A199" s="240" t="str">
        <f t="shared" si="37"/>
        <v>NEU3.1</v>
      </c>
      <c r="B199" s="241" t="str">
        <f t="shared" si="37"/>
        <v>Zerebrovaskuläre Störungen im Stroke Center (IVHSM)</v>
      </c>
      <c r="C199" s="241"/>
      <c r="D199" s="242">
        <f t="shared" ref="D199:AW199" si="48">+IF(AND(D$167=2,D35&gt;=1),2,IF(AND(D$167=1,D35=1),1,0))</f>
        <v>0</v>
      </c>
      <c r="E199" s="242">
        <f t="shared" si="48"/>
        <v>0</v>
      </c>
      <c r="F199" s="242">
        <f t="shared" si="48"/>
        <v>0</v>
      </c>
      <c r="G199" s="242">
        <f t="shared" si="48"/>
        <v>0</v>
      </c>
      <c r="H199" s="242">
        <f t="shared" si="48"/>
        <v>0</v>
      </c>
      <c r="I199" s="242">
        <f t="shared" si="48"/>
        <v>0</v>
      </c>
      <c r="J199" s="242">
        <f t="shared" si="48"/>
        <v>0</v>
      </c>
      <c r="K199" s="242">
        <f t="shared" si="48"/>
        <v>0</v>
      </c>
      <c r="L199" s="242">
        <f t="shared" si="48"/>
        <v>0</v>
      </c>
      <c r="M199" s="242">
        <f t="shared" si="48"/>
        <v>0</v>
      </c>
      <c r="N199" s="242">
        <f t="shared" si="48"/>
        <v>0</v>
      </c>
      <c r="O199" s="242">
        <f t="shared" si="48"/>
        <v>0</v>
      </c>
      <c r="P199" s="242">
        <f t="shared" si="48"/>
        <v>0</v>
      </c>
      <c r="Q199" s="242">
        <f t="shared" si="48"/>
        <v>0</v>
      </c>
      <c r="R199" s="242">
        <f t="shared" si="48"/>
        <v>0</v>
      </c>
      <c r="S199" s="242">
        <f t="shared" si="48"/>
        <v>0</v>
      </c>
      <c r="T199" s="242">
        <f t="shared" si="48"/>
        <v>0</v>
      </c>
      <c r="U199" s="242">
        <f t="shared" si="48"/>
        <v>0</v>
      </c>
      <c r="V199" s="242">
        <f t="shared" si="48"/>
        <v>0</v>
      </c>
      <c r="W199" s="242"/>
      <c r="X199" s="242">
        <f t="shared" si="48"/>
        <v>0</v>
      </c>
      <c r="Y199" s="242">
        <f t="shared" si="48"/>
        <v>0</v>
      </c>
      <c r="Z199" s="242">
        <f t="shared" si="48"/>
        <v>0</v>
      </c>
      <c r="AA199" s="242">
        <f t="shared" si="48"/>
        <v>0</v>
      </c>
      <c r="AB199" s="242">
        <f t="shared" si="48"/>
        <v>0</v>
      </c>
      <c r="AC199" s="242">
        <f t="shared" si="48"/>
        <v>0</v>
      </c>
      <c r="AD199" s="242">
        <f t="shared" si="48"/>
        <v>0</v>
      </c>
      <c r="AE199" s="242">
        <f t="shared" si="48"/>
        <v>0</v>
      </c>
      <c r="AF199" s="242">
        <f t="shared" si="48"/>
        <v>0</v>
      </c>
      <c r="AG199" s="242">
        <f t="shared" si="48"/>
        <v>0</v>
      </c>
      <c r="AH199" s="242">
        <f t="shared" si="48"/>
        <v>0</v>
      </c>
      <c r="AI199" s="242">
        <f t="shared" si="48"/>
        <v>0</v>
      </c>
      <c r="AJ199" s="242">
        <f t="shared" si="48"/>
        <v>0</v>
      </c>
      <c r="AK199" s="242">
        <f t="shared" si="48"/>
        <v>0</v>
      </c>
      <c r="AL199" s="242">
        <f t="shared" si="48"/>
        <v>0</v>
      </c>
      <c r="AM199" s="242">
        <f t="shared" si="48"/>
        <v>0</v>
      </c>
      <c r="AN199" s="242">
        <f t="shared" si="48"/>
        <v>0</v>
      </c>
      <c r="AO199" s="242">
        <f t="shared" si="48"/>
        <v>0</v>
      </c>
      <c r="AP199" s="242">
        <f t="shared" si="48"/>
        <v>0</v>
      </c>
      <c r="AQ199" s="242">
        <f t="shared" si="48"/>
        <v>0</v>
      </c>
      <c r="AR199" s="242">
        <f t="shared" si="48"/>
        <v>0</v>
      </c>
      <c r="AS199" s="242">
        <f t="shared" si="48"/>
        <v>0</v>
      </c>
      <c r="AT199" s="242">
        <f t="shared" si="48"/>
        <v>0</v>
      </c>
      <c r="AU199" s="242">
        <f t="shared" si="48"/>
        <v>0</v>
      </c>
      <c r="AV199" s="242">
        <f t="shared" si="48"/>
        <v>0</v>
      </c>
      <c r="AW199" s="242">
        <f t="shared" si="48"/>
        <v>0</v>
      </c>
      <c r="AY199" s="239">
        <f t="shared" si="20"/>
        <v>0</v>
      </c>
    </row>
    <row r="200" spans="1:51" x14ac:dyDescent="0.25">
      <c r="A200" s="240" t="str">
        <f t="shared" si="37"/>
        <v>NEU4</v>
      </c>
      <c r="B200" s="241" t="str">
        <f t="shared" si="37"/>
        <v>Epileptologie: Komplex-Diagnostik</v>
      </c>
      <c r="C200" s="241"/>
      <c r="D200" s="242">
        <f t="shared" ref="D200:AW200" si="49">+IF(AND(D$167=2,D36&gt;=1),2,IF(AND(D$167=1,D36=1),1,0))</f>
        <v>0</v>
      </c>
      <c r="E200" s="242">
        <f t="shared" si="49"/>
        <v>0</v>
      </c>
      <c r="F200" s="242">
        <f t="shared" si="49"/>
        <v>0</v>
      </c>
      <c r="G200" s="242">
        <f t="shared" si="49"/>
        <v>0</v>
      </c>
      <c r="H200" s="242">
        <f t="shared" si="49"/>
        <v>0</v>
      </c>
      <c r="I200" s="242">
        <f t="shared" si="49"/>
        <v>0</v>
      </c>
      <c r="J200" s="242">
        <f t="shared" si="49"/>
        <v>0</v>
      </c>
      <c r="K200" s="242">
        <f t="shared" si="49"/>
        <v>0</v>
      </c>
      <c r="L200" s="242">
        <f t="shared" si="49"/>
        <v>0</v>
      </c>
      <c r="M200" s="242">
        <f t="shared" si="49"/>
        <v>0</v>
      </c>
      <c r="N200" s="242">
        <f t="shared" si="49"/>
        <v>0</v>
      </c>
      <c r="O200" s="242">
        <f t="shared" si="49"/>
        <v>0</v>
      </c>
      <c r="P200" s="242">
        <f t="shared" si="49"/>
        <v>0</v>
      </c>
      <c r="Q200" s="242">
        <f t="shared" si="49"/>
        <v>0</v>
      </c>
      <c r="R200" s="242">
        <f t="shared" si="49"/>
        <v>0</v>
      </c>
      <c r="S200" s="242">
        <f t="shared" si="49"/>
        <v>0</v>
      </c>
      <c r="T200" s="242">
        <f t="shared" si="49"/>
        <v>0</v>
      </c>
      <c r="U200" s="242">
        <f t="shared" si="49"/>
        <v>0</v>
      </c>
      <c r="V200" s="242">
        <f t="shared" si="49"/>
        <v>0</v>
      </c>
      <c r="W200" s="242"/>
      <c r="X200" s="242">
        <f t="shared" si="49"/>
        <v>0</v>
      </c>
      <c r="Y200" s="242">
        <f t="shared" si="49"/>
        <v>0</v>
      </c>
      <c r="Z200" s="242">
        <f t="shared" si="49"/>
        <v>0</v>
      </c>
      <c r="AA200" s="242">
        <f t="shared" si="49"/>
        <v>0</v>
      </c>
      <c r="AB200" s="242">
        <f t="shared" si="49"/>
        <v>0</v>
      </c>
      <c r="AC200" s="242">
        <f t="shared" si="49"/>
        <v>0</v>
      </c>
      <c r="AD200" s="242">
        <f t="shared" si="49"/>
        <v>0</v>
      </c>
      <c r="AE200" s="242">
        <f t="shared" si="49"/>
        <v>0</v>
      </c>
      <c r="AF200" s="242">
        <f t="shared" si="49"/>
        <v>0</v>
      </c>
      <c r="AG200" s="242">
        <f t="shared" si="49"/>
        <v>0</v>
      </c>
      <c r="AH200" s="242">
        <f t="shared" si="49"/>
        <v>0</v>
      </c>
      <c r="AI200" s="242">
        <f t="shared" si="49"/>
        <v>0</v>
      </c>
      <c r="AJ200" s="242">
        <f t="shared" si="49"/>
        <v>0</v>
      </c>
      <c r="AK200" s="242">
        <f t="shared" si="49"/>
        <v>0</v>
      </c>
      <c r="AL200" s="242">
        <f t="shared" si="49"/>
        <v>0</v>
      </c>
      <c r="AM200" s="242">
        <f t="shared" si="49"/>
        <v>0</v>
      </c>
      <c r="AN200" s="242">
        <f t="shared" si="49"/>
        <v>0</v>
      </c>
      <c r="AO200" s="242">
        <f t="shared" si="49"/>
        <v>0</v>
      </c>
      <c r="AP200" s="242">
        <f t="shared" si="49"/>
        <v>0</v>
      </c>
      <c r="AQ200" s="242">
        <f t="shared" si="49"/>
        <v>0</v>
      </c>
      <c r="AR200" s="242">
        <f t="shared" si="49"/>
        <v>0</v>
      </c>
      <c r="AS200" s="242">
        <f t="shared" si="49"/>
        <v>0</v>
      </c>
      <c r="AT200" s="242">
        <f t="shared" si="49"/>
        <v>0</v>
      </c>
      <c r="AU200" s="242">
        <f t="shared" si="49"/>
        <v>0</v>
      </c>
      <c r="AV200" s="242">
        <f t="shared" si="49"/>
        <v>0</v>
      </c>
      <c r="AW200" s="242">
        <f t="shared" si="49"/>
        <v>0</v>
      </c>
      <c r="AY200" s="239">
        <f t="shared" si="20"/>
        <v>0</v>
      </c>
    </row>
    <row r="201" spans="1:51" x14ac:dyDescent="0.25">
      <c r="A201" s="240" t="str">
        <f t="shared" si="37"/>
        <v>NEU4.1</v>
      </c>
      <c r="B201" s="241" t="str">
        <f t="shared" si="37"/>
        <v>Epileptologie: Komplex-Behandlung</v>
      </c>
      <c r="C201" s="241"/>
      <c r="D201" s="242">
        <f t="shared" ref="D201:AW201" si="50">+IF(AND(D$167=2,D37&gt;=1),2,IF(AND(D$167=1,D37=1),1,0))</f>
        <v>0</v>
      </c>
      <c r="E201" s="242">
        <f t="shared" si="50"/>
        <v>0</v>
      </c>
      <c r="F201" s="242">
        <f t="shared" si="50"/>
        <v>0</v>
      </c>
      <c r="G201" s="242">
        <f t="shared" si="50"/>
        <v>0</v>
      </c>
      <c r="H201" s="242">
        <f t="shared" si="50"/>
        <v>0</v>
      </c>
      <c r="I201" s="242">
        <f t="shared" si="50"/>
        <v>0</v>
      </c>
      <c r="J201" s="242">
        <f t="shared" si="50"/>
        <v>0</v>
      </c>
      <c r="K201" s="242">
        <f t="shared" si="50"/>
        <v>0</v>
      </c>
      <c r="L201" s="242">
        <f t="shared" si="50"/>
        <v>0</v>
      </c>
      <c r="M201" s="242">
        <f t="shared" si="50"/>
        <v>0</v>
      </c>
      <c r="N201" s="242">
        <f t="shared" si="50"/>
        <v>0</v>
      </c>
      <c r="O201" s="242">
        <f t="shared" si="50"/>
        <v>0</v>
      </c>
      <c r="P201" s="242">
        <f t="shared" si="50"/>
        <v>0</v>
      </c>
      <c r="Q201" s="242">
        <f t="shared" si="50"/>
        <v>0</v>
      </c>
      <c r="R201" s="242">
        <f t="shared" si="50"/>
        <v>0</v>
      </c>
      <c r="S201" s="242">
        <f t="shared" si="50"/>
        <v>0</v>
      </c>
      <c r="T201" s="242">
        <f t="shared" si="50"/>
        <v>0</v>
      </c>
      <c r="U201" s="242">
        <f t="shared" si="50"/>
        <v>0</v>
      </c>
      <c r="V201" s="242">
        <f t="shared" si="50"/>
        <v>0</v>
      </c>
      <c r="W201" s="242"/>
      <c r="X201" s="242">
        <f t="shared" si="50"/>
        <v>0</v>
      </c>
      <c r="Y201" s="242">
        <f t="shared" si="50"/>
        <v>0</v>
      </c>
      <c r="Z201" s="242">
        <f t="shared" si="50"/>
        <v>0</v>
      </c>
      <c r="AA201" s="242">
        <f t="shared" si="50"/>
        <v>0</v>
      </c>
      <c r="AB201" s="242">
        <f t="shared" si="50"/>
        <v>0</v>
      </c>
      <c r="AC201" s="242">
        <f t="shared" si="50"/>
        <v>0</v>
      </c>
      <c r="AD201" s="242">
        <f t="shared" si="50"/>
        <v>0</v>
      </c>
      <c r="AE201" s="242">
        <f t="shared" si="50"/>
        <v>0</v>
      </c>
      <c r="AF201" s="242">
        <f t="shared" si="50"/>
        <v>0</v>
      </c>
      <c r="AG201" s="242">
        <f t="shared" si="50"/>
        <v>0</v>
      </c>
      <c r="AH201" s="242">
        <f t="shared" si="50"/>
        <v>0</v>
      </c>
      <c r="AI201" s="242">
        <f t="shared" si="50"/>
        <v>0</v>
      </c>
      <c r="AJ201" s="242">
        <f t="shared" si="50"/>
        <v>0</v>
      </c>
      <c r="AK201" s="242">
        <f t="shared" si="50"/>
        <v>0</v>
      </c>
      <c r="AL201" s="242">
        <f t="shared" si="50"/>
        <v>0</v>
      </c>
      <c r="AM201" s="242">
        <f t="shared" si="50"/>
        <v>0</v>
      </c>
      <c r="AN201" s="242">
        <f t="shared" si="50"/>
        <v>0</v>
      </c>
      <c r="AO201" s="242">
        <f t="shared" si="50"/>
        <v>0</v>
      </c>
      <c r="AP201" s="242">
        <f t="shared" si="50"/>
        <v>0</v>
      </c>
      <c r="AQ201" s="242">
        <f t="shared" si="50"/>
        <v>0</v>
      </c>
      <c r="AR201" s="242">
        <f t="shared" si="50"/>
        <v>0</v>
      </c>
      <c r="AS201" s="242">
        <f t="shared" si="50"/>
        <v>0</v>
      </c>
      <c r="AT201" s="242">
        <f t="shared" si="50"/>
        <v>0</v>
      </c>
      <c r="AU201" s="242">
        <f t="shared" si="50"/>
        <v>0</v>
      </c>
      <c r="AV201" s="242">
        <f t="shared" si="50"/>
        <v>0</v>
      </c>
      <c r="AW201" s="242">
        <f t="shared" si="50"/>
        <v>0</v>
      </c>
      <c r="AY201" s="239">
        <f t="shared" si="20"/>
        <v>0</v>
      </c>
    </row>
    <row r="202" spans="1:51" ht="25" x14ac:dyDescent="0.25">
      <c r="A202" s="240" t="str">
        <f t="shared" si="37"/>
        <v>NEU4.2</v>
      </c>
      <c r="B202" s="241" t="str">
        <f t="shared" si="37"/>
        <v>Epileptologie: Prächirurgische Epilepsiediagnostik (Phase I)</v>
      </c>
      <c r="C202" s="241"/>
      <c r="D202" s="242">
        <f t="shared" ref="D202:AW202" si="51">+IF(AND(D$167=2,D38&gt;=1),2,IF(AND(D$167=1,D38=1),1,0))</f>
        <v>0</v>
      </c>
      <c r="E202" s="242">
        <f t="shared" si="51"/>
        <v>0</v>
      </c>
      <c r="F202" s="242">
        <f t="shared" si="51"/>
        <v>0</v>
      </c>
      <c r="G202" s="242">
        <f t="shared" si="51"/>
        <v>0</v>
      </c>
      <c r="H202" s="242">
        <f t="shared" si="51"/>
        <v>0</v>
      </c>
      <c r="I202" s="242">
        <f t="shared" si="51"/>
        <v>0</v>
      </c>
      <c r="J202" s="242">
        <f t="shared" si="51"/>
        <v>0</v>
      </c>
      <c r="K202" s="242">
        <f t="shared" si="51"/>
        <v>0</v>
      </c>
      <c r="L202" s="242">
        <f t="shared" si="51"/>
        <v>0</v>
      </c>
      <c r="M202" s="242">
        <f t="shared" si="51"/>
        <v>0</v>
      </c>
      <c r="N202" s="242">
        <f t="shared" si="51"/>
        <v>0</v>
      </c>
      <c r="O202" s="242">
        <f t="shared" si="51"/>
        <v>0</v>
      </c>
      <c r="P202" s="242">
        <f t="shared" si="51"/>
        <v>0</v>
      </c>
      <c r="Q202" s="242">
        <f t="shared" si="51"/>
        <v>0</v>
      </c>
      <c r="R202" s="242">
        <f t="shared" si="51"/>
        <v>0</v>
      </c>
      <c r="S202" s="242">
        <f t="shared" si="51"/>
        <v>0</v>
      </c>
      <c r="T202" s="242">
        <f t="shared" si="51"/>
        <v>0</v>
      </c>
      <c r="U202" s="242">
        <f t="shared" si="51"/>
        <v>0</v>
      </c>
      <c r="V202" s="242">
        <f t="shared" si="51"/>
        <v>0</v>
      </c>
      <c r="W202" s="242"/>
      <c r="X202" s="242">
        <f t="shared" si="51"/>
        <v>0</v>
      </c>
      <c r="Y202" s="242">
        <f t="shared" si="51"/>
        <v>0</v>
      </c>
      <c r="Z202" s="242">
        <f t="shared" si="51"/>
        <v>0</v>
      </c>
      <c r="AA202" s="242">
        <f t="shared" si="51"/>
        <v>0</v>
      </c>
      <c r="AB202" s="242">
        <f t="shared" si="51"/>
        <v>0</v>
      </c>
      <c r="AC202" s="242">
        <f t="shared" si="51"/>
        <v>0</v>
      </c>
      <c r="AD202" s="242">
        <f t="shared" si="51"/>
        <v>0</v>
      </c>
      <c r="AE202" s="242">
        <f t="shared" si="51"/>
        <v>0</v>
      </c>
      <c r="AF202" s="242">
        <f t="shared" si="51"/>
        <v>0</v>
      </c>
      <c r="AG202" s="242">
        <f t="shared" si="51"/>
        <v>0</v>
      </c>
      <c r="AH202" s="242">
        <f t="shared" si="51"/>
        <v>0</v>
      </c>
      <c r="AI202" s="242">
        <f t="shared" si="51"/>
        <v>0</v>
      </c>
      <c r="AJ202" s="242">
        <f t="shared" si="51"/>
        <v>0</v>
      </c>
      <c r="AK202" s="242">
        <f t="shared" si="51"/>
        <v>0</v>
      </c>
      <c r="AL202" s="242">
        <f t="shared" si="51"/>
        <v>0</v>
      </c>
      <c r="AM202" s="242">
        <f t="shared" si="51"/>
        <v>0</v>
      </c>
      <c r="AN202" s="242">
        <f t="shared" si="51"/>
        <v>0</v>
      </c>
      <c r="AO202" s="242">
        <f t="shared" si="51"/>
        <v>0</v>
      </c>
      <c r="AP202" s="242">
        <f t="shared" si="51"/>
        <v>0</v>
      </c>
      <c r="AQ202" s="242">
        <f t="shared" si="51"/>
        <v>0</v>
      </c>
      <c r="AR202" s="242">
        <f t="shared" si="51"/>
        <v>0</v>
      </c>
      <c r="AS202" s="242">
        <f t="shared" si="51"/>
        <v>0</v>
      </c>
      <c r="AT202" s="242">
        <f t="shared" si="51"/>
        <v>0</v>
      </c>
      <c r="AU202" s="242">
        <f t="shared" si="51"/>
        <v>0</v>
      </c>
      <c r="AV202" s="242">
        <f t="shared" si="51"/>
        <v>0</v>
      </c>
      <c r="AW202" s="242">
        <f t="shared" si="51"/>
        <v>0</v>
      </c>
      <c r="AY202" s="239">
        <f t="shared" ref="AY202" si="52">+MAX(D202:AW202)</f>
        <v>0</v>
      </c>
    </row>
    <row r="203" spans="1:51" ht="25" x14ac:dyDescent="0.25">
      <c r="A203" s="240" t="str">
        <f t="shared" si="37"/>
        <v>NEU4.2.1</v>
      </c>
      <c r="B203" s="241" t="str">
        <f t="shared" si="37"/>
        <v>Epileptologie: Prächirurgische Epilepsiediagnostik (Phase II) (IVHSM)</v>
      </c>
      <c r="C203" s="241"/>
      <c r="D203" s="242">
        <f t="shared" ref="D203:AW203" si="53">+IF(AND(D$167=2,D39&gt;=1),2,IF(AND(D$167=1,D39=1),1,0))</f>
        <v>0</v>
      </c>
      <c r="E203" s="242">
        <f t="shared" si="53"/>
        <v>0</v>
      </c>
      <c r="F203" s="242">
        <f t="shared" si="53"/>
        <v>0</v>
      </c>
      <c r="G203" s="242">
        <f t="shared" si="53"/>
        <v>0</v>
      </c>
      <c r="H203" s="242">
        <f t="shared" si="53"/>
        <v>0</v>
      </c>
      <c r="I203" s="242">
        <f t="shared" si="53"/>
        <v>0</v>
      </c>
      <c r="J203" s="242">
        <f t="shared" si="53"/>
        <v>0</v>
      </c>
      <c r="K203" s="242">
        <f t="shared" si="53"/>
        <v>0</v>
      </c>
      <c r="L203" s="242">
        <f t="shared" si="53"/>
        <v>0</v>
      </c>
      <c r="M203" s="242">
        <f t="shared" si="53"/>
        <v>0</v>
      </c>
      <c r="N203" s="242">
        <f t="shared" si="53"/>
        <v>0</v>
      </c>
      <c r="O203" s="242">
        <f t="shared" si="53"/>
        <v>0</v>
      </c>
      <c r="P203" s="242">
        <f t="shared" si="53"/>
        <v>0</v>
      </c>
      <c r="Q203" s="242">
        <f t="shared" si="53"/>
        <v>0</v>
      </c>
      <c r="R203" s="242">
        <f t="shared" si="53"/>
        <v>0</v>
      </c>
      <c r="S203" s="242">
        <f t="shared" si="53"/>
        <v>0</v>
      </c>
      <c r="T203" s="242">
        <f t="shared" si="53"/>
        <v>0</v>
      </c>
      <c r="U203" s="242">
        <f t="shared" si="53"/>
        <v>0</v>
      </c>
      <c r="V203" s="242">
        <f t="shared" si="53"/>
        <v>0</v>
      </c>
      <c r="W203" s="242"/>
      <c r="X203" s="242">
        <f t="shared" si="53"/>
        <v>0</v>
      </c>
      <c r="Y203" s="242">
        <f t="shared" si="53"/>
        <v>0</v>
      </c>
      <c r="Z203" s="242">
        <f t="shared" si="53"/>
        <v>0</v>
      </c>
      <c r="AA203" s="242">
        <f t="shared" si="53"/>
        <v>0</v>
      </c>
      <c r="AB203" s="242">
        <f t="shared" si="53"/>
        <v>0</v>
      </c>
      <c r="AC203" s="242">
        <f t="shared" si="53"/>
        <v>0</v>
      </c>
      <c r="AD203" s="242">
        <f t="shared" si="53"/>
        <v>0</v>
      </c>
      <c r="AE203" s="242">
        <f t="shared" si="53"/>
        <v>0</v>
      </c>
      <c r="AF203" s="242">
        <f t="shared" si="53"/>
        <v>0</v>
      </c>
      <c r="AG203" s="242">
        <f t="shared" si="53"/>
        <v>0</v>
      </c>
      <c r="AH203" s="242">
        <f t="shared" si="53"/>
        <v>0</v>
      </c>
      <c r="AI203" s="242">
        <f t="shared" si="53"/>
        <v>0</v>
      </c>
      <c r="AJ203" s="242">
        <f t="shared" si="53"/>
        <v>0</v>
      </c>
      <c r="AK203" s="242">
        <f t="shared" si="53"/>
        <v>0</v>
      </c>
      <c r="AL203" s="242">
        <f t="shared" si="53"/>
        <v>0</v>
      </c>
      <c r="AM203" s="242">
        <f t="shared" si="53"/>
        <v>0</v>
      </c>
      <c r="AN203" s="242">
        <f t="shared" si="53"/>
        <v>0</v>
      </c>
      <c r="AO203" s="242">
        <f t="shared" si="53"/>
        <v>0</v>
      </c>
      <c r="AP203" s="242">
        <f t="shared" si="53"/>
        <v>0</v>
      </c>
      <c r="AQ203" s="242">
        <f t="shared" si="53"/>
        <v>0</v>
      </c>
      <c r="AR203" s="242">
        <f t="shared" si="53"/>
        <v>0</v>
      </c>
      <c r="AS203" s="242">
        <f t="shared" si="53"/>
        <v>0</v>
      </c>
      <c r="AT203" s="242">
        <f t="shared" si="53"/>
        <v>0</v>
      </c>
      <c r="AU203" s="242">
        <f t="shared" si="53"/>
        <v>0</v>
      </c>
      <c r="AV203" s="242">
        <f t="shared" si="53"/>
        <v>0</v>
      </c>
      <c r="AW203" s="242">
        <f t="shared" si="53"/>
        <v>0</v>
      </c>
      <c r="AY203" s="239">
        <f t="shared" si="20"/>
        <v>0</v>
      </c>
    </row>
    <row r="204" spans="1:51" x14ac:dyDescent="0.25">
      <c r="A204" s="240" t="str">
        <f t="shared" si="37"/>
        <v>AUG1</v>
      </c>
      <c r="B204" s="241" t="str">
        <f t="shared" si="37"/>
        <v>Ophthalmologie</v>
      </c>
      <c r="C204" s="241"/>
      <c r="D204" s="242">
        <f t="shared" ref="D204:AW204" si="54">+IF(AND(D$167=2,D40&gt;=1),2,IF(AND(D$167=1,D40=1),1,0))</f>
        <v>0</v>
      </c>
      <c r="E204" s="242">
        <f t="shared" si="54"/>
        <v>0</v>
      </c>
      <c r="F204" s="242">
        <f t="shared" si="54"/>
        <v>0</v>
      </c>
      <c r="G204" s="242">
        <f t="shared" si="54"/>
        <v>0</v>
      </c>
      <c r="H204" s="242">
        <f t="shared" si="54"/>
        <v>0</v>
      </c>
      <c r="I204" s="242">
        <f t="shared" si="54"/>
        <v>0</v>
      </c>
      <c r="J204" s="242">
        <f t="shared" si="54"/>
        <v>0</v>
      </c>
      <c r="K204" s="242">
        <f t="shared" si="54"/>
        <v>0</v>
      </c>
      <c r="L204" s="242">
        <f t="shared" si="54"/>
        <v>0</v>
      </c>
      <c r="M204" s="242">
        <f t="shared" si="54"/>
        <v>0</v>
      </c>
      <c r="N204" s="242">
        <f t="shared" si="54"/>
        <v>0</v>
      </c>
      <c r="O204" s="242">
        <f t="shared" si="54"/>
        <v>0</v>
      </c>
      <c r="P204" s="242">
        <f t="shared" si="54"/>
        <v>0</v>
      </c>
      <c r="Q204" s="242">
        <f t="shared" si="54"/>
        <v>0</v>
      </c>
      <c r="R204" s="242">
        <f t="shared" si="54"/>
        <v>0</v>
      </c>
      <c r="S204" s="242">
        <f t="shared" si="54"/>
        <v>0</v>
      </c>
      <c r="T204" s="242">
        <f t="shared" si="54"/>
        <v>0</v>
      </c>
      <c r="U204" s="242">
        <f t="shared" si="54"/>
        <v>0</v>
      </c>
      <c r="V204" s="242">
        <f t="shared" si="54"/>
        <v>0</v>
      </c>
      <c r="W204" s="242"/>
      <c r="X204" s="242">
        <f t="shared" si="54"/>
        <v>0</v>
      </c>
      <c r="Y204" s="242">
        <f t="shared" si="54"/>
        <v>0</v>
      </c>
      <c r="Z204" s="242">
        <f t="shared" si="54"/>
        <v>0</v>
      </c>
      <c r="AA204" s="242">
        <f t="shared" si="54"/>
        <v>0</v>
      </c>
      <c r="AB204" s="242">
        <f t="shared" si="54"/>
        <v>0</v>
      </c>
      <c r="AC204" s="242">
        <f t="shared" si="54"/>
        <v>0</v>
      </c>
      <c r="AD204" s="242">
        <f t="shared" si="54"/>
        <v>0</v>
      </c>
      <c r="AE204" s="242">
        <f t="shared" si="54"/>
        <v>0</v>
      </c>
      <c r="AF204" s="242">
        <f t="shared" si="54"/>
        <v>0</v>
      </c>
      <c r="AG204" s="242">
        <f t="shared" si="54"/>
        <v>0</v>
      </c>
      <c r="AH204" s="242">
        <f t="shared" si="54"/>
        <v>0</v>
      </c>
      <c r="AI204" s="242">
        <f t="shared" si="54"/>
        <v>0</v>
      </c>
      <c r="AJ204" s="242">
        <f t="shared" si="54"/>
        <v>0</v>
      </c>
      <c r="AK204" s="242">
        <f t="shared" si="54"/>
        <v>0</v>
      </c>
      <c r="AL204" s="242">
        <f t="shared" si="54"/>
        <v>0</v>
      </c>
      <c r="AM204" s="242">
        <f t="shared" si="54"/>
        <v>0</v>
      </c>
      <c r="AN204" s="242">
        <f t="shared" si="54"/>
        <v>0</v>
      </c>
      <c r="AO204" s="242">
        <f t="shared" si="54"/>
        <v>0</v>
      </c>
      <c r="AP204" s="242">
        <f t="shared" si="54"/>
        <v>0</v>
      </c>
      <c r="AQ204" s="242">
        <f t="shared" si="54"/>
        <v>0</v>
      </c>
      <c r="AR204" s="242">
        <f t="shared" si="54"/>
        <v>0</v>
      </c>
      <c r="AS204" s="242">
        <f t="shared" si="54"/>
        <v>0</v>
      </c>
      <c r="AT204" s="242">
        <f t="shared" si="54"/>
        <v>0</v>
      </c>
      <c r="AU204" s="242">
        <f t="shared" si="54"/>
        <v>0</v>
      </c>
      <c r="AV204" s="242">
        <f t="shared" si="54"/>
        <v>0</v>
      </c>
      <c r="AW204" s="242">
        <f t="shared" si="54"/>
        <v>0</v>
      </c>
      <c r="AY204" s="239">
        <f t="shared" si="20"/>
        <v>0</v>
      </c>
    </row>
    <row r="205" spans="1:51" x14ac:dyDescent="0.25">
      <c r="A205" s="240" t="str">
        <f t="shared" si="37"/>
        <v>AUG1.1</v>
      </c>
      <c r="B205" s="241" t="str">
        <f t="shared" si="37"/>
        <v>Strabologie</v>
      </c>
      <c r="C205" s="241"/>
      <c r="D205" s="242">
        <f t="shared" ref="D205:AW205" si="55">+IF(AND(D$167=2,D41&gt;=1),2,IF(AND(D$167=1,D41=1),1,0))</f>
        <v>0</v>
      </c>
      <c r="E205" s="242">
        <f t="shared" si="55"/>
        <v>0</v>
      </c>
      <c r="F205" s="242">
        <f t="shared" si="55"/>
        <v>0</v>
      </c>
      <c r="G205" s="242">
        <f t="shared" si="55"/>
        <v>0</v>
      </c>
      <c r="H205" s="242">
        <f t="shared" si="55"/>
        <v>0</v>
      </c>
      <c r="I205" s="242">
        <f t="shared" si="55"/>
        <v>0</v>
      </c>
      <c r="J205" s="242">
        <f t="shared" si="55"/>
        <v>0</v>
      </c>
      <c r="K205" s="242">
        <f t="shared" si="55"/>
        <v>0</v>
      </c>
      <c r="L205" s="242">
        <f t="shared" si="55"/>
        <v>0</v>
      </c>
      <c r="M205" s="242">
        <f t="shared" si="55"/>
        <v>0</v>
      </c>
      <c r="N205" s="242">
        <f t="shared" si="55"/>
        <v>0</v>
      </c>
      <c r="O205" s="242">
        <f t="shared" si="55"/>
        <v>0</v>
      </c>
      <c r="P205" s="242">
        <f t="shared" si="55"/>
        <v>0</v>
      </c>
      <c r="Q205" s="242">
        <f t="shared" si="55"/>
        <v>0</v>
      </c>
      <c r="R205" s="242">
        <f t="shared" si="55"/>
        <v>0</v>
      </c>
      <c r="S205" s="242">
        <f t="shared" si="55"/>
        <v>0</v>
      </c>
      <c r="T205" s="242">
        <f t="shared" si="55"/>
        <v>0</v>
      </c>
      <c r="U205" s="242">
        <f t="shared" si="55"/>
        <v>0</v>
      </c>
      <c r="V205" s="242">
        <f t="shared" si="55"/>
        <v>0</v>
      </c>
      <c r="W205" s="242"/>
      <c r="X205" s="242">
        <f t="shared" si="55"/>
        <v>0</v>
      </c>
      <c r="Y205" s="242">
        <f t="shared" si="55"/>
        <v>0</v>
      </c>
      <c r="Z205" s="242">
        <f t="shared" si="55"/>
        <v>0</v>
      </c>
      <c r="AA205" s="242">
        <f t="shared" si="55"/>
        <v>0</v>
      </c>
      <c r="AB205" s="242">
        <f t="shared" si="55"/>
        <v>0</v>
      </c>
      <c r="AC205" s="242">
        <f t="shared" si="55"/>
        <v>0</v>
      </c>
      <c r="AD205" s="242">
        <f t="shared" si="55"/>
        <v>0</v>
      </c>
      <c r="AE205" s="242">
        <f t="shared" si="55"/>
        <v>0</v>
      </c>
      <c r="AF205" s="242">
        <f t="shared" si="55"/>
        <v>0</v>
      </c>
      <c r="AG205" s="242">
        <f t="shared" si="55"/>
        <v>0</v>
      </c>
      <c r="AH205" s="242">
        <f t="shared" si="55"/>
        <v>0</v>
      </c>
      <c r="AI205" s="242">
        <f t="shared" si="55"/>
        <v>0</v>
      </c>
      <c r="AJ205" s="242">
        <f t="shared" si="55"/>
        <v>0</v>
      </c>
      <c r="AK205" s="242">
        <f t="shared" si="55"/>
        <v>0</v>
      </c>
      <c r="AL205" s="242">
        <f t="shared" si="55"/>
        <v>0</v>
      </c>
      <c r="AM205" s="242">
        <f t="shared" si="55"/>
        <v>0</v>
      </c>
      <c r="AN205" s="242">
        <f t="shared" si="55"/>
        <v>0</v>
      </c>
      <c r="AO205" s="242">
        <f t="shared" si="55"/>
        <v>0</v>
      </c>
      <c r="AP205" s="242">
        <f t="shared" si="55"/>
        <v>0</v>
      </c>
      <c r="AQ205" s="242">
        <f t="shared" si="55"/>
        <v>0</v>
      </c>
      <c r="AR205" s="242">
        <f t="shared" si="55"/>
        <v>0</v>
      </c>
      <c r="AS205" s="242">
        <f t="shared" si="55"/>
        <v>0</v>
      </c>
      <c r="AT205" s="242">
        <f t="shared" si="55"/>
        <v>0</v>
      </c>
      <c r="AU205" s="242">
        <f t="shared" si="55"/>
        <v>0</v>
      </c>
      <c r="AV205" s="242">
        <f t="shared" si="55"/>
        <v>0</v>
      </c>
      <c r="AW205" s="242">
        <f t="shared" si="55"/>
        <v>0</v>
      </c>
      <c r="AY205" s="239">
        <f t="shared" si="20"/>
        <v>0</v>
      </c>
    </row>
    <row r="206" spans="1:51" x14ac:dyDescent="0.25">
      <c r="A206" s="240" t="str">
        <f t="shared" si="37"/>
        <v>AUG1.2</v>
      </c>
      <c r="B206" s="241" t="str">
        <f t="shared" si="37"/>
        <v>Orbita, Lider, Tränenwege</v>
      </c>
      <c r="C206" s="241"/>
      <c r="D206" s="242">
        <f t="shared" ref="D206:AW206" si="56">+IF(AND(D$167=2,D42&gt;=1),2,IF(AND(D$167=1,D42=1),1,0))</f>
        <v>0</v>
      </c>
      <c r="E206" s="242">
        <f t="shared" si="56"/>
        <v>0</v>
      </c>
      <c r="F206" s="242">
        <f t="shared" si="56"/>
        <v>0</v>
      </c>
      <c r="G206" s="242">
        <f t="shared" si="56"/>
        <v>0</v>
      </c>
      <c r="H206" s="242">
        <f t="shared" si="56"/>
        <v>0</v>
      </c>
      <c r="I206" s="242">
        <f t="shared" si="56"/>
        <v>0</v>
      </c>
      <c r="J206" s="242">
        <f t="shared" si="56"/>
        <v>0</v>
      </c>
      <c r="K206" s="242">
        <f t="shared" si="56"/>
        <v>0</v>
      </c>
      <c r="L206" s="242">
        <f t="shared" si="56"/>
        <v>0</v>
      </c>
      <c r="M206" s="242">
        <f t="shared" si="56"/>
        <v>0</v>
      </c>
      <c r="N206" s="242">
        <f t="shared" si="56"/>
        <v>0</v>
      </c>
      <c r="O206" s="242">
        <f t="shared" si="56"/>
        <v>0</v>
      </c>
      <c r="P206" s="242">
        <f t="shared" si="56"/>
        <v>0</v>
      </c>
      <c r="Q206" s="242">
        <f t="shared" si="56"/>
        <v>0</v>
      </c>
      <c r="R206" s="242">
        <f t="shared" si="56"/>
        <v>0</v>
      </c>
      <c r="S206" s="242">
        <f t="shared" si="56"/>
        <v>0</v>
      </c>
      <c r="T206" s="242">
        <f t="shared" si="56"/>
        <v>0</v>
      </c>
      <c r="U206" s="242">
        <f t="shared" si="56"/>
        <v>0</v>
      </c>
      <c r="V206" s="242">
        <f t="shared" si="56"/>
        <v>0</v>
      </c>
      <c r="W206" s="242"/>
      <c r="X206" s="242">
        <f t="shared" si="56"/>
        <v>0</v>
      </c>
      <c r="Y206" s="242">
        <f t="shared" si="56"/>
        <v>0</v>
      </c>
      <c r="Z206" s="242">
        <f t="shared" si="56"/>
        <v>0</v>
      </c>
      <c r="AA206" s="242">
        <f t="shared" si="56"/>
        <v>0</v>
      </c>
      <c r="AB206" s="242">
        <f t="shared" si="56"/>
        <v>0</v>
      </c>
      <c r="AC206" s="242">
        <f t="shared" si="56"/>
        <v>0</v>
      </c>
      <c r="AD206" s="242">
        <f t="shared" si="56"/>
        <v>0</v>
      </c>
      <c r="AE206" s="242">
        <f t="shared" si="56"/>
        <v>0</v>
      </c>
      <c r="AF206" s="242">
        <f t="shared" si="56"/>
        <v>0</v>
      </c>
      <c r="AG206" s="242">
        <f t="shared" si="56"/>
        <v>0</v>
      </c>
      <c r="AH206" s="242">
        <f t="shared" si="56"/>
        <v>0</v>
      </c>
      <c r="AI206" s="242">
        <f t="shared" si="56"/>
        <v>0</v>
      </c>
      <c r="AJ206" s="242">
        <f t="shared" si="56"/>
        <v>0</v>
      </c>
      <c r="AK206" s="242">
        <f t="shared" si="56"/>
        <v>0</v>
      </c>
      <c r="AL206" s="242">
        <f t="shared" si="56"/>
        <v>0</v>
      </c>
      <c r="AM206" s="242">
        <f t="shared" si="56"/>
        <v>0</v>
      </c>
      <c r="AN206" s="242">
        <f t="shared" si="56"/>
        <v>0</v>
      </c>
      <c r="AO206" s="242">
        <f t="shared" si="56"/>
        <v>0</v>
      </c>
      <c r="AP206" s="242">
        <f t="shared" si="56"/>
        <v>0</v>
      </c>
      <c r="AQ206" s="242">
        <f t="shared" si="56"/>
        <v>0</v>
      </c>
      <c r="AR206" s="242">
        <f t="shared" si="56"/>
        <v>0</v>
      </c>
      <c r="AS206" s="242">
        <f t="shared" si="56"/>
        <v>0</v>
      </c>
      <c r="AT206" s="242">
        <f t="shared" si="56"/>
        <v>0</v>
      </c>
      <c r="AU206" s="242">
        <f t="shared" si="56"/>
        <v>0</v>
      </c>
      <c r="AV206" s="242">
        <f t="shared" si="56"/>
        <v>0</v>
      </c>
      <c r="AW206" s="242">
        <f t="shared" si="56"/>
        <v>0</v>
      </c>
      <c r="AY206" s="239">
        <f t="shared" si="20"/>
        <v>0</v>
      </c>
    </row>
    <row r="207" spans="1:51" x14ac:dyDescent="0.25">
      <c r="A207" s="240" t="str">
        <f t="shared" si="37"/>
        <v>AUG1.3</v>
      </c>
      <c r="B207" s="241" t="str">
        <f t="shared" si="37"/>
        <v>Spezialisierte Vordersegmentchirurgie</v>
      </c>
      <c r="C207" s="241"/>
      <c r="D207" s="242">
        <f t="shared" ref="D207:AW207" si="57">+IF(AND(D$167=2,D43&gt;=1),2,IF(AND(D$167=1,D43=1),1,0))</f>
        <v>0</v>
      </c>
      <c r="E207" s="242">
        <f t="shared" si="57"/>
        <v>0</v>
      </c>
      <c r="F207" s="242">
        <f t="shared" si="57"/>
        <v>0</v>
      </c>
      <c r="G207" s="242">
        <f t="shared" si="57"/>
        <v>0</v>
      </c>
      <c r="H207" s="242">
        <f t="shared" si="57"/>
        <v>0</v>
      </c>
      <c r="I207" s="242">
        <f t="shared" si="57"/>
        <v>0</v>
      </c>
      <c r="J207" s="242">
        <f t="shared" si="57"/>
        <v>0</v>
      </c>
      <c r="K207" s="242">
        <f t="shared" si="57"/>
        <v>0</v>
      </c>
      <c r="L207" s="242">
        <f t="shared" si="57"/>
        <v>0</v>
      </c>
      <c r="M207" s="242">
        <f t="shared" si="57"/>
        <v>0</v>
      </c>
      <c r="N207" s="242">
        <f t="shared" si="57"/>
        <v>0</v>
      </c>
      <c r="O207" s="242">
        <f t="shared" si="57"/>
        <v>0</v>
      </c>
      <c r="P207" s="242">
        <f t="shared" si="57"/>
        <v>0</v>
      </c>
      <c r="Q207" s="242">
        <f t="shared" si="57"/>
        <v>0</v>
      </c>
      <c r="R207" s="242">
        <f t="shared" si="57"/>
        <v>0</v>
      </c>
      <c r="S207" s="242">
        <f t="shared" si="57"/>
        <v>0</v>
      </c>
      <c r="T207" s="242">
        <f t="shared" si="57"/>
        <v>0</v>
      </c>
      <c r="U207" s="242">
        <f t="shared" si="57"/>
        <v>0</v>
      </c>
      <c r="V207" s="242">
        <f t="shared" si="57"/>
        <v>0</v>
      </c>
      <c r="W207" s="242"/>
      <c r="X207" s="242">
        <f t="shared" si="57"/>
        <v>0</v>
      </c>
      <c r="Y207" s="242">
        <f t="shared" si="57"/>
        <v>0</v>
      </c>
      <c r="Z207" s="242">
        <f t="shared" si="57"/>
        <v>0</v>
      </c>
      <c r="AA207" s="242">
        <f t="shared" si="57"/>
        <v>0</v>
      </c>
      <c r="AB207" s="242">
        <f t="shared" si="57"/>
        <v>0</v>
      </c>
      <c r="AC207" s="242">
        <f t="shared" si="57"/>
        <v>0</v>
      </c>
      <c r="AD207" s="242">
        <f t="shared" si="57"/>
        <v>0</v>
      </c>
      <c r="AE207" s="242">
        <f t="shared" si="57"/>
        <v>0</v>
      </c>
      <c r="AF207" s="242">
        <f t="shared" si="57"/>
        <v>0</v>
      </c>
      <c r="AG207" s="242">
        <f t="shared" si="57"/>
        <v>0</v>
      </c>
      <c r="AH207" s="242">
        <f t="shared" si="57"/>
        <v>0</v>
      </c>
      <c r="AI207" s="242">
        <f t="shared" si="57"/>
        <v>0</v>
      </c>
      <c r="AJ207" s="242">
        <f t="shared" si="57"/>
        <v>0</v>
      </c>
      <c r="AK207" s="242">
        <f t="shared" si="57"/>
        <v>0</v>
      </c>
      <c r="AL207" s="242">
        <f t="shared" si="57"/>
        <v>0</v>
      </c>
      <c r="AM207" s="242">
        <f t="shared" si="57"/>
        <v>0</v>
      </c>
      <c r="AN207" s="242">
        <f t="shared" si="57"/>
        <v>0</v>
      </c>
      <c r="AO207" s="242">
        <f t="shared" si="57"/>
        <v>0</v>
      </c>
      <c r="AP207" s="242">
        <f t="shared" si="57"/>
        <v>0</v>
      </c>
      <c r="AQ207" s="242">
        <f t="shared" si="57"/>
        <v>0</v>
      </c>
      <c r="AR207" s="242">
        <f t="shared" si="57"/>
        <v>0</v>
      </c>
      <c r="AS207" s="242">
        <f t="shared" si="57"/>
        <v>0</v>
      </c>
      <c r="AT207" s="242">
        <f t="shared" si="57"/>
        <v>0</v>
      </c>
      <c r="AU207" s="242">
        <f t="shared" si="57"/>
        <v>0</v>
      </c>
      <c r="AV207" s="242">
        <f t="shared" si="57"/>
        <v>0</v>
      </c>
      <c r="AW207" s="242">
        <f t="shared" si="57"/>
        <v>0</v>
      </c>
      <c r="AY207" s="239">
        <f t="shared" si="20"/>
        <v>0</v>
      </c>
    </row>
    <row r="208" spans="1:51" x14ac:dyDescent="0.25">
      <c r="A208" s="240" t="str">
        <f t="shared" si="37"/>
        <v>AUG1.4</v>
      </c>
      <c r="B208" s="241" t="str">
        <f t="shared" si="37"/>
        <v>Katarakt</v>
      </c>
      <c r="C208" s="241"/>
      <c r="D208" s="242">
        <f t="shared" ref="D208:AW208" si="58">+IF(AND(D$167=2,D44&gt;=1),2,IF(AND(D$167=1,D44=1),1,0))</f>
        <v>0</v>
      </c>
      <c r="E208" s="242">
        <f t="shared" si="58"/>
        <v>0</v>
      </c>
      <c r="F208" s="242">
        <f t="shared" si="58"/>
        <v>0</v>
      </c>
      <c r="G208" s="242">
        <f t="shared" si="58"/>
        <v>0</v>
      </c>
      <c r="H208" s="242">
        <f t="shared" si="58"/>
        <v>0</v>
      </c>
      <c r="I208" s="242">
        <f t="shared" si="58"/>
        <v>0</v>
      </c>
      <c r="J208" s="242">
        <f t="shared" si="58"/>
        <v>0</v>
      </c>
      <c r="K208" s="242">
        <f t="shared" si="58"/>
        <v>0</v>
      </c>
      <c r="L208" s="242">
        <f t="shared" si="58"/>
        <v>0</v>
      </c>
      <c r="M208" s="242">
        <f t="shared" si="58"/>
        <v>0</v>
      </c>
      <c r="N208" s="242">
        <f t="shared" si="58"/>
        <v>0</v>
      </c>
      <c r="O208" s="242">
        <f t="shared" si="58"/>
        <v>0</v>
      </c>
      <c r="P208" s="242">
        <f t="shared" si="58"/>
        <v>0</v>
      </c>
      <c r="Q208" s="242">
        <f t="shared" si="58"/>
        <v>0</v>
      </c>
      <c r="R208" s="242">
        <f t="shared" si="58"/>
        <v>0</v>
      </c>
      <c r="S208" s="242">
        <f t="shared" si="58"/>
        <v>0</v>
      </c>
      <c r="T208" s="242">
        <f t="shared" si="58"/>
        <v>0</v>
      </c>
      <c r="U208" s="242">
        <f t="shared" si="58"/>
        <v>0</v>
      </c>
      <c r="V208" s="242">
        <f t="shared" si="58"/>
        <v>0</v>
      </c>
      <c r="W208" s="242"/>
      <c r="X208" s="242">
        <f t="shared" si="58"/>
        <v>0</v>
      </c>
      <c r="Y208" s="242">
        <f t="shared" si="58"/>
        <v>0</v>
      </c>
      <c r="Z208" s="242">
        <f t="shared" si="58"/>
        <v>0</v>
      </c>
      <c r="AA208" s="242">
        <f t="shared" si="58"/>
        <v>0</v>
      </c>
      <c r="AB208" s="242">
        <f t="shared" si="58"/>
        <v>0</v>
      </c>
      <c r="AC208" s="242">
        <f t="shared" si="58"/>
        <v>0</v>
      </c>
      <c r="AD208" s="242">
        <f t="shared" si="58"/>
        <v>0</v>
      </c>
      <c r="AE208" s="242">
        <f t="shared" si="58"/>
        <v>0</v>
      </c>
      <c r="AF208" s="242">
        <f t="shared" si="58"/>
        <v>0</v>
      </c>
      <c r="AG208" s="242">
        <f t="shared" si="58"/>
        <v>0</v>
      </c>
      <c r="AH208" s="242">
        <f t="shared" si="58"/>
        <v>0</v>
      </c>
      <c r="AI208" s="242">
        <f t="shared" si="58"/>
        <v>0</v>
      </c>
      <c r="AJ208" s="242">
        <f t="shared" si="58"/>
        <v>0</v>
      </c>
      <c r="AK208" s="242">
        <f t="shared" si="58"/>
        <v>0</v>
      </c>
      <c r="AL208" s="242">
        <f t="shared" si="58"/>
        <v>0</v>
      </c>
      <c r="AM208" s="242">
        <f t="shared" si="58"/>
        <v>0</v>
      </c>
      <c r="AN208" s="242">
        <f t="shared" si="58"/>
        <v>0</v>
      </c>
      <c r="AO208" s="242">
        <f t="shared" si="58"/>
        <v>0</v>
      </c>
      <c r="AP208" s="242">
        <f t="shared" si="58"/>
        <v>0</v>
      </c>
      <c r="AQ208" s="242">
        <f t="shared" si="58"/>
        <v>0</v>
      </c>
      <c r="AR208" s="242">
        <f t="shared" si="58"/>
        <v>0</v>
      </c>
      <c r="AS208" s="242">
        <f t="shared" si="58"/>
        <v>0</v>
      </c>
      <c r="AT208" s="242">
        <f t="shared" si="58"/>
        <v>0</v>
      </c>
      <c r="AU208" s="242">
        <f t="shared" si="58"/>
        <v>0</v>
      </c>
      <c r="AV208" s="242">
        <f t="shared" si="58"/>
        <v>0</v>
      </c>
      <c r="AW208" s="242">
        <f t="shared" si="58"/>
        <v>0</v>
      </c>
      <c r="AY208" s="239">
        <f t="shared" si="20"/>
        <v>0</v>
      </c>
    </row>
    <row r="209" spans="1:51" x14ac:dyDescent="0.25">
      <c r="A209" s="240" t="str">
        <f t="shared" ref="A209:B228" si="59">+A45</f>
        <v>AUG1.5</v>
      </c>
      <c r="B209" s="241" t="str">
        <f t="shared" si="59"/>
        <v>Glaskörper/Netzhautprobleme</v>
      </c>
      <c r="C209" s="241"/>
      <c r="D209" s="242">
        <f t="shared" ref="D209:AW209" si="60">+IF(AND(D$167=2,D45&gt;=1),2,IF(AND(D$167=1,D45=1),1,0))</f>
        <v>0</v>
      </c>
      <c r="E209" s="242">
        <f t="shared" si="60"/>
        <v>0</v>
      </c>
      <c r="F209" s="242">
        <f t="shared" si="60"/>
        <v>0</v>
      </c>
      <c r="G209" s="242">
        <f t="shared" si="60"/>
        <v>0</v>
      </c>
      <c r="H209" s="242">
        <f t="shared" si="60"/>
        <v>0</v>
      </c>
      <c r="I209" s="242">
        <f t="shared" si="60"/>
        <v>0</v>
      </c>
      <c r="J209" s="242">
        <f t="shared" si="60"/>
        <v>0</v>
      </c>
      <c r="K209" s="242">
        <f t="shared" si="60"/>
        <v>0</v>
      </c>
      <c r="L209" s="242">
        <f t="shared" si="60"/>
        <v>0</v>
      </c>
      <c r="M209" s="242">
        <f t="shared" si="60"/>
        <v>0</v>
      </c>
      <c r="N209" s="242">
        <f t="shared" si="60"/>
        <v>0</v>
      </c>
      <c r="O209" s="242">
        <f t="shared" si="60"/>
        <v>0</v>
      </c>
      <c r="P209" s="242">
        <f t="shared" si="60"/>
        <v>0</v>
      </c>
      <c r="Q209" s="242">
        <f t="shared" si="60"/>
        <v>0</v>
      </c>
      <c r="R209" s="242">
        <f t="shared" si="60"/>
        <v>0</v>
      </c>
      <c r="S209" s="242">
        <f t="shared" si="60"/>
        <v>0</v>
      </c>
      <c r="T209" s="242">
        <f t="shared" si="60"/>
        <v>0</v>
      </c>
      <c r="U209" s="242">
        <f t="shared" si="60"/>
        <v>0</v>
      </c>
      <c r="V209" s="242">
        <f t="shared" si="60"/>
        <v>0</v>
      </c>
      <c r="W209" s="242"/>
      <c r="X209" s="242">
        <f t="shared" si="60"/>
        <v>0</v>
      </c>
      <c r="Y209" s="242">
        <f t="shared" si="60"/>
        <v>0</v>
      </c>
      <c r="Z209" s="242">
        <f t="shared" si="60"/>
        <v>0</v>
      </c>
      <c r="AA209" s="242">
        <f t="shared" si="60"/>
        <v>0</v>
      </c>
      <c r="AB209" s="242">
        <f t="shared" si="60"/>
        <v>0</v>
      </c>
      <c r="AC209" s="242">
        <f t="shared" si="60"/>
        <v>0</v>
      </c>
      <c r="AD209" s="242">
        <f t="shared" si="60"/>
        <v>0</v>
      </c>
      <c r="AE209" s="242">
        <f t="shared" si="60"/>
        <v>0</v>
      </c>
      <c r="AF209" s="242">
        <f t="shared" si="60"/>
        <v>0</v>
      </c>
      <c r="AG209" s="242">
        <f t="shared" si="60"/>
        <v>0</v>
      </c>
      <c r="AH209" s="242">
        <f t="shared" si="60"/>
        <v>0</v>
      </c>
      <c r="AI209" s="242">
        <f t="shared" si="60"/>
        <v>0</v>
      </c>
      <c r="AJ209" s="242">
        <f t="shared" si="60"/>
        <v>0</v>
      </c>
      <c r="AK209" s="242">
        <f t="shared" si="60"/>
        <v>0</v>
      </c>
      <c r="AL209" s="242">
        <f t="shared" si="60"/>
        <v>0</v>
      </c>
      <c r="AM209" s="242">
        <f t="shared" si="60"/>
        <v>0</v>
      </c>
      <c r="AN209" s="242">
        <f t="shared" si="60"/>
        <v>0</v>
      </c>
      <c r="AO209" s="242">
        <f t="shared" si="60"/>
        <v>0</v>
      </c>
      <c r="AP209" s="242">
        <f t="shared" si="60"/>
        <v>0</v>
      </c>
      <c r="AQ209" s="242">
        <f t="shared" si="60"/>
        <v>0</v>
      </c>
      <c r="AR209" s="242">
        <f t="shared" si="60"/>
        <v>0</v>
      </c>
      <c r="AS209" s="242">
        <f t="shared" si="60"/>
        <v>0</v>
      </c>
      <c r="AT209" s="242">
        <f t="shared" si="60"/>
        <v>0</v>
      </c>
      <c r="AU209" s="242">
        <f t="shared" si="60"/>
        <v>0</v>
      </c>
      <c r="AV209" s="242">
        <f t="shared" si="60"/>
        <v>0</v>
      </c>
      <c r="AW209" s="242">
        <f t="shared" si="60"/>
        <v>0</v>
      </c>
      <c r="AY209" s="239">
        <f t="shared" si="20"/>
        <v>0</v>
      </c>
    </row>
    <row r="210" spans="1:51" x14ac:dyDescent="0.25">
      <c r="A210" s="240" t="str">
        <f t="shared" si="59"/>
        <v>END1</v>
      </c>
      <c r="B210" s="241" t="str">
        <f t="shared" si="59"/>
        <v>Endokrinologie</v>
      </c>
      <c r="C210" s="241"/>
      <c r="D210" s="242">
        <f t="shared" ref="D210:AW210" si="61">+IF(AND(D$167=2,D46&gt;=1),2,IF(AND(D$167=1,D46=1),1,0))</f>
        <v>0</v>
      </c>
      <c r="E210" s="242">
        <f t="shared" si="61"/>
        <v>0</v>
      </c>
      <c r="F210" s="242">
        <f t="shared" si="61"/>
        <v>0</v>
      </c>
      <c r="G210" s="242">
        <f t="shared" si="61"/>
        <v>0</v>
      </c>
      <c r="H210" s="242">
        <f t="shared" si="61"/>
        <v>0</v>
      </c>
      <c r="I210" s="242">
        <f t="shared" si="61"/>
        <v>0</v>
      </c>
      <c r="J210" s="242">
        <f t="shared" si="61"/>
        <v>0</v>
      </c>
      <c r="K210" s="242">
        <f t="shared" si="61"/>
        <v>0</v>
      </c>
      <c r="L210" s="242">
        <f t="shared" si="61"/>
        <v>0</v>
      </c>
      <c r="M210" s="242">
        <f t="shared" si="61"/>
        <v>0</v>
      </c>
      <c r="N210" s="242">
        <f t="shared" si="61"/>
        <v>0</v>
      </c>
      <c r="O210" s="242">
        <f t="shared" si="61"/>
        <v>0</v>
      </c>
      <c r="P210" s="242">
        <f t="shared" si="61"/>
        <v>0</v>
      </c>
      <c r="Q210" s="242">
        <f t="shared" si="61"/>
        <v>0</v>
      </c>
      <c r="R210" s="242">
        <f t="shared" si="61"/>
        <v>0</v>
      </c>
      <c r="S210" s="242">
        <f t="shared" si="61"/>
        <v>0</v>
      </c>
      <c r="T210" s="242">
        <f t="shared" si="61"/>
        <v>0</v>
      </c>
      <c r="U210" s="242">
        <f t="shared" si="61"/>
        <v>0</v>
      </c>
      <c r="V210" s="242">
        <f t="shared" si="61"/>
        <v>0</v>
      </c>
      <c r="W210" s="242"/>
      <c r="X210" s="242">
        <f t="shared" si="61"/>
        <v>0</v>
      </c>
      <c r="Y210" s="242">
        <f t="shared" si="61"/>
        <v>0</v>
      </c>
      <c r="Z210" s="242">
        <f t="shared" si="61"/>
        <v>0</v>
      </c>
      <c r="AA210" s="242">
        <f t="shared" si="61"/>
        <v>0</v>
      </c>
      <c r="AB210" s="242">
        <f t="shared" si="61"/>
        <v>0</v>
      </c>
      <c r="AC210" s="242">
        <f t="shared" si="61"/>
        <v>0</v>
      </c>
      <c r="AD210" s="242">
        <f t="shared" si="61"/>
        <v>0</v>
      </c>
      <c r="AE210" s="242">
        <f t="shared" si="61"/>
        <v>0</v>
      </c>
      <c r="AF210" s="242">
        <f t="shared" si="61"/>
        <v>0</v>
      </c>
      <c r="AG210" s="242">
        <f t="shared" si="61"/>
        <v>0</v>
      </c>
      <c r="AH210" s="242">
        <f t="shared" si="61"/>
        <v>0</v>
      </c>
      <c r="AI210" s="242">
        <f t="shared" si="61"/>
        <v>0</v>
      </c>
      <c r="AJ210" s="242">
        <f t="shared" si="61"/>
        <v>0</v>
      </c>
      <c r="AK210" s="242">
        <f t="shared" si="61"/>
        <v>0</v>
      </c>
      <c r="AL210" s="242">
        <f t="shared" si="61"/>
        <v>0</v>
      </c>
      <c r="AM210" s="242">
        <f t="shared" si="61"/>
        <v>0</v>
      </c>
      <c r="AN210" s="242">
        <f t="shared" si="61"/>
        <v>0</v>
      </c>
      <c r="AO210" s="242">
        <f t="shared" si="61"/>
        <v>0</v>
      </c>
      <c r="AP210" s="242">
        <f t="shared" si="61"/>
        <v>0</v>
      </c>
      <c r="AQ210" s="242">
        <f t="shared" si="61"/>
        <v>0</v>
      </c>
      <c r="AR210" s="242">
        <f t="shared" si="61"/>
        <v>0</v>
      </c>
      <c r="AS210" s="242">
        <f t="shared" si="61"/>
        <v>0</v>
      </c>
      <c r="AT210" s="242">
        <f t="shared" si="61"/>
        <v>0</v>
      </c>
      <c r="AU210" s="242">
        <f t="shared" si="61"/>
        <v>0</v>
      </c>
      <c r="AV210" s="242">
        <f t="shared" si="61"/>
        <v>0</v>
      </c>
      <c r="AW210" s="242">
        <f t="shared" si="61"/>
        <v>0</v>
      </c>
      <c r="AY210" s="239">
        <f t="shared" si="20"/>
        <v>0</v>
      </c>
    </row>
    <row r="211" spans="1:51" x14ac:dyDescent="0.25">
      <c r="A211" s="240" t="str">
        <f t="shared" si="59"/>
        <v>GAE1</v>
      </c>
      <c r="B211" s="241" t="str">
        <f t="shared" si="59"/>
        <v>Gastroenterologie</v>
      </c>
      <c r="C211" s="241"/>
      <c r="D211" s="242">
        <f t="shared" ref="D211:AW211" si="62">+IF(AND(D$167=2,D47&gt;=1),2,IF(AND(D$167=1,D47=1),1,0))</f>
        <v>0</v>
      </c>
      <c r="E211" s="242">
        <f t="shared" si="62"/>
        <v>0</v>
      </c>
      <c r="F211" s="242">
        <f t="shared" si="62"/>
        <v>0</v>
      </c>
      <c r="G211" s="242">
        <f t="shared" si="62"/>
        <v>0</v>
      </c>
      <c r="H211" s="242">
        <f t="shared" si="62"/>
        <v>0</v>
      </c>
      <c r="I211" s="242">
        <f t="shared" si="62"/>
        <v>0</v>
      </c>
      <c r="J211" s="242">
        <f t="shared" si="62"/>
        <v>0</v>
      </c>
      <c r="K211" s="242">
        <f t="shared" si="62"/>
        <v>0</v>
      </c>
      <c r="L211" s="242">
        <f t="shared" si="62"/>
        <v>0</v>
      </c>
      <c r="M211" s="242">
        <f t="shared" si="62"/>
        <v>0</v>
      </c>
      <c r="N211" s="242">
        <f t="shared" si="62"/>
        <v>0</v>
      </c>
      <c r="O211" s="242">
        <f t="shared" si="62"/>
        <v>0</v>
      </c>
      <c r="P211" s="242">
        <f t="shared" si="62"/>
        <v>0</v>
      </c>
      <c r="Q211" s="242">
        <f t="shared" si="62"/>
        <v>0</v>
      </c>
      <c r="R211" s="242">
        <f t="shared" si="62"/>
        <v>0</v>
      </c>
      <c r="S211" s="242">
        <f t="shared" si="62"/>
        <v>0</v>
      </c>
      <c r="T211" s="242">
        <f t="shared" si="62"/>
        <v>0</v>
      </c>
      <c r="U211" s="242">
        <f t="shared" si="62"/>
        <v>0</v>
      </c>
      <c r="V211" s="242">
        <f t="shared" si="62"/>
        <v>0</v>
      </c>
      <c r="W211" s="242"/>
      <c r="X211" s="242">
        <f t="shared" si="62"/>
        <v>0</v>
      </c>
      <c r="Y211" s="242">
        <f t="shared" si="62"/>
        <v>0</v>
      </c>
      <c r="Z211" s="242">
        <f t="shared" si="62"/>
        <v>0</v>
      </c>
      <c r="AA211" s="242">
        <f t="shared" si="62"/>
        <v>0</v>
      </c>
      <c r="AB211" s="242">
        <f t="shared" si="62"/>
        <v>0</v>
      </c>
      <c r="AC211" s="242">
        <f t="shared" si="62"/>
        <v>0</v>
      </c>
      <c r="AD211" s="242">
        <f t="shared" si="62"/>
        <v>0</v>
      </c>
      <c r="AE211" s="242">
        <f t="shared" si="62"/>
        <v>0</v>
      </c>
      <c r="AF211" s="242">
        <f t="shared" si="62"/>
        <v>0</v>
      </c>
      <c r="AG211" s="242">
        <f t="shared" si="62"/>
        <v>0</v>
      </c>
      <c r="AH211" s="242">
        <f t="shared" si="62"/>
        <v>0</v>
      </c>
      <c r="AI211" s="242">
        <f t="shared" si="62"/>
        <v>0</v>
      </c>
      <c r="AJ211" s="242">
        <f t="shared" si="62"/>
        <v>0</v>
      </c>
      <c r="AK211" s="242">
        <f t="shared" si="62"/>
        <v>0</v>
      </c>
      <c r="AL211" s="242">
        <f t="shared" si="62"/>
        <v>0</v>
      </c>
      <c r="AM211" s="242">
        <f t="shared" si="62"/>
        <v>0</v>
      </c>
      <c r="AN211" s="242">
        <f t="shared" si="62"/>
        <v>0</v>
      </c>
      <c r="AO211" s="242">
        <f t="shared" si="62"/>
        <v>0</v>
      </c>
      <c r="AP211" s="242">
        <f t="shared" si="62"/>
        <v>0</v>
      </c>
      <c r="AQ211" s="242">
        <f t="shared" si="62"/>
        <v>0</v>
      </c>
      <c r="AR211" s="242">
        <f t="shared" si="62"/>
        <v>0</v>
      </c>
      <c r="AS211" s="242">
        <f t="shared" si="62"/>
        <v>0</v>
      </c>
      <c r="AT211" s="242">
        <f t="shared" si="62"/>
        <v>0</v>
      </c>
      <c r="AU211" s="242">
        <f t="shared" si="62"/>
        <v>0</v>
      </c>
      <c r="AV211" s="242">
        <f t="shared" si="62"/>
        <v>0</v>
      </c>
      <c r="AW211" s="242">
        <f t="shared" si="62"/>
        <v>0</v>
      </c>
      <c r="AY211" s="239">
        <f t="shared" si="20"/>
        <v>0</v>
      </c>
    </row>
    <row r="212" spans="1:51" x14ac:dyDescent="0.25">
      <c r="A212" s="240" t="str">
        <f t="shared" si="59"/>
        <v>GAE1.1</v>
      </c>
      <c r="B212" s="241" t="str">
        <f t="shared" si="59"/>
        <v>Spezialisierte Gastroenterologie</v>
      </c>
      <c r="C212" s="241"/>
      <c r="D212" s="242">
        <f t="shared" ref="D212:AW212" si="63">+IF(AND(D$167=2,D48&gt;=1),2,IF(AND(D$167=1,D48=1),1,0))</f>
        <v>0</v>
      </c>
      <c r="E212" s="242">
        <f t="shared" si="63"/>
        <v>0</v>
      </c>
      <c r="F212" s="242">
        <f t="shared" si="63"/>
        <v>0</v>
      </c>
      <c r="G212" s="242">
        <f t="shared" si="63"/>
        <v>0</v>
      </c>
      <c r="H212" s="242">
        <f t="shared" si="63"/>
        <v>0</v>
      </c>
      <c r="I212" s="242">
        <f t="shared" si="63"/>
        <v>0</v>
      </c>
      <c r="J212" s="242">
        <f t="shared" si="63"/>
        <v>0</v>
      </c>
      <c r="K212" s="242">
        <f t="shared" si="63"/>
        <v>0</v>
      </c>
      <c r="L212" s="242">
        <f t="shared" si="63"/>
        <v>0</v>
      </c>
      <c r="M212" s="242">
        <f t="shared" si="63"/>
        <v>0</v>
      </c>
      <c r="N212" s="242">
        <f t="shared" si="63"/>
        <v>0</v>
      </c>
      <c r="O212" s="242">
        <f t="shared" si="63"/>
        <v>0</v>
      </c>
      <c r="P212" s="242">
        <f t="shared" si="63"/>
        <v>0</v>
      </c>
      <c r="Q212" s="242">
        <f t="shared" si="63"/>
        <v>0</v>
      </c>
      <c r="R212" s="242">
        <f t="shared" si="63"/>
        <v>0</v>
      </c>
      <c r="S212" s="242">
        <f t="shared" si="63"/>
        <v>0</v>
      </c>
      <c r="T212" s="242">
        <f t="shared" si="63"/>
        <v>0</v>
      </c>
      <c r="U212" s="242">
        <f t="shared" si="63"/>
        <v>0</v>
      </c>
      <c r="V212" s="242">
        <f t="shared" si="63"/>
        <v>0</v>
      </c>
      <c r="W212" s="242"/>
      <c r="X212" s="242">
        <f t="shared" si="63"/>
        <v>0</v>
      </c>
      <c r="Y212" s="242">
        <f t="shared" si="63"/>
        <v>0</v>
      </c>
      <c r="Z212" s="242">
        <f t="shared" si="63"/>
        <v>0</v>
      </c>
      <c r="AA212" s="242">
        <f t="shared" si="63"/>
        <v>0</v>
      </c>
      <c r="AB212" s="242">
        <f t="shared" si="63"/>
        <v>0</v>
      </c>
      <c r="AC212" s="242">
        <f t="shared" si="63"/>
        <v>0</v>
      </c>
      <c r="AD212" s="242">
        <f t="shared" si="63"/>
        <v>0</v>
      </c>
      <c r="AE212" s="242">
        <f t="shared" si="63"/>
        <v>0</v>
      </c>
      <c r="AF212" s="242">
        <f t="shared" si="63"/>
        <v>0</v>
      </c>
      <c r="AG212" s="242">
        <f t="shared" si="63"/>
        <v>0</v>
      </c>
      <c r="AH212" s="242">
        <f t="shared" si="63"/>
        <v>0</v>
      </c>
      <c r="AI212" s="242">
        <f t="shared" si="63"/>
        <v>0</v>
      </c>
      <c r="AJ212" s="242">
        <f t="shared" si="63"/>
        <v>0</v>
      </c>
      <c r="AK212" s="242">
        <f t="shared" si="63"/>
        <v>0</v>
      </c>
      <c r="AL212" s="242">
        <f t="shared" si="63"/>
        <v>0</v>
      </c>
      <c r="AM212" s="242">
        <f t="shared" si="63"/>
        <v>0</v>
      </c>
      <c r="AN212" s="242">
        <f t="shared" si="63"/>
        <v>0</v>
      </c>
      <c r="AO212" s="242">
        <f t="shared" si="63"/>
        <v>0</v>
      </c>
      <c r="AP212" s="242">
        <f t="shared" si="63"/>
        <v>0</v>
      </c>
      <c r="AQ212" s="242">
        <f t="shared" si="63"/>
        <v>0</v>
      </c>
      <c r="AR212" s="242">
        <f t="shared" si="63"/>
        <v>0</v>
      </c>
      <c r="AS212" s="242">
        <f t="shared" si="63"/>
        <v>0</v>
      </c>
      <c r="AT212" s="242">
        <f t="shared" si="63"/>
        <v>0</v>
      </c>
      <c r="AU212" s="242">
        <f t="shared" si="63"/>
        <v>0</v>
      </c>
      <c r="AV212" s="242">
        <f t="shared" si="63"/>
        <v>0</v>
      </c>
      <c r="AW212" s="242">
        <f t="shared" si="63"/>
        <v>0</v>
      </c>
      <c r="AY212" s="239">
        <f t="shared" si="20"/>
        <v>0</v>
      </c>
    </row>
    <row r="213" spans="1:51" x14ac:dyDescent="0.25">
      <c r="A213" s="240" t="str">
        <f t="shared" si="59"/>
        <v>VIS1</v>
      </c>
      <c r="B213" s="241" t="str">
        <f t="shared" si="59"/>
        <v>Viszeralchirurgie</v>
      </c>
      <c r="C213" s="241"/>
      <c r="D213" s="242">
        <f t="shared" ref="D213:AW213" si="64">+IF(AND(D$167=2,D49&gt;=1),2,IF(AND(D$167=1,D49=1),1,0))</f>
        <v>0</v>
      </c>
      <c r="E213" s="242">
        <f t="shared" si="64"/>
        <v>0</v>
      </c>
      <c r="F213" s="242">
        <f t="shared" si="64"/>
        <v>0</v>
      </c>
      <c r="G213" s="242">
        <f t="shared" si="64"/>
        <v>0</v>
      </c>
      <c r="H213" s="242">
        <f t="shared" si="64"/>
        <v>0</v>
      </c>
      <c r="I213" s="242">
        <f t="shared" si="64"/>
        <v>0</v>
      </c>
      <c r="J213" s="242">
        <f t="shared" si="64"/>
        <v>0</v>
      </c>
      <c r="K213" s="242">
        <f t="shared" si="64"/>
        <v>0</v>
      </c>
      <c r="L213" s="242">
        <f t="shared" si="64"/>
        <v>0</v>
      </c>
      <c r="M213" s="242">
        <f t="shared" si="64"/>
        <v>0</v>
      </c>
      <c r="N213" s="242">
        <f t="shared" si="64"/>
        <v>0</v>
      </c>
      <c r="O213" s="242">
        <f t="shared" si="64"/>
        <v>0</v>
      </c>
      <c r="P213" s="242">
        <f t="shared" si="64"/>
        <v>0</v>
      </c>
      <c r="Q213" s="242">
        <f t="shared" si="64"/>
        <v>0</v>
      </c>
      <c r="R213" s="242">
        <f t="shared" si="64"/>
        <v>0</v>
      </c>
      <c r="S213" s="242">
        <f t="shared" si="64"/>
        <v>0</v>
      </c>
      <c r="T213" s="242">
        <f t="shared" si="64"/>
        <v>0</v>
      </c>
      <c r="U213" s="242">
        <f t="shared" si="64"/>
        <v>0</v>
      </c>
      <c r="V213" s="242">
        <f t="shared" si="64"/>
        <v>0</v>
      </c>
      <c r="W213" s="242"/>
      <c r="X213" s="242">
        <f t="shared" si="64"/>
        <v>0</v>
      </c>
      <c r="Y213" s="242">
        <f t="shared" si="64"/>
        <v>0</v>
      </c>
      <c r="Z213" s="242">
        <f t="shared" si="64"/>
        <v>0</v>
      </c>
      <c r="AA213" s="242">
        <f t="shared" si="64"/>
        <v>0</v>
      </c>
      <c r="AB213" s="242">
        <f t="shared" si="64"/>
        <v>0</v>
      </c>
      <c r="AC213" s="242">
        <f t="shared" si="64"/>
        <v>0</v>
      </c>
      <c r="AD213" s="242">
        <f t="shared" si="64"/>
        <v>0</v>
      </c>
      <c r="AE213" s="242">
        <f t="shared" si="64"/>
        <v>0</v>
      </c>
      <c r="AF213" s="242">
        <f t="shared" si="64"/>
        <v>0</v>
      </c>
      <c r="AG213" s="242">
        <f t="shared" si="64"/>
        <v>0</v>
      </c>
      <c r="AH213" s="242">
        <f t="shared" si="64"/>
        <v>0</v>
      </c>
      <c r="AI213" s="242">
        <f t="shared" si="64"/>
        <v>0</v>
      </c>
      <c r="AJ213" s="242">
        <f t="shared" si="64"/>
        <v>0</v>
      </c>
      <c r="AK213" s="242">
        <f t="shared" si="64"/>
        <v>0</v>
      </c>
      <c r="AL213" s="242">
        <f t="shared" si="64"/>
        <v>0</v>
      </c>
      <c r="AM213" s="242">
        <f t="shared" si="64"/>
        <v>0</v>
      </c>
      <c r="AN213" s="242">
        <f t="shared" si="64"/>
        <v>0</v>
      </c>
      <c r="AO213" s="242">
        <f t="shared" si="64"/>
        <v>0</v>
      </c>
      <c r="AP213" s="242">
        <f t="shared" si="64"/>
        <v>0</v>
      </c>
      <c r="AQ213" s="242">
        <f t="shared" si="64"/>
        <v>0</v>
      </c>
      <c r="AR213" s="242">
        <f t="shared" si="64"/>
        <v>0</v>
      </c>
      <c r="AS213" s="242">
        <f t="shared" si="64"/>
        <v>0</v>
      </c>
      <c r="AT213" s="242">
        <f t="shared" si="64"/>
        <v>0</v>
      </c>
      <c r="AU213" s="242">
        <f t="shared" si="64"/>
        <v>0</v>
      </c>
      <c r="AV213" s="242">
        <f t="shared" si="64"/>
        <v>0</v>
      </c>
      <c r="AW213" s="242">
        <f t="shared" si="64"/>
        <v>0</v>
      </c>
      <c r="AY213" s="239">
        <f t="shared" si="20"/>
        <v>0</v>
      </c>
    </row>
    <row r="214" spans="1:51" x14ac:dyDescent="0.25">
      <c r="A214" s="240" t="str">
        <f t="shared" si="59"/>
        <v>VIS1.1</v>
      </c>
      <c r="B214" s="241" t="str">
        <f t="shared" si="59"/>
        <v>Grosse Pankreaseingriffe (IVHSM)</v>
      </c>
      <c r="C214" s="241"/>
      <c r="D214" s="242">
        <f t="shared" ref="D214:AW214" si="65">+IF(AND(D$167=2,D50&gt;=1),2,IF(AND(D$167=1,D50=1),1,0))</f>
        <v>0</v>
      </c>
      <c r="E214" s="242">
        <f t="shared" si="65"/>
        <v>0</v>
      </c>
      <c r="F214" s="242">
        <f t="shared" si="65"/>
        <v>0</v>
      </c>
      <c r="G214" s="242">
        <f t="shared" si="65"/>
        <v>0</v>
      </c>
      <c r="H214" s="242">
        <f t="shared" si="65"/>
        <v>0</v>
      </c>
      <c r="I214" s="242">
        <f t="shared" si="65"/>
        <v>0</v>
      </c>
      <c r="J214" s="242">
        <f t="shared" si="65"/>
        <v>0</v>
      </c>
      <c r="K214" s="242">
        <f t="shared" si="65"/>
        <v>0</v>
      </c>
      <c r="L214" s="242">
        <f t="shared" si="65"/>
        <v>0</v>
      </c>
      <c r="M214" s="242">
        <f t="shared" si="65"/>
        <v>0</v>
      </c>
      <c r="N214" s="242">
        <f t="shared" si="65"/>
        <v>0</v>
      </c>
      <c r="O214" s="242">
        <f t="shared" si="65"/>
        <v>0</v>
      </c>
      <c r="P214" s="242">
        <f t="shared" si="65"/>
        <v>0</v>
      </c>
      <c r="Q214" s="242">
        <f t="shared" si="65"/>
        <v>0</v>
      </c>
      <c r="R214" s="242">
        <f t="shared" si="65"/>
        <v>0</v>
      </c>
      <c r="S214" s="242">
        <f t="shared" si="65"/>
        <v>0</v>
      </c>
      <c r="T214" s="242">
        <f t="shared" si="65"/>
        <v>0</v>
      </c>
      <c r="U214" s="242">
        <f t="shared" si="65"/>
        <v>0</v>
      </c>
      <c r="V214" s="242">
        <f t="shared" si="65"/>
        <v>0</v>
      </c>
      <c r="W214" s="242"/>
      <c r="X214" s="242">
        <f t="shared" si="65"/>
        <v>0</v>
      </c>
      <c r="Y214" s="242">
        <f t="shared" si="65"/>
        <v>0</v>
      </c>
      <c r="Z214" s="242">
        <f t="shared" si="65"/>
        <v>0</v>
      </c>
      <c r="AA214" s="242">
        <f t="shared" si="65"/>
        <v>0</v>
      </c>
      <c r="AB214" s="242">
        <f t="shared" si="65"/>
        <v>0</v>
      </c>
      <c r="AC214" s="242">
        <f t="shared" si="65"/>
        <v>0</v>
      </c>
      <c r="AD214" s="242">
        <f t="shared" si="65"/>
        <v>0</v>
      </c>
      <c r="AE214" s="242">
        <f t="shared" si="65"/>
        <v>0</v>
      </c>
      <c r="AF214" s="242">
        <f t="shared" si="65"/>
        <v>0</v>
      </c>
      <c r="AG214" s="242">
        <f t="shared" si="65"/>
        <v>0</v>
      </c>
      <c r="AH214" s="242">
        <f t="shared" si="65"/>
        <v>0</v>
      </c>
      <c r="AI214" s="242">
        <f t="shared" si="65"/>
        <v>0</v>
      </c>
      <c r="AJ214" s="242">
        <f t="shared" si="65"/>
        <v>0</v>
      </c>
      <c r="AK214" s="242">
        <f t="shared" si="65"/>
        <v>0</v>
      </c>
      <c r="AL214" s="242">
        <f t="shared" si="65"/>
        <v>0</v>
      </c>
      <c r="AM214" s="242">
        <f t="shared" si="65"/>
        <v>0</v>
      </c>
      <c r="AN214" s="242">
        <f t="shared" si="65"/>
        <v>0</v>
      </c>
      <c r="AO214" s="242">
        <f t="shared" si="65"/>
        <v>0</v>
      </c>
      <c r="AP214" s="242">
        <f t="shared" si="65"/>
        <v>0</v>
      </c>
      <c r="AQ214" s="242">
        <f t="shared" si="65"/>
        <v>0</v>
      </c>
      <c r="AR214" s="242">
        <f t="shared" si="65"/>
        <v>0</v>
      </c>
      <c r="AS214" s="242">
        <f t="shared" si="65"/>
        <v>0</v>
      </c>
      <c r="AT214" s="242">
        <f t="shared" si="65"/>
        <v>0</v>
      </c>
      <c r="AU214" s="242">
        <f t="shared" si="65"/>
        <v>0</v>
      </c>
      <c r="AV214" s="242">
        <f t="shared" si="65"/>
        <v>0</v>
      </c>
      <c r="AW214" s="242">
        <f t="shared" si="65"/>
        <v>0</v>
      </c>
      <c r="AY214" s="239">
        <f t="shared" si="20"/>
        <v>0</v>
      </c>
    </row>
    <row r="215" spans="1:51" x14ac:dyDescent="0.25">
      <c r="A215" s="240" t="str">
        <f t="shared" si="59"/>
        <v>VIS1.2</v>
      </c>
      <c r="B215" s="241" t="str">
        <f t="shared" si="59"/>
        <v>Grosse Lebereingriffe (IVHSM)</v>
      </c>
      <c r="C215" s="241"/>
      <c r="D215" s="242">
        <f t="shared" ref="D215:AW215" si="66">+IF(AND(D$167=2,D51&gt;=1),2,IF(AND(D$167=1,D51=1),1,0))</f>
        <v>0</v>
      </c>
      <c r="E215" s="242">
        <f t="shared" si="66"/>
        <v>0</v>
      </c>
      <c r="F215" s="242">
        <f t="shared" si="66"/>
        <v>0</v>
      </c>
      <c r="G215" s="242">
        <f t="shared" si="66"/>
        <v>0</v>
      </c>
      <c r="H215" s="242">
        <f t="shared" si="66"/>
        <v>0</v>
      </c>
      <c r="I215" s="242">
        <f t="shared" si="66"/>
        <v>0</v>
      </c>
      <c r="J215" s="242">
        <f t="shared" si="66"/>
        <v>0</v>
      </c>
      <c r="K215" s="242">
        <f t="shared" si="66"/>
        <v>0</v>
      </c>
      <c r="L215" s="242">
        <f t="shared" si="66"/>
        <v>0</v>
      </c>
      <c r="M215" s="242">
        <f t="shared" si="66"/>
        <v>0</v>
      </c>
      <c r="N215" s="242">
        <f t="shared" si="66"/>
        <v>0</v>
      </c>
      <c r="O215" s="242">
        <f t="shared" si="66"/>
        <v>0</v>
      </c>
      <c r="P215" s="242">
        <f t="shared" si="66"/>
        <v>0</v>
      </c>
      <c r="Q215" s="242">
        <f t="shared" si="66"/>
        <v>0</v>
      </c>
      <c r="R215" s="242">
        <f t="shared" si="66"/>
        <v>0</v>
      </c>
      <c r="S215" s="242">
        <f t="shared" si="66"/>
        <v>0</v>
      </c>
      <c r="T215" s="242">
        <f t="shared" si="66"/>
        <v>0</v>
      </c>
      <c r="U215" s="242">
        <f t="shared" si="66"/>
        <v>0</v>
      </c>
      <c r="V215" s="242">
        <f t="shared" si="66"/>
        <v>0</v>
      </c>
      <c r="W215" s="242"/>
      <c r="X215" s="242">
        <f t="shared" si="66"/>
        <v>0</v>
      </c>
      <c r="Y215" s="242">
        <f t="shared" si="66"/>
        <v>0</v>
      </c>
      <c r="Z215" s="242">
        <f t="shared" si="66"/>
        <v>0</v>
      </c>
      <c r="AA215" s="242">
        <f t="shared" si="66"/>
        <v>0</v>
      </c>
      <c r="AB215" s="242">
        <f t="shared" si="66"/>
        <v>0</v>
      </c>
      <c r="AC215" s="242">
        <f t="shared" si="66"/>
        <v>0</v>
      </c>
      <c r="AD215" s="242">
        <f t="shared" si="66"/>
        <v>0</v>
      </c>
      <c r="AE215" s="242">
        <f t="shared" si="66"/>
        <v>0</v>
      </c>
      <c r="AF215" s="242">
        <f t="shared" si="66"/>
        <v>0</v>
      </c>
      <c r="AG215" s="242">
        <f t="shared" si="66"/>
        <v>0</v>
      </c>
      <c r="AH215" s="242">
        <f t="shared" si="66"/>
        <v>0</v>
      </c>
      <c r="AI215" s="242">
        <f t="shared" si="66"/>
        <v>0</v>
      </c>
      <c r="AJ215" s="242">
        <f t="shared" si="66"/>
        <v>0</v>
      </c>
      <c r="AK215" s="242">
        <f t="shared" si="66"/>
        <v>0</v>
      </c>
      <c r="AL215" s="242">
        <f t="shared" si="66"/>
        <v>0</v>
      </c>
      <c r="AM215" s="242">
        <f t="shared" si="66"/>
        <v>0</v>
      </c>
      <c r="AN215" s="242">
        <f t="shared" si="66"/>
        <v>0</v>
      </c>
      <c r="AO215" s="242">
        <f t="shared" si="66"/>
        <v>0</v>
      </c>
      <c r="AP215" s="242">
        <f t="shared" si="66"/>
        <v>0</v>
      </c>
      <c r="AQ215" s="242">
        <f t="shared" si="66"/>
        <v>0</v>
      </c>
      <c r="AR215" s="242">
        <f t="shared" si="66"/>
        <v>0</v>
      </c>
      <c r="AS215" s="242">
        <f t="shared" si="66"/>
        <v>0</v>
      </c>
      <c r="AT215" s="242">
        <f t="shared" si="66"/>
        <v>0</v>
      </c>
      <c r="AU215" s="242">
        <f t="shared" si="66"/>
        <v>0</v>
      </c>
      <c r="AV215" s="242">
        <f t="shared" si="66"/>
        <v>0</v>
      </c>
      <c r="AW215" s="242">
        <f t="shared" si="66"/>
        <v>0</v>
      </c>
      <c r="AY215" s="239">
        <f t="shared" si="20"/>
        <v>0</v>
      </c>
    </row>
    <row r="216" spans="1:51" x14ac:dyDescent="0.25">
      <c r="A216" s="240" t="str">
        <f t="shared" si="59"/>
        <v>VIS1.3</v>
      </c>
      <c r="B216" s="241" t="str">
        <f t="shared" si="59"/>
        <v>Oesophaguschirurgie (IVHSM)</v>
      </c>
      <c r="C216" s="241"/>
      <c r="D216" s="242">
        <f t="shared" ref="D216:AW216" si="67">+IF(AND(D$167=2,D52&gt;=1),2,IF(AND(D$167=1,D52=1),1,0))</f>
        <v>0</v>
      </c>
      <c r="E216" s="242">
        <f t="shared" si="67"/>
        <v>0</v>
      </c>
      <c r="F216" s="242">
        <f t="shared" si="67"/>
        <v>0</v>
      </c>
      <c r="G216" s="242">
        <f t="shared" si="67"/>
        <v>0</v>
      </c>
      <c r="H216" s="242">
        <f t="shared" si="67"/>
        <v>0</v>
      </c>
      <c r="I216" s="242">
        <f t="shared" si="67"/>
        <v>0</v>
      </c>
      <c r="J216" s="242">
        <f t="shared" si="67"/>
        <v>0</v>
      </c>
      <c r="K216" s="242">
        <f t="shared" si="67"/>
        <v>0</v>
      </c>
      <c r="L216" s="242">
        <f t="shared" si="67"/>
        <v>0</v>
      </c>
      <c r="M216" s="242">
        <f t="shared" si="67"/>
        <v>0</v>
      </c>
      <c r="N216" s="242">
        <f t="shared" si="67"/>
        <v>0</v>
      </c>
      <c r="O216" s="242">
        <f t="shared" si="67"/>
        <v>0</v>
      </c>
      <c r="P216" s="242">
        <f t="shared" si="67"/>
        <v>0</v>
      </c>
      <c r="Q216" s="242">
        <f t="shared" si="67"/>
        <v>0</v>
      </c>
      <c r="R216" s="242">
        <f t="shared" si="67"/>
        <v>0</v>
      </c>
      <c r="S216" s="242">
        <f t="shared" si="67"/>
        <v>0</v>
      </c>
      <c r="T216" s="242">
        <f t="shared" si="67"/>
        <v>0</v>
      </c>
      <c r="U216" s="242">
        <f t="shared" si="67"/>
        <v>0</v>
      </c>
      <c r="V216" s="242">
        <f t="shared" si="67"/>
        <v>0</v>
      </c>
      <c r="W216" s="242"/>
      <c r="X216" s="242">
        <f t="shared" si="67"/>
        <v>0</v>
      </c>
      <c r="Y216" s="242">
        <f t="shared" si="67"/>
        <v>0</v>
      </c>
      <c r="Z216" s="242">
        <f t="shared" si="67"/>
        <v>0</v>
      </c>
      <c r="AA216" s="242">
        <f t="shared" si="67"/>
        <v>0</v>
      </c>
      <c r="AB216" s="242">
        <f t="shared" si="67"/>
        <v>0</v>
      </c>
      <c r="AC216" s="242">
        <f t="shared" si="67"/>
        <v>0</v>
      </c>
      <c r="AD216" s="242">
        <f t="shared" si="67"/>
        <v>0</v>
      </c>
      <c r="AE216" s="242">
        <f t="shared" si="67"/>
        <v>0</v>
      </c>
      <c r="AF216" s="242">
        <f t="shared" si="67"/>
        <v>0</v>
      </c>
      <c r="AG216" s="242">
        <f t="shared" si="67"/>
        <v>0</v>
      </c>
      <c r="AH216" s="242">
        <f t="shared" si="67"/>
        <v>0</v>
      </c>
      <c r="AI216" s="242">
        <f t="shared" si="67"/>
        <v>0</v>
      </c>
      <c r="AJ216" s="242">
        <f t="shared" si="67"/>
        <v>0</v>
      </c>
      <c r="AK216" s="242">
        <f t="shared" si="67"/>
        <v>0</v>
      </c>
      <c r="AL216" s="242">
        <f t="shared" si="67"/>
        <v>0</v>
      </c>
      <c r="AM216" s="242">
        <f t="shared" si="67"/>
        <v>0</v>
      </c>
      <c r="AN216" s="242">
        <f t="shared" si="67"/>
        <v>0</v>
      </c>
      <c r="AO216" s="242">
        <f t="shared" si="67"/>
        <v>0</v>
      </c>
      <c r="AP216" s="242">
        <f t="shared" si="67"/>
        <v>0</v>
      </c>
      <c r="AQ216" s="242">
        <f t="shared" si="67"/>
        <v>0</v>
      </c>
      <c r="AR216" s="242">
        <f t="shared" si="67"/>
        <v>0</v>
      </c>
      <c r="AS216" s="242">
        <f t="shared" si="67"/>
        <v>0</v>
      </c>
      <c r="AT216" s="242">
        <f t="shared" si="67"/>
        <v>0</v>
      </c>
      <c r="AU216" s="242">
        <f t="shared" si="67"/>
        <v>0</v>
      </c>
      <c r="AV216" s="242">
        <f t="shared" si="67"/>
        <v>0</v>
      </c>
      <c r="AW216" s="242">
        <f t="shared" si="67"/>
        <v>0</v>
      </c>
      <c r="AY216" s="239">
        <f t="shared" si="20"/>
        <v>0</v>
      </c>
    </row>
    <row r="217" spans="1:51" x14ac:dyDescent="0.25">
      <c r="A217" s="240" t="str">
        <f t="shared" si="59"/>
        <v>VIS1.4</v>
      </c>
      <c r="B217" s="241" t="str">
        <f t="shared" si="59"/>
        <v>Bariatrische Chirurgie</v>
      </c>
      <c r="C217" s="241"/>
      <c r="D217" s="242">
        <f t="shared" ref="D217:AW217" si="68">+IF(AND(D$167=2,D53&gt;=1),2,IF(AND(D$167=1,D53=1),1,0))</f>
        <v>0</v>
      </c>
      <c r="E217" s="242">
        <f t="shared" si="68"/>
        <v>0</v>
      </c>
      <c r="F217" s="242">
        <f t="shared" si="68"/>
        <v>0</v>
      </c>
      <c r="G217" s="242">
        <f t="shared" si="68"/>
        <v>0</v>
      </c>
      <c r="H217" s="242">
        <f t="shared" si="68"/>
        <v>0</v>
      </c>
      <c r="I217" s="242">
        <f t="shared" si="68"/>
        <v>0</v>
      </c>
      <c r="J217" s="242">
        <f t="shared" si="68"/>
        <v>0</v>
      </c>
      <c r="K217" s="242">
        <f t="shared" si="68"/>
        <v>0</v>
      </c>
      <c r="L217" s="242">
        <f t="shared" si="68"/>
        <v>0</v>
      </c>
      <c r="M217" s="242">
        <f t="shared" si="68"/>
        <v>0</v>
      </c>
      <c r="N217" s="242">
        <f t="shared" si="68"/>
        <v>0</v>
      </c>
      <c r="O217" s="242">
        <f t="shared" si="68"/>
        <v>0</v>
      </c>
      <c r="P217" s="242">
        <f t="shared" si="68"/>
        <v>0</v>
      </c>
      <c r="Q217" s="242">
        <f t="shared" si="68"/>
        <v>0</v>
      </c>
      <c r="R217" s="242">
        <f t="shared" si="68"/>
        <v>0</v>
      </c>
      <c r="S217" s="242">
        <f t="shared" si="68"/>
        <v>0</v>
      </c>
      <c r="T217" s="242">
        <f t="shared" si="68"/>
        <v>0</v>
      </c>
      <c r="U217" s="242">
        <f t="shared" si="68"/>
        <v>0</v>
      </c>
      <c r="V217" s="242">
        <f t="shared" si="68"/>
        <v>0</v>
      </c>
      <c r="W217" s="242"/>
      <c r="X217" s="242">
        <f t="shared" si="68"/>
        <v>0</v>
      </c>
      <c r="Y217" s="242">
        <f t="shared" si="68"/>
        <v>0</v>
      </c>
      <c r="Z217" s="242">
        <f t="shared" si="68"/>
        <v>0</v>
      </c>
      <c r="AA217" s="242">
        <f t="shared" si="68"/>
        <v>0</v>
      </c>
      <c r="AB217" s="242">
        <f t="shared" si="68"/>
        <v>0</v>
      </c>
      <c r="AC217" s="242">
        <f t="shared" si="68"/>
        <v>0</v>
      </c>
      <c r="AD217" s="242">
        <f t="shared" si="68"/>
        <v>0</v>
      </c>
      <c r="AE217" s="242">
        <f t="shared" si="68"/>
        <v>0</v>
      </c>
      <c r="AF217" s="242">
        <f t="shared" si="68"/>
        <v>0</v>
      </c>
      <c r="AG217" s="242">
        <f t="shared" si="68"/>
        <v>0</v>
      </c>
      <c r="AH217" s="242">
        <f t="shared" si="68"/>
        <v>0</v>
      </c>
      <c r="AI217" s="242">
        <f t="shared" si="68"/>
        <v>0</v>
      </c>
      <c r="AJ217" s="242">
        <f t="shared" si="68"/>
        <v>0</v>
      </c>
      <c r="AK217" s="242">
        <f t="shared" si="68"/>
        <v>0</v>
      </c>
      <c r="AL217" s="242">
        <f t="shared" si="68"/>
        <v>0</v>
      </c>
      <c r="AM217" s="242">
        <f t="shared" si="68"/>
        <v>0</v>
      </c>
      <c r="AN217" s="242">
        <f t="shared" si="68"/>
        <v>0</v>
      </c>
      <c r="AO217" s="242">
        <f t="shared" si="68"/>
        <v>0</v>
      </c>
      <c r="AP217" s="242">
        <f t="shared" si="68"/>
        <v>0</v>
      </c>
      <c r="AQ217" s="242">
        <f t="shared" si="68"/>
        <v>0</v>
      </c>
      <c r="AR217" s="242">
        <f t="shared" si="68"/>
        <v>0</v>
      </c>
      <c r="AS217" s="242">
        <f t="shared" si="68"/>
        <v>0</v>
      </c>
      <c r="AT217" s="242">
        <f t="shared" si="68"/>
        <v>0</v>
      </c>
      <c r="AU217" s="242">
        <f t="shared" si="68"/>
        <v>0</v>
      </c>
      <c r="AV217" s="242">
        <f t="shared" si="68"/>
        <v>0</v>
      </c>
      <c r="AW217" s="242">
        <f t="shared" si="68"/>
        <v>0</v>
      </c>
      <c r="AY217" s="239">
        <f t="shared" si="20"/>
        <v>0</v>
      </c>
    </row>
    <row r="218" spans="1:51" x14ac:dyDescent="0.25">
      <c r="A218" s="240" t="str">
        <f t="shared" si="59"/>
        <v>VIS1.4.1</v>
      </c>
      <c r="B218" s="241" t="str">
        <f t="shared" si="59"/>
        <v>Spezialisierte Bariatrische Chirurgie (IVHSM)</v>
      </c>
      <c r="C218" s="241"/>
      <c r="D218" s="242">
        <f t="shared" ref="D218:AW218" si="69">+IF(AND(D$167=2,D54&gt;=1),2,IF(AND(D$167=1,D54=1),1,0))</f>
        <v>0</v>
      </c>
      <c r="E218" s="242">
        <f t="shared" si="69"/>
        <v>0</v>
      </c>
      <c r="F218" s="242">
        <f t="shared" si="69"/>
        <v>0</v>
      </c>
      <c r="G218" s="242">
        <f t="shared" si="69"/>
        <v>0</v>
      </c>
      <c r="H218" s="242">
        <f t="shared" si="69"/>
        <v>0</v>
      </c>
      <c r="I218" s="242">
        <f t="shared" si="69"/>
        <v>0</v>
      </c>
      <c r="J218" s="242">
        <f t="shared" si="69"/>
        <v>0</v>
      </c>
      <c r="K218" s="242">
        <f t="shared" si="69"/>
        <v>0</v>
      </c>
      <c r="L218" s="242">
        <f t="shared" si="69"/>
        <v>0</v>
      </c>
      <c r="M218" s="242">
        <f t="shared" si="69"/>
        <v>0</v>
      </c>
      <c r="N218" s="242">
        <f t="shared" si="69"/>
        <v>0</v>
      </c>
      <c r="O218" s="242">
        <f t="shared" si="69"/>
        <v>0</v>
      </c>
      <c r="P218" s="242">
        <f t="shared" si="69"/>
        <v>0</v>
      </c>
      <c r="Q218" s="242">
        <f t="shared" si="69"/>
        <v>0</v>
      </c>
      <c r="R218" s="242">
        <f t="shared" si="69"/>
        <v>0</v>
      </c>
      <c r="S218" s="242">
        <f t="shared" si="69"/>
        <v>0</v>
      </c>
      <c r="T218" s="242">
        <f t="shared" si="69"/>
        <v>0</v>
      </c>
      <c r="U218" s="242">
        <f t="shared" si="69"/>
        <v>0</v>
      </c>
      <c r="V218" s="242">
        <f t="shared" si="69"/>
        <v>0</v>
      </c>
      <c r="W218" s="242"/>
      <c r="X218" s="242">
        <f t="shared" si="69"/>
        <v>0</v>
      </c>
      <c r="Y218" s="242">
        <f t="shared" si="69"/>
        <v>0</v>
      </c>
      <c r="Z218" s="242">
        <f t="shared" si="69"/>
        <v>0</v>
      </c>
      <c r="AA218" s="242">
        <f t="shared" si="69"/>
        <v>0</v>
      </c>
      <c r="AB218" s="242">
        <f t="shared" si="69"/>
        <v>0</v>
      </c>
      <c r="AC218" s="242">
        <f t="shared" si="69"/>
        <v>0</v>
      </c>
      <c r="AD218" s="242">
        <f t="shared" si="69"/>
        <v>0</v>
      </c>
      <c r="AE218" s="242">
        <f t="shared" si="69"/>
        <v>0</v>
      </c>
      <c r="AF218" s="242">
        <f t="shared" si="69"/>
        <v>0</v>
      </c>
      <c r="AG218" s="242">
        <f t="shared" si="69"/>
        <v>0</v>
      </c>
      <c r="AH218" s="242">
        <f t="shared" si="69"/>
        <v>0</v>
      </c>
      <c r="AI218" s="242">
        <f t="shared" si="69"/>
        <v>0</v>
      </c>
      <c r="AJ218" s="242">
        <f t="shared" si="69"/>
        <v>0</v>
      </c>
      <c r="AK218" s="242">
        <f t="shared" si="69"/>
        <v>0</v>
      </c>
      <c r="AL218" s="242">
        <f t="shared" si="69"/>
        <v>0</v>
      </c>
      <c r="AM218" s="242">
        <f t="shared" si="69"/>
        <v>0</v>
      </c>
      <c r="AN218" s="242">
        <f t="shared" si="69"/>
        <v>0</v>
      </c>
      <c r="AO218" s="242">
        <f t="shared" si="69"/>
        <v>0</v>
      </c>
      <c r="AP218" s="242">
        <f t="shared" si="69"/>
        <v>0</v>
      </c>
      <c r="AQ218" s="242">
        <f t="shared" si="69"/>
        <v>0</v>
      </c>
      <c r="AR218" s="242">
        <f t="shared" si="69"/>
        <v>0</v>
      </c>
      <c r="AS218" s="242">
        <f t="shared" si="69"/>
        <v>0</v>
      </c>
      <c r="AT218" s="242">
        <f t="shared" si="69"/>
        <v>0</v>
      </c>
      <c r="AU218" s="242">
        <f t="shared" si="69"/>
        <v>0</v>
      </c>
      <c r="AV218" s="242">
        <f t="shared" si="69"/>
        <v>0</v>
      </c>
      <c r="AW218" s="242">
        <f t="shared" si="69"/>
        <v>0</v>
      </c>
      <c r="AY218" s="239">
        <f t="shared" si="20"/>
        <v>0</v>
      </c>
    </row>
    <row r="219" spans="1:51" x14ac:dyDescent="0.25">
      <c r="A219" s="240" t="str">
        <f t="shared" si="59"/>
        <v>VIS1.5</v>
      </c>
      <c r="B219" s="241" t="str">
        <f t="shared" si="59"/>
        <v>Tiefe Rektumeingriffe (IVHSM)</v>
      </c>
      <c r="C219" s="241"/>
      <c r="D219" s="242">
        <f t="shared" ref="D219:AW219" si="70">+IF(AND(D$167=2,D55&gt;=1),2,IF(AND(D$167=1,D55=1),1,0))</f>
        <v>0</v>
      </c>
      <c r="E219" s="242">
        <f t="shared" si="70"/>
        <v>0</v>
      </c>
      <c r="F219" s="242">
        <f t="shared" si="70"/>
        <v>0</v>
      </c>
      <c r="G219" s="242">
        <f t="shared" si="70"/>
        <v>0</v>
      </c>
      <c r="H219" s="242">
        <f t="shared" si="70"/>
        <v>0</v>
      </c>
      <c r="I219" s="242">
        <f t="shared" si="70"/>
        <v>0</v>
      </c>
      <c r="J219" s="242">
        <f t="shared" si="70"/>
        <v>0</v>
      </c>
      <c r="K219" s="242">
        <f t="shared" si="70"/>
        <v>0</v>
      </c>
      <c r="L219" s="242">
        <f t="shared" si="70"/>
        <v>0</v>
      </c>
      <c r="M219" s="242">
        <f t="shared" si="70"/>
        <v>0</v>
      </c>
      <c r="N219" s="242">
        <f t="shared" si="70"/>
        <v>0</v>
      </c>
      <c r="O219" s="242">
        <f t="shared" si="70"/>
        <v>0</v>
      </c>
      <c r="P219" s="242">
        <f t="shared" si="70"/>
        <v>0</v>
      </c>
      <c r="Q219" s="242">
        <f t="shared" si="70"/>
        <v>0</v>
      </c>
      <c r="R219" s="242">
        <f t="shared" si="70"/>
        <v>0</v>
      </c>
      <c r="S219" s="242">
        <f t="shared" si="70"/>
        <v>0</v>
      </c>
      <c r="T219" s="242">
        <f t="shared" si="70"/>
        <v>0</v>
      </c>
      <c r="U219" s="242">
        <f t="shared" si="70"/>
        <v>0</v>
      </c>
      <c r="V219" s="242">
        <f t="shared" si="70"/>
        <v>0</v>
      </c>
      <c r="W219" s="242"/>
      <c r="X219" s="242">
        <f t="shared" si="70"/>
        <v>0</v>
      </c>
      <c r="Y219" s="242">
        <f t="shared" si="70"/>
        <v>0</v>
      </c>
      <c r="Z219" s="242">
        <f t="shared" si="70"/>
        <v>0</v>
      </c>
      <c r="AA219" s="242">
        <f t="shared" si="70"/>
        <v>0</v>
      </c>
      <c r="AB219" s="242">
        <f t="shared" si="70"/>
        <v>0</v>
      </c>
      <c r="AC219" s="242">
        <f t="shared" si="70"/>
        <v>0</v>
      </c>
      <c r="AD219" s="242">
        <f t="shared" si="70"/>
        <v>0</v>
      </c>
      <c r="AE219" s="242">
        <f t="shared" si="70"/>
        <v>0</v>
      </c>
      <c r="AF219" s="242">
        <f t="shared" si="70"/>
        <v>0</v>
      </c>
      <c r="AG219" s="242">
        <f t="shared" si="70"/>
        <v>0</v>
      </c>
      <c r="AH219" s="242">
        <f t="shared" si="70"/>
        <v>0</v>
      </c>
      <c r="AI219" s="242">
        <f t="shared" si="70"/>
        <v>0</v>
      </c>
      <c r="AJ219" s="242">
        <f t="shared" si="70"/>
        <v>0</v>
      </c>
      <c r="AK219" s="242">
        <f t="shared" si="70"/>
        <v>0</v>
      </c>
      <c r="AL219" s="242">
        <f t="shared" si="70"/>
        <v>0</v>
      </c>
      <c r="AM219" s="242">
        <f t="shared" si="70"/>
        <v>0</v>
      </c>
      <c r="AN219" s="242">
        <f t="shared" si="70"/>
        <v>0</v>
      </c>
      <c r="AO219" s="242">
        <f t="shared" si="70"/>
        <v>0</v>
      </c>
      <c r="AP219" s="242">
        <f t="shared" si="70"/>
        <v>0</v>
      </c>
      <c r="AQ219" s="242">
        <f t="shared" si="70"/>
        <v>0</v>
      </c>
      <c r="AR219" s="242">
        <f t="shared" si="70"/>
        <v>0</v>
      </c>
      <c r="AS219" s="242">
        <f t="shared" si="70"/>
        <v>0</v>
      </c>
      <c r="AT219" s="242">
        <f t="shared" si="70"/>
        <v>0</v>
      </c>
      <c r="AU219" s="242">
        <f t="shared" si="70"/>
        <v>0</v>
      </c>
      <c r="AV219" s="242">
        <f t="shared" si="70"/>
        <v>0</v>
      </c>
      <c r="AW219" s="242">
        <f t="shared" si="70"/>
        <v>0</v>
      </c>
      <c r="AY219" s="239">
        <f t="shared" si="20"/>
        <v>0</v>
      </c>
    </row>
    <row r="220" spans="1:51" x14ac:dyDescent="0.25">
      <c r="A220" s="240" t="str">
        <f t="shared" si="59"/>
        <v>HAE1</v>
      </c>
      <c r="B220" s="241" t="str">
        <f t="shared" si="59"/>
        <v>Aggressive Lymphome und akute Leukämien</v>
      </c>
      <c r="C220" s="241"/>
      <c r="D220" s="242">
        <f t="shared" ref="D220:AW220" si="71">+IF(AND(D$167=2,D56&gt;=1),2,IF(AND(D$167=1,D56=1),1,0))</f>
        <v>0</v>
      </c>
      <c r="E220" s="242">
        <f t="shared" si="71"/>
        <v>0</v>
      </c>
      <c r="F220" s="242">
        <f t="shared" si="71"/>
        <v>0</v>
      </c>
      <c r="G220" s="242">
        <f t="shared" si="71"/>
        <v>0</v>
      </c>
      <c r="H220" s="242">
        <f t="shared" si="71"/>
        <v>0</v>
      </c>
      <c r="I220" s="242">
        <f t="shared" si="71"/>
        <v>0</v>
      </c>
      <c r="J220" s="242">
        <f t="shared" si="71"/>
        <v>0</v>
      </c>
      <c r="K220" s="242">
        <f t="shared" si="71"/>
        <v>0</v>
      </c>
      <c r="L220" s="242">
        <f t="shared" si="71"/>
        <v>0</v>
      </c>
      <c r="M220" s="242">
        <f t="shared" si="71"/>
        <v>0</v>
      </c>
      <c r="N220" s="242">
        <f t="shared" si="71"/>
        <v>0</v>
      </c>
      <c r="O220" s="242">
        <f t="shared" si="71"/>
        <v>0</v>
      </c>
      <c r="P220" s="242">
        <f t="shared" si="71"/>
        <v>0</v>
      </c>
      <c r="Q220" s="242">
        <f t="shared" si="71"/>
        <v>0</v>
      </c>
      <c r="R220" s="242">
        <f t="shared" si="71"/>
        <v>0</v>
      </c>
      <c r="S220" s="242">
        <f t="shared" si="71"/>
        <v>0</v>
      </c>
      <c r="T220" s="242">
        <f t="shared" si="71"/>
        <v>0</v>
      </c>
      <c r="U220" s="242">
        <f t="shared" si="71"/>
        <v>0</v>
      </c>
      <c r="V220" s="242">
        <f t="shared" si="71"/>
        <v>0</v>
      </c>
      <c r="W220" s="242"/>
      <c r="X220" s="242">
        <f t="shared" si="71"/>
        <v>0</v>
      </c>
      <c r="Y220" s="242">
        <f t="shared" si="71"/>
        <v>0</v>
      </c>
      <c r="Z220" s="242">
        <f t="shared" si="71"/>
        <v>0</v>
      </c>
      <c r="AA220" s="242">
        <f t="shared" si="71"/>
        <v>0</v>
      </c>
      <c r="AB220" s="242">
        <f t="shared" si="71"/>
        <v>0</v>
      </c>
      <c r="AC220" s="242">
        <f t="shared" si="71"/>
        <v>0</v>
      </c>
      <c r="AD220" s="242">
        <f t="shared" si="71"/>
        <v>0</v>
      </c>
      <c r="AE220" s="242">
        <f t="shared" si="71"/>
        <v>0</v>
      </c>
      <c r="AF220" s="242">
        <f t="shared" si="71"/>
        <v>0</v>
      </c>
      <c r="AG220" s="242">
        <f t="shared" si="71"/>
        <v>0</v>
      </c>
      <c r="AH220" s="242">
        <f t="shared" si="71"/>
        <v>0</v>
      </c>
      <c r="AI220" s="242">
        <f t="shared" si="71"/>
        <v>0</v>
      </c>
      <c r="AJ220" s="242">
        <f t="shared" si="71"/>
        <v>0</v>
      </c>
      <c r="AK220" s="242">
        <f t="shared" si="71"/>
        <v>0</v>
      </c>
      <c r="AL220" s="242">
        <f t="shared" si="71"/>
        <v>0</v>
      </c>
      <c r="AM220" s="242">
        <f t="shared" si="71"/>
        <v>0</v>
      </c>
      <c r="AN220" s="242">
        <f t="shared" si="71"/>
        <v>0</v>
      </c>
      <c r="AO220" s="242">
        <f t="shared" si="71"/>
        <v>0</v>
      </c>
      <c r="AP220" s="242">
        <f t="shared" si="71"/>
        <v>0</v>
      </c>
      <c r="AQ220" s="242">
        <f t="shared" si="71"/>
        <v>0</v>
      </c>
      <c r="AR220" s="242">
        <f t="shared" si="71"/>
        <v>0</v>
      </c>
      <c r="AS220" s="242">
        <f t="shared" si="71"/>
        <v>0</v>
      </c>
      <c r="AT220" s="242">
        <f t="shared" si="71"/>
        <v>0</v>
      </c>
      <c r="AU220" s="242">
        <f t="shared" si="71"/>
        <v>0</v>
      </c>
      <c r="AV220" s="242">
        <f t="shared" si="71"/>
        <v>0</v>
      </c>
      <c r="AW220" s="242">
        <f t="shared" si="71"/>
        <v>0</v>
      </c>
      <c r="AY220" s="239">
        <f t="shared" si="20"/>
        <v>0</v>
      </c>
    </row>
    <row r="221" spans="1:51" ht="25" x14ac:dyDescent="0.25">
      <c r="A221" s="240" t="str">
        <f t="shared" si="59"/>
        <v>HAE1.1</v>
      </c>
      <c r="B221" s="241" t="str">
        <f t="shared" si="59"/>
        <v>Hoch-aggressive Lymphome und akute Leukämien mit kurativer Chemotherapie</v>
      </c>
      <c r="C221" s="241"/>
      <c r="D221" s="242">
        <f t="shared" ref="D221:AW221" si="72">+IF(AND(D$167=2,D57&gt;=1),2,IF(AND(D$167=1,D57=1),1,0))</f>
        <v>0</v>
      </c>
      <c r="E221" s="242">
        <f t="shared" si="72"/>
        <v>0</v>
      </c>
      <c r="F221" s="242">
        <f t="shared" si="72"/>
        <v>0</v>
      </c>
      <c r="G221" s="242">
        <f t="shared" si="72"/>
        <v>0</v>
      </c>
      <c r="H221" s="242">
        <f t="shared" si="72"/>
        <v>0</v>
      </c>
      <c r="I221" s="242">
        <f t="shared" si="72"/>
        <v>0</v>
      </c>
      <c r="J221" s="242">
        <f t="shared" si="72"/>
        <v>0</v>
      </c>
      <c r="K221" s="242">
        <f t="shared" si="72"/>
        <v>0</v>
      </c>
      <c r="L221" s="242">
        <f t="shared" si="72"/>
        <v>0</v>
      </c>
      <c r="M221" s="242">
        <f t="shared" si="72"/>
        <v>0</v>
      </c>
      <c r="N221" s="242">
        <f t="shared" si="72"/>
        <v>0</v>
      </c>
      <c r="O221" s="242">
        <f t="shared" si="72"/>
        <v>0</v>
      </c>
      <c r="P221" s="242">
        <f t="shared" si="72"/>
        <v>0</v>
      </c>
      <c r="Q221" s="242">
        <f t="shared" si="72"/>
        <v>0</v>
      </c>
      <c r="R221" s="242">
        <f t="shared" si="72"/>
        <v>0</v>
      </c>
      <c r="S221" s="242">
        <f t="shared" si="72"/>
        <v>0</v>
      </c>
      <c r="T221" s="242">
        <f t="shared" si="72"/>
        <v>0</v>
      </c>
      <c r="U221" s="242">
        <f t="shared" si="72"/>
        <v>0</v>
      </c>
      <c r="V221" s="242">
        <f t="shared" si="72"/>
        <v>0</v>
      </c>
      <c r="W221" s="242"/>
      <c r="X221" s="242">
        <f t="shared" si="72"/>
        <v>0</v>
      </c>
      <c r="Y221" s="242">
        <f t="shared" si="72"/>
        <v>0</v>
      </c>
      <c r="Z221" s="242">
        <f t="shared" si="72"/>
        <v>0</v>
      </c>
      <c r="AA221" s="242">
        <f t="shared" si="72"/>
        <v>0</v>
      </c>
      <c r="AB221" s="242">
        <f t="shared" si="72"/>
        <v>0</v>
      </c>
      <c r="AC221" s="242">
        <f t="shared" si="72"/>
        <v>0</v>
      </c>
      <c r="AD221" s="242">
        <f t="shared" si="72"/>
        <v>0</v>
      </c>
      <c r="AE221" s="242">
        <f t="shared" si="72"/>
        <v>0</v>
      </c>
      <c r="AF221" s="242">
        <f t="shared" si="72"/>
        <v>0</v>
      </c>
      <c r="AG221" s="242">
        <f t="shared" si="72"/>
        <v>0</v>
      </c>
      <c r="AH221" s="242">
        <f t="shared" si="72"/>
        <v>0</v>
      </c>
      <c r="AI221" s="242">
        <f t="shared" si="72"/>
        <v>0</v>
      </c>
      <c r="AJ221" s="242">
        <f t="shared" si="72"/>
        <v>0</v>
      </c>
      <c r="AK221" s="242">
        <f t="shared" si="72"/>
        <v>0</v>
      </c>
      <c r="AL221" s="242">
        <f t="shared" si="72"/>
        <v>0</v>
      </c>
      <c r="AM221" s="242">
        <f t="shared" si="72"/>
        <v>0</v>
      </c>
      <c r="AN221" s="242">
        <f t="shared" si="72"/>
        <v>0</v>
      </c>
      <c r="AO221" s="242">
        <f t="shared" si="72"/>
        <v>0</v>
      </c>
      <c r="AP221" s="242">
        <f t="shared" si="72"/>
        <v>0</v>
      </c>
      <c r="AQ221" s="242">
        <f t="shared" si="72"/>
        <v>0</v>
      </c>
      <c r="AR221" s="242">
        <f t="shared" si="72"/>
        <v>0</v>
      </c>
      <c r="AS221" s="242">
        <f t="shared" si="72"/>
        <v>0</v>
      </c>
      <c r="AT221" s="242">
        <f t="shared" si="72"/>
        <v>0</v>
      </c>
      <c r="AU221" s="242">
        <f t="shared" si="72"/>
        <v>0</v>
      </c>
      <c r="AV221" s="242">
        <f t="shared" si="72"/>
        <v>0</v>
      </c>
      <c r="AW221" s="242">
        <f t="shared" si="72"/>
        <v>0</v>
      </c>
      <c r="AY221" s="239">
        <f t="shared" si="20"/>
        <v>0</v>
      </c>
    </row>
    <row r="222" spans="1:51" ht="25" x14ac:dyDescent="0.25">
      <c r="A222" s="240" t="str">
        <f t="shared" si="59"/>
        <v>HAE2</v>
      </c>
      <c r="B222" s="241" t="str">
        <f t="shared" si="59"/>
        <v>Indolente Lymphome und chronische Leukämien</v>
      </c>
      <c r="C222" s="241"/>
      <c r="D222" s="242">
        <f t="shared" ref="D222:AW222" si="73">+IF(AND(D$167=2,D58&gt;=1),2,IF(AND(D$167=1,D58=1),1,0))</f>
        <v>0</v>
      </c>
      <c r="E222" s="242">
        <f t="shared" si="73"/>
        <v>0</v>
      </c>
      <c r="F222" s="242">
        <f t="shared" si="73"/>
        <v>0</v>
      </c>
      <c r="G222" s="242">
        <f t="shared" si="73"/>
        <v>0</v>
      </c>
      <c r="H222" s="242">
        <f t="shared" si="73"/>
        <v>0</v>
      </c>
      <c r="I222" s="242">
        <f t="shared" si="73"/>
        <v>0</v>
      </c>
      <c r="J222" s="242">
        <f t="shared" si="73"/>
        <v>0</v>
      </c>
      <c r="K222" s="242">
        <f t="shared" si="73"/>
        <v>0</v>
      </c>
      <c r="L222" s="242">
        <f t="shared" si="73"/>
        <v>0</v>
      </c>
      <c r="M222" s="242">
        <f t="shared" si="73"/>
        <v>0</v>
      </c>
      <c r="N222" s="242">
        <f t="shared" si="73"/>
        <v>0</v>
      </c>
      <c r="O222" s="242">
        <f t="shared" si="73"/>
        <v>0</v>
      </c>
      <c r="P222" s="242">
        <f t="shared" si="73"/>
        <v>0</v>
      </c>
      <c r="Q222" s="242">
        <f t="shared" si="73"/>
        <v>0</v>
      </c>
      <c r="R222" s="242">
        <f t="shared" si="73"/>
        <v>0</v>
      </c>
      <c r="S222" s="242">
        <f t="shared" si="73"/>
        <v>0</v>
      </c>
      <c r="T222" s="242">
        <f t="shared" si="73"/>
        <v>0</v>
      </c>
      <c r="U222" s="242">
        <f t="shared" si="73"/>
        <v>0</v>
      </c>
      <c r="V222" s="242">
        <f t="shared" si="73"/>
        <v>0</v>
      </c>
      <c r="W222" s="242"/>
      <c r="X222" s="242">
        <f t="shared" si="73"/>
        <v>0</v>
      </c>
      <c r="Y222" s="242">
        <f t="shared" si="73"/>
        <v>0</v>
      </c>
      <c r="Z222" s="242">
        <f t="shared" si="73"/>
        <v>0</v>
      </c>
      <c r="AA222" s="242">
        <f t="shared" si="73"/>
        <v>0</v>
      </c>
      <c r="AB222" s="242">
        <f t="shared" si="73"/>
        <v>0</v>
      </c>
      <c r="AC222" s="242">
        <f t="shared" si="73"/>
        <v>0</v>
      </c>
      <c r="AD222" s="242">
        <f t="shared" si="73"/>
        <v>0</v>
      </c>
      <c r="AE222" s="242">
        <f t="shared" si="73"/>
        <v>0</v>
      </c>
      <c r="AF222" s="242">
        <f t="shared" si="73"/>
        <v>0</v>
      </c>
      <c r="AG222" s="242">
        <f t="shared" si="73"/>
        <v>0</v>
      </c>
      <c r="AH222" s="242">
        <f t="shared" si="73"/>
        <v>0</v>
      </c>
      <c r="AI222" s="242">
        <f t="shared" si="73"/>
        <v>0</v>
      </c>
      <c r="AJ222" s="242">
        <f t="shared" si="73"/>
        <v>0</v>
      </c>
      <c r="AK222" s="242">
        <f t="shared" si="73"/>
        <v>0</v>
      </c>
      <c r="AL222" s="242">
        <f t="shared" si="73"/>
        <v>0</v>
      </c>
      <c r="AM222" s="242">
        <f t="shared" si="73"/>
        <v>0</v>
      </c>
      <c r="AN222" s="242">
        <f t="shared" si="73"/>
        <v>0</v>
      </c>
      <c r="AO222" s="242">
        <f t="shared" si="73"/>
        <v>0</v>
      </c>
      <c r="AP222" s="242">
        <f t="shared" si="73"/>
        <v>0</v>
      </c>
      <c r="AQ222" s="242">
        <f t="shared" si="73"/>
        <v>0</v>
      </c>
      <c r="AR222" s="242">
        <f t="shared" si="73"/>
        <v>0</v>
      </c>
      <c r="AS222" s="242">
        <f t="shared" si="73"/>
        <v>0</v>
      </c>
      <c r="AT222" s="242">
        <f t="shared" si="73"/>
        <v>0</v>
      </c>
      <c r="AU222" s="242">
        <f t="shared" si="73"/>
        <v>0</v>
      </c>
      <c r="AV222" s="242">
        <f t="shared" si="73"/>
        <v>0</v>
      </c>
      <c r="AW222" s="242">
        <f t="shared" si="73"/>
        <v>0</v>
      </c>
      <c r="AY222" s="239">
        <f t="shared" si="20"/>
        <v>0</v>
      </c>
    </row>
    <row r="223" spans="1:51" ht="25" x14ac:dyDescent="0.25">
      <c r="A223" s="240" t="str">
        <f t="shared" si="59"/>
        <v>HAE3</v>
      </c>
      <c r="B223" s="241" t="str">
        <f t="shared" si="59"/>
        <v>Myeloproliferative Erkrankungen und Myelodysplastische Syndrome</v>
      </c>
      <c r="C223" s="241"/>
      <c r="D223" s="242">
        <f t="shared" ref="D223:AW223" si="74">+IF(AND(D$167=2,D59&gt;=1),2,IF(AND(D$167=1,D59=1),1,0))</f>
        <v>0</v>
      </c>
      <c r="E223" s="242">
        <f t="shared" si="74"/>
        <v>0</v>
      </c>
      <c r="F223" s="242">
        <f t="shared" si="74"/>
        <v>0</v>
      </c>
      <c r="G223" s="242">
        <f t="shared" si="74"/>
        <v>0</v>
      </c>
      <c r="H223" s="242">
        <f t="shared" si="74"/>
        <v>0</v>
      </c>
      <c r="I223" s="242">
        <f t="shared" si="74"/>
        <v>0</v>
      </c>
      <c r="J223" s="242">
        <f t="shared" si="74"/>
        <v>0</v>
      </c>
      <c r="K223" s="242">
        <f t="shared" si="74"/>
        <v>0</v>
      </c>
      <c r="L223" s="242">
        <f t="shared" si="74"/>
        <v>0</v>
      </c>
      <c r="M223" s="242">
        <f t="shared" si="74"/>
        <v>0</v>
      </c>
      <c r="N223" s="242">
        <f t="shared" si="74"/>
        <v>0</v>
      </c>
      <c r="O223" s="242">
        <f t="shared" si="74"/>
        <v>0</v>
      </c>
      <c r="P223" s="242">
        <f t="shared" si="74"/>
        <v>0</v>
      </c>
      <c r="Q223" s="242">
        <f t="shared" si="74"/>
        <v>0</v>
      </c>
      <c r="R223" s="242">
        <f t="shared" si="74"/>
        <v>0</v>
      </c>
      <c r="S223" s="242">
        <f t="shared" si="74"/>
        <v>0</v>
      </c>
      <c r="T223" s="242">
        <f t="shared" si="74"/>
        <v>0</v>
      </c>
      <c r="U223" s="242">
        <f t="shared" si="74"/>
        <v>0</v>
      </c>
      <c r="V223" s="242">
        <f t="shared" si="74"/>
        <v>0</v>
      </c>
      <c r="W223" s="242"/>
      <c r="X223" s="242">
        <f t="shared" si="74"/>
        <v>0</v>
      </c>
      <c r="Y223" s="242">
        <f t="shared" si="74"/>
        <v>0</v>
      </c>
      <c r="Z223" s="242">
        <f t="shared" si="74"/>
        <v>0</v>
      </c>
      <c r="AA223" s="242">
        <f t="shared" si="74"/>
        <v>0</v>
      </c>
      <c r="AB223" s="242">
        <f t="shared" si="74"/>
        <v>0</v>
      </c>
      <c r="AC223" s="242">
        <f t="shared" si="74"/>
        <v>0</v>
      </c>
      <c r="AD223" s="242">
        <f t="shared" si="74"/>
        <v>0</v>
      </c>
      <c r="AE223" s="242">
        <f t="shared" si="74"/>
        <v>0</v>
      </c>
      <c r="AF223" s="242">
        <f t="shared" si="74"/>
        <v>0</v>
      </c>
      <c r="AG223" s="242">
        <f t="shared" si="74"/>
        <v>0</v>
      </c>
      <c r="AH223" s="242">
        <f t="shared" si="74"/>
        <v>0</v>
      </c>
      <c r="AI223" s="242">
        <f t="shared" si="74"/>
        <v>0</v>
      </c>
      <c r="AJ223" s="242">
        <f t="shared" si="74"/>
        <v>0</v>
      </c>
      <c r="AK223" s="242">
        <f t="shared" si="74"/>
        <v>0</v>
      </c>
      <c r="AL223" s="242">
        <f t="shared" si="74"/>
        <v>0</v>
      </c>
      <c r="AM223" s="242">
        <f t="shared" si="74"/>
        <v>0</v>
      </c>
      <c r="AN223" s="242">
        <f t="shared" si="74"/>
        <v>0</v>
      </c>
      <c r="AO223" s="242">
        <f t="shared" si="74"/>
        <v>0</v>
      </c>
      <c r="AP223" s="242">
        <f t="shared" si="74"/>
        <v>0</v>
      </c>
      <c r="AQ223" s="242">
        <f t="shared" si="74"/>
        <v>0</v>
      </c>
      <c r="AR223" s="242">
        <f t="shared" si="74"/>
        <v>0</v>
      </c>
      <c r="AS223" s="242">
        <f t="shared" si="74"/>
        <v>0</v>
      </c>
      <c r="AT223" s="242">
        <f t="shared" si="74"/>
        <v>0</v>
      </c>
      <c r="AU223" s="242">
        <f t="shared" si="74"/>
        <v>0</v>
      </c>
      <c r="AV223" s="242">
        <f t="shared" si="74"/>
        <v>0</v>
      </c>
      <c r="AW223" s="242">
        <f t="shared" si="74"/>
        <v>0</v>
      </c>
      <c r="AY223" s="239">
        <f t="shared" si="20"/>
        <v>0</v>
      </c>
    </row>
    <row r="224" spans="1:51" x14ac:dyDescent="0.25">
      <c r="A224" s="240" t="str">
        <f t="shared" si="59"/>
        <v>HAE4</v>
      </c>
      <c r="B224" s="241" t="str">
        <f t="shared" si="59"/>
        <v>Autologe Blutstammzelltransplantation</v>
      </c>
      <c r="C224" s="241"/>
      <c r="D224" s="242">
        <f t="shared" ref="D224:AW224" si="75">+IF(AND(D$167=2,D60&gt;=1),2,IF(AND(D$167=1,D60=1),1,0))</f>
        <v>0</v>
      </c>
      <c r="E224" s="242">
        <f t="shared" si="75"/>
        <v>0</v>
      </c>
      <c r="F224" s="242">
        <f t="shared" si="75"/>
        <v>0</v>
      </c>
      <c r="G224" s="242">
        <f t="shared" si="75"/>
        <v>0</v>
      </c>
      <c r="H224" s="242">
        <f t="shared" si="75"/>
        <v>0</v>
      </c>
      <c r="I224" s="242">
        <f t="shared" si="75"/>
        <v>0</v>
      </c>
      <c r="J224" s="242">
        <f t="shared" si="75"/>
        <v>0</v>
      </c>
      <c r="K224" s="242">
        <f t="shared" si="75"/>
        <v>0</v>
      </c>
      <c r="L224" s="242">
        <f t="shared" si="75"/>
        <v>0</v>
      </c>
      <c r="M224" s="242">
        <f t="shared" si="75"/>
        <v>0</v>
      </c>
      <c r="N224" s="242">
        <f t="shared" si="75"/>
        <v>0</v>
      </c>
      <c r="O224" s="242">
        <f t="shared" si="75"/>
        <v>0</v>
      </c>
      <c r="P224" s="242">
        <f t="shared" si="75"/>
        <v>0</v>
      </c>
      <c r="Q224" s="242">
        <f t="shared" si="75"/>
        <v>0</v>
      </c>
      <c r="R224" s="242">
        <f t="shared" si="75"/>
        <v>0</v>
      </c>
      <c r="S224" s="242">
        <f t="shared" si="75"/>
        <v>0</v>
      </c>
      <c r="T224" s="242">
        <f t="shared" si="75"/>
        <v>0</v>
      </c>
      <c r="U224" s="242">
        <f t="shared" si="75"/>
        <v>0</v>
      </c>
      <c r="V224" s="242">
        <f t="shared" si="75"/>
        <v>0</v>
      </c>
      <c r="W224" s="242"/>
      <c r="X224" s="242">
        <f t="shared" si="75"/>
        <v>0</v>
      </c>
      <c r="Y224" s="242">
        <f t="shared" si="75"/>
        <v>0</v>
      </c>
      <c r="Z224" s="242">
        <f t="shared" si="75"/>
        <v>0</v>
      </c>
      <c r="AA224" s="242">
        <f t="shared" si="75"/>
        <v>0</v>
      </c>
      <c r="AB224" s="242">
        <f t="shared" si="75"/>
        <v>0</v>
      </c>
      <c r="AC224" s="242">
        <f t="shared" si="75"/>
        <v>0</v>
      </c>
      <c r="AD224" s="242">
        <f t="shared" si="75"/>
        <v>0</v>
      </c>
      <c r="AE224" s="242">
        <f t="shared" si="75"/>
        <v>0</v>
      </c>
      <c r="AF224" s="242">
        <f t="shared" si="75"/>
        <v>0</v>
      </c>
      <c r="AG224" s="242">
        <f t="shared" si="75"/>
        <v>0</v>
      </c>
      <c r="AH224" s="242">
        <f t="shared" si="75"/>
        <v>0</v>
      </c>
      <c r="AI224" s="242">
        <f t="shared" si="75"/>
        <v>0</v>
      </c>
      <c r="AJ224" s="242">
        <f t="shared" si="75"/>
        <v>0</v>
      </c>
      <c r="AK224" s="242">
        <f t="shared" si="75"/>
        <v>0</v>
      </c>
      <c r="AL224" s="242">
        <f t="shared" si="75"/>
        <v>0</v>
      </c>
      <c r="AM224" s="242">
        <f t="shared" si="75"/>
        <v>0</v>
      </c>
      <c r="AN224" s="242">
        <f t="shared" si="75"/>
        <v>0</v>
      </c>
      <c r="AO224" s="242">
        <f t="shared" si="75"/>
        <v>0</v>
      </c>
      <c r="AP224" s="242">
        <f t="shared" si="75"/>
        <v>0</v>
      </c>
      <c r="AQ224" s="242">
        <f t="shared" si="75"/>
        <v>0</v>
      </c>
      <c r="AR224" s="242">
        <f t="shared" si="75"/>
        <v>0</v>
      </c>
      <c r="AS224" s="242">
        <f t="shared" si="75"/>
        <v>0</v>
      </c>
      <c r="AT224" s="242">
        <f t="shared" si="75"/>
        <v>0</v>
      </c>
      <c r="AU224" s="242">
        <f t="shared" si="75"/>
        <v>0</v>
      </c>
      <c r="AV224" s="242">
        <f t="shared" si="75"/>
        <v>0</v>
      </c>
      <c r="AW224" s="242">
        <f t="shared" si="75"/>
        <v>0</v>
      </c>
      <c r="AY224" s="239">
        <f t="shared" si="20"/>
        <v>0</v>
      </c>
    </row>
    <row r="225" spans="1:51" ht="25" x14ac:dyDescent="0.25">
      <c r="A225" s="240" t="str">
        <f t="shared" si="59"/>
        <v>HAE5</v>
      </c>
      <c r="B225" s="241" t="str">
        <f t="shared" si="59"/>
        <v>Allogene Blutstammzelltransplantation (IVHSM)</v>
      </c>
      <c r="C225" s="241"/>
      <c r="D225" s="242">
        <f t="shared" ref="D225:AW225" si="76">+IF(AND(D$167=2,D61&gt;=1),2,IF(AND(D$167=1,D61=1),1,0))</f>
        <v>0</v>
      </c>
      <c r="E225" s="242">
        <f t="shared" si="76"/>
        <v>0</v>
      </c>
      <c r="F225" s="242">
        <f t="shared" si="76"/>
        <v>0</v>
      </c>
      <c r="G225" s="242">
        <f t="shared" si="76"/>
        <v>0</v>
      </c>
      <c r="H225" s="242">
        <f t="shared" si="76"/>
        <v>0</v>
      </c>
      <c r="I225" s="242">
        <f t="shared" si="76"/>
        <v>0</v>
      </c>
      <c r="J225" s="242">
        <f t="shared" si="76"/>
        <v>0</v>
      </c>
      <c r="K225" s="242">
        <f t="shared" si="76"/>
        <v>0</v>
      </c>
      <c r="L225" s="242">
        <f t="shared" si="76"/>
        <v>0</v>
      </c>
      <c r="M225" s="242">
        <f t="shared" si="76"/>
        <v>0</v>
      </c>
      <c r="N225" s="242">
        <f t="shared" si="76"/>
        <v>0</v>
      </c>
      <c r="O225" s="242">
        <f t="shared" si="76"/>
        <v>0</v>
      </c>
      <c r="P225" s="242">
        <f t="shared" si="76"/>
        <v>0</v>
      </c>
      <c r="Q225" s="242">
        <f t="shared" si="76"/>
        <v>0</v>
      </c>
      <c r="R225" s="242">
        <f t="shared" si="76"/>
        <v>0</v>
      </c>
      <c r="S225" s="242">
        <f t="shared" si="76"/>
        <v>0</v>
      </c>
      <c r="T225" s="242">
        <f t="shared" si="76"/>
        <v>0</v>
      </c>
      <c r="U225" s="242">
        <f t="shared" si="76"/>
        <v>0</v>
      </c>
      <c r="V225" s="242">
        <f t="shared" si="76"/>
        <v>0</v>
      </c>
      <c r="W225" s="242"/>
      <c r="X225" s="242">
        <f t="shared" si="76"/>
        <v>0</v>
      </c>
      <c r="Y225" s="242">
        <f t="shared" si="76"/>
        <v>0</v>
      </c>
      <c r="Z225" s="242">
        <f t="shared" si="76"/>
        <v>0</v>
      </c>
      <c r="AA225" s="242">
        <f t="shared" si="76"/>
        <v>0</v>
      </c>
      <c r="AB225" s="242">
        <f t="shared" si="76"/>
        <v>0</v>
      </c>
      <c r="AC225" s="242">
        <f t="shared" si="76"/>
        <v>0</v>
      </c>
      <c r="AD225" s="242">
        <f t="shared" si="76"/>
        <v>0</v>
      </c>
      <c r="AE225" s="242">
        <f t="shared" si="76"/>
        <v>0</v>
      </c>
      <c r="AF225" s="242">
        <f t="shared" si="76"/>
        <v>0</v>
      </c>
      <c r="AG225" s="242">
        <f t="shared" si="76"/>
        <v>0</v>
      </c>
      <c r="AH225" s="242">
        <f t="shared" si="76"/>
        <v>0</v>
      </c>
      <c r="AI225" s="242">
        <f t="shared" si="76"/>
        <v>0</v>
      </c>
      <c r="AJ225" s="242">
        <f t="shared" si="76"/>
        <v>0</v>
      </c>
      <c r="AK225" s="242">
        <f t="shared" si="76"/>
        <v>0</v>
      </c>
      <c r="AL225" s="242">
        <f t="shared" si="76"/>
        <v>0</v>
      </c>
      <c r="AM225" s="242">
        <f t="shared" si="76"/>
        <v>0</v>
      </c>
      <c r="AN225" s="242">
        <f t="shared" si="76"/>
        <v>0</v>
      </c>
      <c r="AO225" s="242">
        <f t="shared" si="76"/>
        <v>0</v>
      </c>
      <c r="AP225" s="242">
        <f t="shared" si="76"/>
        <v>0</v>
      </c>
      <c r="AQ225" s="242">
        <f t="shared" si="76"/>
        <v>0</v>
      </c>
      <c r="AR225" s="242">
        <f t="shared" si="76"/>
        <v>0</v>
      </c>
      <c r="AS225" s="242">
        <f t="shared" si="76"/>
        <v>0</v>
      </c>
      <c r="AT225" s="242">
        <f t="shared" si="76"/>
        <v>0</v>
      </c>
      <c r="AU225" s="242">
        <f t="shared" si="76"/>
        <v>0</v>
      </c>
      <c r="AV225" s="242">
        <f t="shared" si="76"/>
        <v>0</v>
      </c>
      <c r="AW225" s="242">
        <f t="shared" si="76"/>
        <v>0</v>
      </c>
      <c r="AY225" s="239">
        <f t="shared" si="20"/>
        <v>0</v>
      </c>
    </row>
    <row r="226" spans="1:51" x14ac:dyDescent="0.25">
      <c r="A226" s="240" t="str">
        <f t="shared" si="59"/>
        <v>GEFB</v>
      </c>
      <c r="B226" s="241" t="str">
        <f t="shared" si="59"/>
        <v>Basis-Gefässmedizin</v>
      </c>
      <c r="C226" s="241"/>
      <c r="D226" s="242">
        <f t="shared" ref="D226:AW226" si="77">+IF(AND(D$167=2,D62&gt;=1),2,IF(AND(D$167=1,D62=1),1,0))</f>
        <v>0</v>
      </c>
      <c r="E226" s="242">
        <f t="shared" si="77"/>
        <v>0</v>
      </c>
      <c r="F226" s="242">
        <f t="shared" si="77"/>
        <v>0</v>
      </c>
      <c r="G226" s="242">
        <f t="shared" si="77"/>
        <v>0</v>
      </c>
      <c r="H226" s="242">
        <f t="shared" si="77"/>
        <v>0</v>
      </c>
      <c r="I226" s="242">
        <f t="shared" si="77"/>
        <v>0</v>
      </c>
      <c r="J226" s="242">
        <f t="shared" si="77"/>
        <v>0</v>
      </c>
      <c r="K226" s="242">
        <f t="shared" si="77"/>
        <v>0</v>
      </c>
      <c r="L226" s="242">
        <f t="shared" si="77"/>
        <v>0</v>
      </c>
      <c r="M226" s="242">
        <f t="shared" si="77"/>
        <v>0</v>
      </c>
      <c r="N226" s="242">
        <f t="shared" si="77"/>
        <v>0</v>
      </c>
      <c r="O226" s="242">
        <f t="shared" si="77"/>
        <v>0</v>
      </c>
      <c r="P226" s="242">
        <f t="shared" si="77"/>
        <v>0</v>
      </c>
      <c r="Q226" s="242">
        <f t="shared" si="77"/>
        <v>0</v>
      </c>
      <c r="R226" s="242">
        <f t="shared" si="77"/>
        <v>0</v>
      </c>
      <c r="S226" s="242">
        <f t="shared" si="77"/>
        <v>0</v>
      </c>
      <c r="T226" s="242">
        <f t="shared" si="77"/>
        <v>0</v>
      </c>
      <c r="U226" s="242">
        <f t="shared" si="77"/>
        <v>0</v>
      </c>
      <c r="V226" s="242">
        <f t="shared" si="77"/>
        <v>0</v>
      </c>
      <c r="W226" s="242"/>
      <c r="X226" s="242">
        <f t="shared" si="77"/>
        <v>0</v>
      </c>
      <c r="Y226" s="242">
        <f t="shared" si="77"/>
        <v>0</v>
      </c>
      <c r="Z226" s="242">
        <f t="shared" si="77"/>
        <v>0</v>
      </c>
      <c r="AA226" s="242">
        <f t="shared" si="77"/>
        <v>0</v>
      </c>
      <c r="AB226" s="242">
        <f t="shared" si="77"/>
        <v>0</v>
      </c>
      <c r="AC226" s="242">
        <f t="shared" si="77"/>
        <v>0</v>
      </c>
      <c r="AD226" s="242">
        <f t="shared" si="77"/>
        <v>0</v>
      </c>
      <c r="AE226" s="242">
        <f t="shared" si="77"/>
        <v>0</v>
      </c>
      <c r="AF226" s="242">
        <f t="shared" si="77"/>
        <v>0</v>
      </c>
      <c r="AG226" s="242">
        <f t="shared" si="77"/>
        <v>0</v>
      </c>
      <c r="AH226" s="242">
        <f t="shared" si="77"/>
        <v>0</v>
      </c>
      <c r="AI226" s="242">
        <f t="shared" si="77"/>
        <v>0</v>
      </c>
      <c r="AJ226" s="242">
        <f t="shared" si="77"/>
        <v>0</v>
      </c>
      <c r="AK226" s="242">
        <f t="shared" si="77"/>
        <v>0</v>
      </c>
      <c r="AL226" s="242">
        <f t="shared" si="77"/>
        <v>0</v>
      </c>
      <c r="AM226" s="242">
        <f t="shared" si="77"/>
        <v>0</v>
      </c>
      <c r="AN226" s="242">
        <f t="shared" si="77"/>
        <v>0</v>
      </c>
      <c r="AO226" s="242">
        <f t="shared" si="77"/>
        <v>0</v>
      </c>
      <c r="AP226" s="242">
        <f t="shared" si="77"/>
        <v>0</v>
      </c>
      <c r="AQ226" s="242">
        <f t="shared" si="77"/>
        <v>0</v>
      </c>
      <c r="AR226" s="242">
        <f t="shared" si="77"/>
        <v>0</v>
      </c>
      <c r="AS226" s="242">
        <f t="shared" si="77"/>
        <v>0</v>
      </c>
      <c r="AT226" s="242">
        <f t="shared" si="77"/>
        <v>0</v>
      </c>
      <c r="AU226" s="242">
        <f t="shared" si="77"/>
        <v>0</v>
      </c>
      <c r="AV226" s="242">
        <f t="shared" si="77"/>
        <v>0</v>
      </c>
      <c r="AW226" s="242">
        <f t="shared" si="77"/>
        <v>0</v>
      </c>
      <c r="AY226" s="239">
        <f t="shared" si="20"/>
        <v>0</v>
      </c>
    </row>
    <row r="227" spans="1:51" ht="25" x14ac:dyDescent="0.25">
      <c r="A227" s="240" t="str">
        <f t="shared" si="59"/>
        <v>GEF2</v>
      </c>
      <c r="B227" s="241" t="str">
        <f t="shared" si="59"/>
        <v>Interventionelle und endovaskuläre Gefässmedizin</v>
      </c>
      <c r="C227" s="241"/>
      <c r="D227" s="242">
        <f t="shared" ref="D227:AW227" si="78">+IF(AND(D$167=2,D63&gt;=1),2,IF(AND(D$167=1,D63=1),1,0))</f>
        <v>0</v>
      </c>
      <c r="E227" s="242">
        <f t="shared" si="78"/>
        <v>0</v>
      </c>
      <c r="F227" s="242">
        <f t="shared" si="78"/>
        <v>0</v>
      </c>
      <c r="G227" s="242">
        <f t="shared" si="78"/>
        <v>0</v>
      </c>
      <c r="H227" s="242">
        <f t="shared" si="78"/>
        <v>0</v>
      </c>
      <c r="I227" s="242">
        <f t="shared" si="78"/>
        <v>0</v>
      </c>
      <c r="J227" s="242">
        <f t="shared" si="78"/>
        <v>0</v>
      </c>
      <c r="K227" s="242">
        <f t="shared" si="78"/>
        <v>0</v>
      </c>
      <c r="L227" s="242">
        <f t="shared" si="78"/>
        <v>0</v>
      </c>
      <c r="M227" s="242">
        <f t="shared" si="78"/>
        <v>0</v>
      </c>
      <c r="N227" s="242">
        <f t="shared" si="78"/>
        <v>0</v>
      </c>
      <c r="O227" s="242">
        <f t="shared" si="78"/>
        <v>0</v>
      </c>
      <c r="P227" s="242">
        <f t="shared" si="78"/>
        <v>0</v>
      </c>
      <c r="Q227" s="242">
        <f t="shared" si="78"/>
        <v>0</v>
      </c>
      <c r="R227" s="242">
        <f t="shared" si="78"/>
        <v>0</v>
      </c>
      <c r="S227" s="242">
        <f t="shared" si="78"/>
        <v>0</v>
      </c>
      <c r="T227" s="242">
        <f t="shared" si="78"/>
        <v>0</v>
      </c>
      <c r="U227" s="242">
        <f t="shared" si="78"/>
        <v>0</v>
      </c>
      <c r="V227" s="242">
        <f t="shared" si="78"/>
        <v>0</v>
      </c>
      <c r="W227" s="242"/>
      <c r="X227" s="242">
        <f t="shared" si="78"/>
        <v>0</v>
      </c>
      <c r="Y227" s="242">
        <f t="shared" si="78"/>
        <v>0</v>
      </c>
      <c r="Z227" s="242">
        <f t="shared" si="78"/>
        <v>0</v>
      </c>
      <c r="AA227" s="242">
        <f t="shared" si="78"/>
        <v>0</v>
      </c>
      <c r="AB227" s="242">
        <f t="shared" si="78"/>
        <v>0</v>
      </c>
      <c r="AC227" s="242">
        <f t="shared" si="78"/>
        <v>0</v>
      </c>
      <c r="AD227" s="242">
        <f t="shared" si="78"/>
        <v>0</v>
      </c>
      <c r="AE227" s="242">
        <f t="shared" si="78"/>
        <v>0</v>
      </c>
      <c r="AF227" s="242">
        <f t="shared" si="78"/>
        <v>0</v>
      </c>
      <c r="AG227" s="242">
        <f t="shared" si="78"/>
        <v>0</v>
      </c>
      <c r="AH227" s="242">
        <f t="shared" si="78"/>
        <v>0</v>
      </c>
      <c r="AI227" s="242">
        <f t="shared" si="78"/>
        <v>0</v>
      </c>
      <c r="AJ227" s="242">
        <f t="shared" si="78"/>
        <v>0</v>
      </c>
      <c r="AK227" s="242">
        <f t="shared" si="78"/>
        <v>0</v>
      </c>
      <c r="AL227" s="242">
        <f t="shared" si="78"/>
        <v>0</v>
      </c>
      <c r="AM227" s="242">
        <f t="shared" si="78"/>
        <v>0</v>
      </c>
      <c r="AN227" s="242">
        <f t="shared" si="78"/>
        <v>0</v>
      </c>
      <c r="AO227" s="242">
        <f t="shared" si="78"/>
        <v>0</v>
      </c>
      <c r="AP227" s="242">
        <f t="shared" si="78"/>
        <v>0</v>
      </c>
      <c r="AQ227" s="242">
        <f t="shared" si="78"/>
        <v>0</v>
      </c>
      <c r="AR227" s="242">
        <f t="shared" si="78"/>
        <v>0</v>
      </c>
      <c r="AS227" s="242">
        <f t="shared" si="78"/>
        <v>0</v>
      </c>
      <c r="AT227" s="242">
        <f t="shared" si="78"/>
        <v>0</v>
      </c>
      <c r="AU227" s="242">
        <f t="shared" si="78"/>
        <v>0</v>
      </c>
      <c r="AV227" s="242">
        <f t="shared" si="78"/>
        <v>0</v>
      </c>
      <c r="AW227" s="242">
        <f t="shared" si="78"/>
        <v>0</v>
      </c>
      <c r="AY227" s="239">
        <f t="shared" si="20"/>
        <v>0</v>
      </c>
    </row>
    <row r="228" spans="1:51" x14ac:dyDescent="0.25">
      <c r="A228" s="240" t="str">
        <f t="shared" si="59"/>
        <v>GEF2.1</v>
      </c>
      <c r="B228" s="241" t="str">
        <f t="shared" si="59"/>
        <v>Gefässchirurgie</v>
      </c>
      <c r="C228" s="241"/>
      <c r="D228" s="242">
        <f t="shared" ref="D228:AW228" si="79">+IF(AND(D$167=2,D64&gt;=1),2,IF(AND(D$167=1,D64=1),1,0))</f>
        <v>0</v>
      </c>
      <c r="E228" s="242">
        <f t="shared" si="79"/>
        <v>0</v>
      </c>
      <c r="F228" s="242">
        <f t="shared" si="79"/>
        <v>0</v>
      </c>
      <c r="G228" s="242">
        <f t="shared" si="79"/>
        <v>0</v>
      </c>
      <c r="H228" s="242">
        <f t="shared" si="79"/>
        <v>0</v>
      </c>
      <c r="I228" s="242">
        <f t="shared" si="79"/>
        <v>0</v>
      </c>
      <c r="J228" s="242">
        <f t="shared" si="79"/>
        <v>0</v>
      </c>
      <c r="K228" s="242">
        <f t="shared" si="79"/>
        <v>0</v>
      </c>
      <c r="L228" s="242">
        <f t="shared" si="79"/>
        <v>0</v>
      </c>
      <c r="M228" s="242">
        <f t="shared" si="79"/>
        <v>0</v>
      </c>
      <c r="N228" s="242">
        <f t="shared" si="79"/>
        <v>0</v>
      </c>
      <c r="O228" s="242">
        <f t="shared" si="79"/>
        <v>0</v>
      </c>
      <c r="P228" s="242">
        <f t="shared" si="79"/>
        <v>0</v>
      </c>
      <c r="Q228" s="242">
        <f t="shared" si="79"/>
        <v>0</v>
      </c>
      <c r="R228" s="242">
        <f t="shared" si="79"/>
        <v>0</v>
      </c>
      <c r="S228" s="242">
        <f t="shared" si="79"/>
        <v>0</v>
      </c>
      <c r="T228" s="242">
        <f t="shared" si="79"/>
        <v>0</v>
      </c>
      <c r="U228" s="242">
        <f t="shared" si="79"/>
        <v>0</v>
      </c>
      <c r="V228" s="242">
        <f t="shared" si="79"/>
        <v>0</v>
      </c>
      <c r="W228" s="242"/>
      <c r="X228" s="242">
        <f t="shared" si="79"/>
        <v>0</v>
      </c>
      <c r="Y228" s="242">
        <f t="shared" si="79"/>
        <v>0</v>
      </c>
      <c r="Z228" s="242">
        <f t="shared" si="79"/>
        <v>0</v>
      </c>
      <c r="AA228" s="242">
        <f t="shared" si="79"/>
        <v>0</v>
      </c>
      <c r="AB228" s="242">
        <f t="shared" si="79"/>
        <v>0</v>
      </c>
      <c r="AC228" s="242">
        <f t="shared" si="79"/>
        <v>0</v>
      </c>
      <c r="AD228" s="242">
        <f t="shared" si="79"/>
        <v>0</v>
      </c>
      <c r="AE228" s="242">
        <f t="shared" si="79"/>
        <v>0</v>
      </c>
      <c r="AF228" s="242">
        <f t="shared" si="79"/>
        <v>0</v>
      </c>
      <c r="AG228" s="242">
        <f t="shared" si="79"/>
        <v>0</v>
      </c>
      <c r="AH228" s="242">
        <f t="shared" si="79"/>
        <v>0</v>
      </c>
      <c r="AI228" s="242">
        <f t="shared" si="79"/>
        <v>0</v>
      </c>
      <c r="AJ228" s="242">
        <f t="shared" si="79"/>
        <v>0</v>
      </c>
      <c r="AK228" s="242">
        <f t="shared" si="79"/>
        <v>0</v>
      </c>
      <c r="AL228" s="242">
        <f t="shared" si="79"/>
        <v>0</v>
      </c>
      <c r="AM228" s="242">
        <f t="shared" si="79"/>
        <v>0</v>
      </c>
      <c r="AN228" s="242">
        <f t="shared" si="79"/>
        <v>0</v>
      </c>
      <c r="AO228" s="242">
        <f t="shared" si="79"/>
        <v>0</v>
      </c>
      <c r="AP228" s="242">
        <f t="shared" si="79"/>
        <v>0</v>
      </c>
      <c r="AQ228" s="242">
        <f t="shared" si="79"/>
        <v>0</v>
      </c>
      <c r="AR228" s="242">
        <f t="shared" si="79"/>
        <v>0</v>
      </c>
      <c r="AS228" s="242">
        <f t="shared" si="79"/>
        <v>0</v>
      </c>
      <c r="AT228" s="242">
        <f t="shared" si="79"/>
        <v>0</v>
      </c>
      <c r="AU228" s="242">
        <f t="shared" si="79"/>
        <v>0</v>
      </c>
      <c r="AV228" s="242">
        <f t="shared" si="79"/>
        <v>0</v>
      </c>
      <c r="AW228" s="242">
        <f t="shared" si="79"/>
        <v>0</v>
      </c>
      <c r="AY228" s="239">
        <f t="shared" si="20"/>
        <v>0</v>
      </c>
    </row>
    <row r="229" spans="1:51" x14ac:dyDescent="0.25">
      <c r="A229" s="240" t="str">
        <f t="shared" ref="A229:B248" si="80">+A65</f>
        <v>CARO</v>
      </c>
      <c r="B229" s="241" t="str">
        <f t="shared" si="80"/>
        <v>Eingriffe an der Carotis</v>
      </c>
      <c r="C229" s="241"/>
      <c r="D229" s="242">
        <f t="shared" ref="D229:AW229" si="81">+IF(AND(D$167=2,D65&gt;=1),2,IF(AND(D$167=1,D65=1),1,0))</f>
        <v>0</v>
      </c>
      <c r="E229" s="242">
        <f t="shared" si="81"/>
        <v>0</v>
      </c>
      <c r="F229" s="242">
        <f t="shared" si="81"/>
        <v>0</v>
      </c>
      <c r="G229" s="242">
        <f t="shared" si="81"/>
        <v>0</v>
      </c>
      <c r="H229" s="242">
        <f t="shared" si="81"/>
        <v>0</v>
      </c>
      <c r="I229" s="242">
        <f t="shared" si="81"/>
        <v>0</v>
      </c>
      <c r="J229" s="242">
        <f t="shared" si="81"/>
        <v>0</v>
      </c>
      <c r="K229" s="242">
        <f t="shared" si="81"/>
        <v>0</v>
      </c>
      <c r="L229" s="242">
        <f t="shared" si="81"/>
        <v>0</v>
      </c>
      <c r="M229" s="242">
        <f t="shared" si="81"/>
        <v>0</v>
      </c>
      <c r="N229" s="242">
        <f t="shared" si="81"/>
        <v>0</v>
      </c>
      <c r="O229" s="242">
        <f t="shared" si="81"/>
        <v>0</v>
      </c>
      <c r="P229" s="242">
        <f t="shared" si="81"/>
        <v>0</v>
      </c>
      <c r="Q229" s="242">
        <f t="shared" si="81"/>
        <v>0</v>
      </c>
      <c r="R229" s="242">
        <f t="shared" si="81"/>
        <v>0</v>
      </c>
      <c r="S229" s="242">
        <f t="shared" si="81"/>
        <v>0</v>
      </c>
      <c r="T229" s="242">
        <f t="shared" si="81"/>
        <v>0</v>
      </c>
      <c r="U229" s="242">
        <f t="shared" si="81"/>
        <v>0</v>
      </c>
      <c r="V229" s="242">
        <f t="shared" si="81"/>
        <v>0</v>
      </c>
      <c r="W229" s="242">
        <f t="shared" si="81"/>
        <v>0</v>
      </c>
      <c r="X229" s="242">
        <f t="shared" si="81"/>
        <v>0</v>
      </c>
      <c r="Y229" s="242">
        <f t="shared" si="81"/>
        <v>0</v>
      </c>
      <c r="Z229" s="242">
        <f t="shared" si="81"/>
        <v>0</v>
      </c>
      <c r="AA229" s="242">
        <f t="shared" si="81"/>
        <v>0</v>
      </c>
      <c r="AB229" s="242">
        <f t="shared" si="81"/>
        <v>0</v>
      </c>
      <c r="AC229" s="242">
        <f t="shared" si="81"/>
        <v>0</v>
      </c>
      <c r="AD229" s="242">
        <f t="shared" si="81"/>
        <v>0</v>
      </c>
      <c r="AE229" s="242">
        <f t="shared" si="81"/>
        <v>0</v>
      </c>
      <c r="AF229" s="242">
        <f t="shared" si="81"/>
        <v>0</v>
      </c>
      <c r="AG229" s="242">
        <f t="shared" si="81"/>
        <v>0</v>
      </c>
      <c r="AH229" s="242">
        <f t="shared" si="81"/>
        <v>0</v>
      </c>
      <c r="AI229" s="242">
        <f t="shared" si="81"/>
        <v>0</v>
      </c>
      <c r="AJ229" s="242">
        <f t="shared" si="81"/>
        <v>0</v>
      </c>
      <c r="AK229" s="242">
        <f t="shared" si="81"/>
        <v>0</v>
      </c>
      <c r="AL229" s="242">
        <f t="shared" si="81"/>
        <v>0</v>
      </c>
      <c r="AM229" s="242">
        <f t="shared" si="81"/>
        <v>0</v>
      </c>
      <c r="AN229" s="242">
        <f t="shared" si="81"/>
        <v>0</v>
      </c>
      <c r="AO229" s="242">
        <f t="shared" si="81"/>
        <v>0</v>
      </c>
      <c r="AP229" s="242">
        <f t="shared" si="81"/>
        <v>0</v>
      </c>
      <c r="AQ229" s="242">
        <f t="shared" si="81"/>
        <v>0</v>
      </c>
      <c r="AR229" s="242">
        <f t="shared" si="81"/>
        <v>0</v>
      </c>
      <c r="AS229" s="242">
        <f t="shared" si="81"/>
        <v>0</v>
      </c>
      <c r="AT229" s="242">
        <f t="shared" si="81"/>
        <v>0</v>
      </c>
      <c r="AU229" s="242">
        <f t="shared" si="81"/>
        <v>0</v>
      </c>
      <c r="AV229" s="242">
        <f t="shared" si="81"/>
        <v>0</v>
      </c>
      <c r="AW229" s="242">
        <f t="shared" si="81"/>
        <v>0</v>
      </c>
      <c r="AY229" s="239">
        <f t="shared" si="20"/>
        <v>0</v>
      </c>
    </row>
    <row r="230" spans="1:51" ht="25" x14ac:dyDescent="0.25">
      <c r="A230" s="240" t="str">
        <f t="shared" si="80"/>
        <v>AOR1</v>
      </c>
      <c r="B230" s="241" t="str">
        <f t="shared" si="80"/>
        <v>Interventionelle und endovaskuläre Behandlung der Aorta</v>
      </c>
      <c r="C230" s="241"/>
      <c r="D230" s="242">
        <f t="shared" ref="D230:V230" si="82">+IF(AND(D$167=2,D66&gt;=1),2,IF(AND(D$167=1,D66=1),1,0))</f>
        <v>0</v>
      </c>
      <c r="E230" s="242">
        <f t="shared" si="82"/>
        <v>0</v>
      </c>
      <c r="F230" s="242">
        <f t="shared" si="82"/>
        <v>0</v>
      </c>
      <c r="G230" s="242">
        <f t="shared" si="82"/>
        <v>0</v>
      </c>
      <c r="H230" s="242">
        <f t="shared" si="82"/>
        <v>0</v>
      </c>
      <c r="I230" s="242">
        <f t="shared" si="82"/>
        <v>0</v>
      </c>
      <c r="J230" s="242">
        <f t="shared" si="82"/>
        <v>0</v>
      </c>
      <c r="K230" s="242">
        <f t="shared" si="82"/>
        <v>0</v>
      </c>
      <c r="L230" s="242">
        <f t="shared" si="82"/>
        <v>0</v>
      </c>
      <c r="M230" s="242">
        <f t="shared" si="82"/>
        <v>0</v>
      </c>
      <c r="N230" s="242">
        <f t="shared" si="82"/>
        <v>0</v>
      </c>
      <c r="O230" s="242">
        <f t="shared" si="82"/>
        <v>0</v>
      </c>
      <c r="P230" s="242">
        <f t="shared" si="82"/>
        <v>0</v>
      </c>
      <c r="Q230" s="242">
        <f t="shared" si="82"/>
        <v>0</v>
      </c>
      <c r="R230" s="242">
        <f t="shared" si="82"/>
        <v>0</v>
      </c>
      <c r="S230" s="242">
        <f t="shared" si="82"/>
        <v>0</v>
      </c>
      <c r="T230" s="242">
        <f t="shared" si="82"/>
        <v>0</v>
      </c>
      <c r="U230" s="242">
        <f t="shared" si="82"/>
        <v>0</v>
      </c>
      <c r="V230" s="242">
        <f t="shared" si="82"/>
        <v>0</v>
      </c>
      <c r="W230" s="242"/>
      <c r="X230" s="242">
        <f t="shared" ref="X230:AW230" si="83">+IF(AND(X$167=2,X66&gt;=1),2,IF(AND(X$167=1,X66=1),1,0))</f>
        <v>0</v>
      </c>
      <c r="Y230" s="242">
        <f t="shared" si="83"/>
        <v>0</v>
      </c>
      <c r="Z230" s="242">
        <f t="shared" si="83"/>
        <v>0</v>
      </c>
      <c r="AA230" s="242">
        <f t="shared" si="83"/>
        <v>0</v>
      </c>
      <c r="AB230" s="242">
        <f t="shared" si="83"/>
        <v>0</v>
      </c>
      <c r="AC230" s="242">
        <f t="shared" si="83"/>
        <v>0</v>
      </c>
      <c r="AD230" s="242">
        <f t="shared" si="83"/>
        <v>0</v>
      </c>
      <c r="AE230" s="242">
        <f t="shared" si="83"/>
        <v>0</v>
      </c>
      <c r="AF230" s="242">
        <f t="shared" si="83"/>
        <v>0</v>
      </c>
      <c r="AG230" s="242">
        <f t="shared" si="83"/>
        <v>0</v>
      </c>
      <c r="AH230" s="242">
        <f t="shared" si="83"/>
        <v>0</v>
      </c>
      <c r="AI230" s="242">
        <f t="shared" si="83"/>
        <v>0</v>
      </c>
      <c r="AJ230" s="242">
        <f t="shared" si="83"/>
        <v>0</v>
      </c>
      <c r="AK230" s="242">
        <f t="shared" si="83"/>
        <v>0</v>
      </c>
      <c r="AL230" s="242">
        <f t="shared" si="83"/>
        <v>0</v>
      </c>
      <c r="AM230" s="242">
        <f t="shared" si="83"/>
        <v>0</v>
      </c>
      <c r="AN230" s="242">
        <f t="shared" si="83"/>
        <v>0</v>
      </c>
      <c r="AO230" s="242">
        <f t="shared" si="83"/>
        <v>0</v>
      </c>
      <c r="AP230" s="242">
        <f t="shared" si="83"/>
        <v>0</v>
      </c>
      <c r="AQ230" s="242">
        <f t="shared" si="83"/>
        <v>0</v>
      </c>
      <c r="AR230" s="242">
        <f t="shared" si="83"/>
        <v>0</v>
      </c>
      <c r="AS230" s="242">
        <f t="shared" si="83"/>
        <v>0</v>
      </c>
      <c r="AT230" s="242">
        <f t="shared" si="83"/>
        <v>0</v>
      </c>
      <c r="AU230" s="242">
        <f t="shared" si="83"/>
        <v>0</v>
      </c>
      <c r="AV230" s="242">
        <f t="shared" si="83"/>
        <v>0</v>
      </c>
      <c r="AW230" s="242">
        <f t="shared" si="83"/>
        <v>0</v>
      </c>
      <c r="AY230" s="239">
        <f t="shared" si="20"/>
        <v>0</v>
      </c>
    </row>
    <row r="231" spans="1:51" x14ac:dyDescent="0.25">
      <c r="A231" s="240" t="str">
        <f t="shared" si="80"/>
        <v>AOR1.1</v>
      </c>
      <c r="B231" s="241" t="str">
        <f t="shared" si="80"/>
        <v>Chirurgische Behandlung der Aorta</v>
      </c>
      <c r="C231" s="241"/>
      <c r="D231" s="242">
        <f t="shared" ref="D231:V231" si="84">+IF(AND(D$167=2,D67&gt;=1),2,IF(AND(D$167=1,D67=1),1,0))</f>
        <v>0</v>
      </c>
      <c r="E231" s="242">
        <f t="shared" si="84"/>
        <v>0</v>
      </c>
      <c r="F231" s="242">
        <f t="shared" si="84"/>
        <v>0</v>
      </c>
      <c r="G231" s="242">
        <f t="shared" si="84"/>
        <v>0</v>
      </c>
      <c r="H231" s="242">
        <f t="shared" si="84"/>
        <v>0</v>
      </c>
      <c r="I231" s="242">
        <f t="shared" si="84"/>
        <v>0</v>
      </c>
      <c r="J231" s="242">
        <f t="shared" si="84"/>
        <v>0</v>
      </c>
      <c r="K231" s="242">
        <f t="shared" si="84"/>
        <v>0</v>
      </c>
      <c r="L231" s="242">
        <f t="shared" si="84"/>
        <v>0</v>
      </c>
      <c r="M231" s="242">
        <f t="shared" si="84"/>
        <v>0</v>
      </c>
      <c r="N231" s="242">
        <f t="shared" si="84"/>
        <v>0</v>
      </c>
      <c r="O231" s="242">
        <f t="shared" si="84"/>
        <v>0</v>
      </c>
      <c r="P231" s="242">
        <f t="shared" si="84"/>
        <v>0</v>
      </c>
      <c r="Q231" s="242">
        <f t="shared" si="84"/>
        <v>0</v>
      </c>
      <c r="R231" s="242">
        <f t="shared" si="84"/>
        <v>0</v>
      </c>
      <c r="S231" s="242">
        <f t="shared" si="84"/>
        <v>0</v>
      </c>
      <c r="T231" s="242">
        <f t="shared" si="84"/>
        <v>0</v>
      </c>
      <c r="U231" s="242">
        <f t="shared" si="84"/>
        <v>0</v>
      </c>
      <c r="V231" s="242">
        <f t="shared" si="84"/>
        <v>0</v>
      </c>
      <c r="W231" s="242"/>
      <c r="X231" s="242">
        <f t="shared" ref="X231:AW231" si="85">+IF(AND(X$167=2,X67&gt;=1),2,IF(AND(X$167=1,X67=1),1,0))</f>
        <v>0</v>
      </c>
      <c r="Y231" s="242">
        <f t="shared" si="85"/>
        <v>0</v>
      </c>
      <c r="Z231" s="242">
        <f t="shared" si="85"/>
        <v>0</v>
      </c>
      <c r="AA231" s="242">
        <f t="shared" si="85"/>
        <v>0</v>
      </c>
      <c r="AB231" s="242">
        <f t="shared" si="85"/>
        <v>0</v>
      </c>
      <c r="AC231" s="242">
        <f t="shared" si="85"/>
        <v>0</v>
      </c>
      <c r="AD231" s="242">
        <f t="shared" si="85"/>
        <v>0</v>
      </c>
      <c r="AE231" s="242">
        <f t="shared" si="85"/>
        <v>0</v>
      </c>
      <c r="AF231" s="242">
        <f t="shared" si="85"/>
        <v>0</v>
      </c>
      <c r="AG231" s="242">
        <f t="shared" si="85"/>
        <v>0</v>
      </c>
      <c r="AH231" s="242">
        <f t="shared" si="85"/>
        <v>0</v>
      </c>
      <c r="AI231" s="242">
        <f t="shared" si="85"/>
        <v>0</v>
      </c>
      <c r="AJ231" s="242">
        <f t="shared" si="85"/>
        <v>0</v>
      </c>
      <c r="AK231" s="242">
        <f t="shared" si="85"/>
        <v>0</v>
      </c>
      <c r="AL231" s="242">
        <f t="shared" si="85"/>
        <v>0</v>
      </c>
      <c r="AM231" s="242">
        <f t="shared" si="85"/>
        <v>0</v>
      </c>
      <c r="AN231" s="242">
        <f t="shared" si="85"/>
        <v>0</v>
      </c>
      <c r="AO231" s="242">
        <f t="shared" si="85"/>
        <v>0</v>
      </c>
      <c r="AP231" s="242">
        <f t="shared" si="85"/>
        <v>0</v>
      </c>
      <c r="AQ231" s="242">
        <f t="shared" si="85"/>
        <v>0</v>
      </c>
      <c r="AR231" s="242">
        <f t="shared" si="85"/>
        <v>0</v>
      </c>
      <c r="AS231" s="242">
        <f t="shared" si="85"/>
        <v>0</v>
      </c>
      <c r="AT231" s="242">
        <f t="shared" si="85"/>
        <v>0</v>
      </c>
      <c r="AU231" s="242">
        <f t="shared" si="85"/>
        <v>0</v>
      </c>
      <c r="AV231" s="242">
        <f t="shared" si="85"/>
        <v>0</v>
      </c>
      <c r="AW231" s="242">
        <f t="shared" si="85"/>
        <v>0</v>
      </c>
      <c r="AY231" s="239">
        <f t="shared" ref="AY231" si="86">+MAX(D231:AW231)</f>
        <v>0</v>
      </c>
    </row>
    <row r="232" spans="1:51" x14ac:dyDescent="0.25">
      <c r="A232" s="240" t="str">
        <f t="shared" si="80"/>
        <v>RAD1</v>
      </c>
      <c r="B232" s="241" t="str">
        <f t="shared" si="80"/>
        <v>Interventionelle Radiologie</v>
      </c>
      <c r="C232" s="241"/>
      <c r="D232" s="242">
        <f t="shared" ref="D232:AW232" si="87">+IF(AND(D$167=2,D68&gt;=1),2,IF(AND(D$167=1,D68=1),1,0))</f>
        <v>0</v>
      </c>
      <c r="E232" s="242">
        <f t="shared" si="87"/>
        <v>0</v>
      </c>
      <c r="F232" s="242">
        <f t="shared" si="87"/>
        <v>0</v>
      </c>
      <c r="G232" s="242">
        <f t="shared" si="87"/>
        <v>0</v>
      </c>
      <c r="H232" s="242">
        <f t="shared" si="87"/>
        <v>0</v>
      </c>
      <c r="I232" s="242">
        <f t="shared" si="87"/>
        <v>0</v>
      </c>
      <c r="J232" s="242">
        <f t="shared" si="87"/>
        <v>0</v>
      </c>
      <c r="K232" s="242">
        <f t="shared" si="87"/>
        <v>0</v>
      </c>
      <c r="L232" s="242">
        <f t="shared" si="87"/>
        <v>0</v>
      </c>
      <c r="M232" s="242">
        <f t="shared" si="87"/>
        <v>0</v>
      </c>
      <c r="N232" s="242">
        <f t="shared" si="87"/>
        <v>0</v>
      </c>
      <c r="O232" s="242">
        <f t="shared" si="87"/>
        <v>0</v>
      </c>
      <c r="P232" s="242">
        <f t="shared" si="87"/>
        <v>0</v>
      </c>
      <c r="Q232" s="242">
        <f t="shared" si="87"/>
        <v>0</v>
      </c>
      <c r="R232" s="242">
        <f t="shared" si="87"/>
        <v>0</v>
      </c>
      <c r="S232" s="242">
        <f t="shared" si="87"/>
        <v>0</v>
      </c>
      <c r="T232" s="242">
        <f t="shared" si="87"/>
        <v>0</v>
      </c>
      <c r="U232" s="242">
        <f t="shared" si="87"/>
        <v>0</v>
      </c>
      <c r="V232" s="242">
        <f t="shared" si="87"/>
        <v>0</v>
      </c>
      <c r="W232" s="242"/>
      <c r="X232" s="242">
        <f t="shared" si="87"/>
        <v>0</v>
      </c>
      <c r="Y232" s="242">
        <f t="shared" si="87"/>
        <v>0</v>
      </c>
      <c r="Z232" s="242">
        <f t="shared" si="87"/>
        <v>0</v>
      </c>
      <c r="AA232" s="242">
        <f t="shared" si="87"/>
        <v>0</v>
      </c>
      <c r="AB232" s="242">
        <f t="shared" si="87"/>
        <v>0</v>
      </c>
      <c r="AC232" s="242">
        <f t="shared" si="87"/>
        <v>0</v>
      </c>
      <c r="AD232" s="242">
        <f t="shared" si="87"/>
        <v>0</v>
      </c>
      <c r="AE232" s="242">
        <f t="shared" si="87"/>
        <v>0</v>
      </c>
      <c r="AF232" s="242">
        <f t="shared" si="87"/>
        <v>0</v>
      </c>
      <c r="AG232" s="242">
        <f t="shared" si="87"/>
        <v>0</v>
      </c>
      <c r="AH232" s="242">
        <f t="shared" si="87"/>
        <v>0</v>
      </c>
      <c r="AI232" s="242">
        <f t="shared" si="87"/>
        <v>0</v>
      </c>
      <c r="AJ232" s="242">
        <f t="shared" si="87"/>
        <v>0</v>
      </c>
      <c r="AK232" s="242">
        <f t="shared" si="87"/>
        <v>0</v>
      </c>
      <c r="AL232" s="242">
        <f t="shared" si="87"/>
        <v>0</v>
      </c>
      <c r="AM232" s="242">
        <f t="shared" si="87"/>
        <v>0</v>
      </c>
      <c r="AN232" s="242">
        <f t="shared" si="87"/>
        <v>0</v>
      </c>
      <c r="AO232" s="242">
        <f t="shared" si="87"/>
        <v>0</v>
      </c>
      <c r="AP232" s="242">
        <f t="shared" si="87"/>
        <v>0</v>
      </c>
      <c r="AQ232" s="242">
        <f t="shared" si="87"/>
        <v>0</v>
      </c>
      <c r="AR232" s="242">
        <f t="shared" si="87"/>
        <v>0</v>
      </c>
      <c r="AS232" s="242">
        <f t="shared" si="87"/>
        <v>0</v>
      </c>
      <c r="AT232" s="242">
        <f t="shared" si="87"/>
        <v>0</v>
      </c>
      <c r="AU232" s="242">
        <f t="shared" si="87"/>
        <v>0</v>
      </c>
      <c r="AV232" s="242">
        <f t="shared" si="87"/>
        <v>0</v>
      </c>
      <c r="AW232" s="242">
        <f t="shared" si="87"/>
        <v>0</v>
      </c>
      <c r="AY232" s="239">
        <f t="shared" si="20"/>
        <v>0</v>
      </c>
    </row>
    <row r="233" spans="1:51" x14ac:dyDescent="0.25">
      <c r="A233" s="240" t="str">
        <f t="shared" si="80"/>
        <v>RAD2</v>
      </c>
      <c r="B233" s="241" t="str">
        <f t="shared" si="80"/>
        <v>Komplexe Interventionelle Radiologie</v>
      </c>
      <c r="C233" s="241"/>
      <c r="D233" s="242">
        <f t="shared" ref="D233:AW233" si="88">+IF(AND(D$167=2,D69&gt;=1),2,IF(AND(D$167=1,D69=1),1,0))</f>
        <v>0</v>
      </c>
      <c r="E233" s="242">
        <f t="shared" si="88"/>
        <v>0</v>
      </c>
      <c r="F233" s="242">
        <f t="shared" si="88"/>
        <v>0</v>
      </c>
      <c r="G233" s="242">
        <f t="shared" si="88"/>
        <v>0</v>
      </c>
      <c r="H233" s="242">
        <f t="shared" si="88"/>
        <v>0</v>
      </c>
      <c r="I233" s="242">
        <f t="shared" si="88"/>
        <v>0</v>
      </c>
      <c r="J233" s="242">
        <f t="shared" si="88"/>
        <v>0</v>
      </c>
      <c r="K233" s="242">
        <f t="shared" si="88"/>
        <v>0</v>
      </c>
      <c r="L233" s="242">
        <f t="shared" si="88"/>
        <v>0</v>
      </c>
      <c r="M233" s="242">
        <f t="shared" si="88"/>
        <v>0</v>
      </c>
      <c r="N233" s="242">
        <f t="shared" si="88"/>
        <v>0</v>
      </c>
      <c r="O233" s="242">
        <f t="shared" si="88"/>
        <v>0</v>
      </c>
      <c r="P233" s="242">
        <f t="shared" si="88"/>
        <v>0</v>
      </c>
      <c r="Q233" s="242">
        <f t="shared" si="88"/>
        <v>0</v>
      </c>
      <c r="R233" s="242">
        <f t="shared" si="88"/>
        <v>0</v>
      </c>
      <c r="S233" s="242">
        <f t="shared" si="88"/>
        <v>0</v>
      </c>
      <c r="T233" s="242">
        <f t="shared" si="88"/>
        <v>0</v>
      </c>
      <c r="U233" s="242">
        <f t="shared" si="88"/>
        <v>0</v>
      </c>
      <c r="V233" s="242">
        <f t="shared" si="88"/>
        <v>0</v>
      </c>
      <c r="W233" s="242">
        <f t="shared" si="88"/>
        <v>0</v>
      </c>
      <c r="X233" s="242">
        <f t="shared" si="88"/>
        <v>0</v>
      </c>
      <c r="Y233" s="242">
        <f t="shared" si="88"/>
        <v>0</v>
      </c>
      <c r="Z233" s="242">
        <f t="shared" si="88"/>
        <v>0</v>
      </c>
      <c r="AA233" s="242">
        <f t="shared" si="88"/>
        <v>0</v>
      </c>
      <c r="AB233" s="242">
        <f t="shared" si="88"/>
        <v>0</v>
      </c>
      <c r="AC233" s="242">
        <f t="shared" si="88"/>
        <v>0</v>
      </c>
      <c r="AD233" s="242">
        <f t="shared" si="88"/>
        <v>0</v>
      </c>
      <c r="AE233" s="242">
        <f t="shared" si="88"/>
        <v>0</v>
      </c>
      <c r="AF233" s="242">
        <f t="shared" si="88"/>
        <v>0</v>
      </c>
      <c r="AG233" s="242">
        <f t="shared" si="88"/>
        <v>0</v>
      </c>
      <c r="AH233" s="242">
        <f t="shared" si="88"/>
        <v>0</v>
      </c>
      <c r="AI233" s="242">
        <f t="shared" si="88"/>
        <v>0</v>
      </c>
      <c r="AJ233" s="242">
        <f t="shared" si="88"/>
        <v>0</v>
      </c>
      <c r="AK233" s="242">
        <f t="shared" si="88"/>
        <v>0</v>
      </c>
      <c r="AL233" s="242">
        <f t="shared" si="88"/>
        <v>0</v>
      </c>
      <c r="AM233" s="242">
        <f t="shared" si="88"/>
        <v>0</v>
      </c>
      <c r="AN233" s="242">
        <f t="shared" si="88"/>
        <v>0</v>
      </c>
      <c r="AO233" s="242">
        <f t="shared" si="88"/>
        <v>0</v>
      </c>
      <c r="AP233" s="242">
        <f t="shared" si="88"/>
        <v>0</v>
      </c>
      <c r="AQ233" s="242">
        <f t="shared" si="88"/>
        <v>0</v>
      </c>
      <c r="AR233" s="242">
        <f t="shared" si="88"/>
        <v>0</v>
      </c>
      <c r="AS233" s="242">
        <f t="shared" si="88"/>
        <v>0</v>
      </c>
      <c r="AT233" s="242">
        <f t="shared" si="88"/>
        <v>0</v>
      </c>
      <c r="AU233" s="242">
        <f t="shared" si="88"/>
        <v>0</v>
      </c>
      <c r="AV233" s="242">
        <f t="shared" si="88"/>
        <v>0</v>
      </c>
      <c r="AW233" s="242">
        <f t="shared" si="88"/>
        <v>0</v>
      </c>
      <c r="AY233" s="239">
        <f t="shared" si="20"/>
        <v>0</v>
      </c>
    </row>
    <row r="234" spans="1:51" x14ac:dyDescent="0.25">
      <c r="A234" s="240" t="str">
        <f t="shared" si="80"/>
        <v>HER1</v>
      </c>
      <c r="B234" s="241" t="str">
        <f t="shared" si="80"/>
        <v>Einfache Herzchirurgie</v>
      </c>
      <c r="C234" s="241"/>
      <c r="D234" s="242">
        <f t="shared" ref="D234:AW234" si="89">+IF(AND(D$167=2,D70&gt;=1),2,IF(AND(D$167=1,D70=1),1,0))</f>
        <v>0</v>
      </c>
      <c r="E234" s="242">
        <f t="shared" si="89"/>
        <v>0</v>
      </c>
      <c r="F234" s="242">
        <f t="shared" si="89"/>
        <v>0</v>
      </c>
      <c r="G234" s="242">
        <f t="shared" si="89"/>
        <v>0</v>
      </c>
      <c r="H234" s="242">
        <f t="shared" si="89"/>
        <v>0</v>
      </c>
      <c r="I234" s="242">
        <f t="shared" si="89"/>
        <v>0</v>
      </c>
      <c r="J234" s="242">
        <f t="shared" si="89"/>
        <v>0</v>
      </c>
      <c r="K234" s="242">
        <f t="shared" si="89"/>
        <v>0</v>
      </c>
      <c r="L234" s="242">
        <f t="shared" si="89"/>
        <v>0</v>
      </c>
      <c r="M234" s="242">
        <f t="shared" si="89"/>
        <v>0</v>
      </c>
      <c r="N234" s="242">
        <f t="shared" si="89"/>
        <v>0</v>
      </c>
      <c r="O234" s="242">
        <f t="shared" si="89"/>
        <v>0</v>
      </c>
      <c r="P234" s="242">
        <f t="shared" si="89"/>
        <v>0</v>
      </c>
      <c r="Q234" s="242">
        <f t="shared" si="89"/>
        <v>0</v>
      </c>
      <c r="R234" s="242">
        <f t="shared" si="89"/>
        <v>0</v>
      </c>
      <c r="S234" s="242">
        <f t="shared" si="89"/>
        <v>0</v>
      </c>
      <c r="T234" s="242">
        <f t="shared" si="89"/>
        <v>0</v>
      </c>
      <c r="U234" s="242">
        <f t="shared" si="89"/>
        <v>0</v>
      </c>
      <c r="V234" s="242">
        <f t="shared" si="89"/>
        <v>0</v>
      </c>
      <c r="W234" s="242"/>
      <c r="X234" s="242">
        <f t="shared" si="89"/>
        <v>0</v>
      </c>
      <c r="Y234" s="242">
        <f t="shared" si="89"/>
        <v>0</v>
      </c>
      <c r="Z234" s="242">
        <f t="shared" si="89"/>
        <v>0</v>
      </c>
      <c r="AA234" s="242">
        <f t="shared" si="89"/>
        <v>0</v>
      </c>
      <c r="AB234" s="242">
        <f t="shared" si="89"/>
        <v>0</v>
      </c>
      <c r="AC234" s="242">
        <f t="shared" si="89"/>
        <v>0</v>
      </c>
      <c r="AD234" s="242">
        <f t="shared" si="89"/>
        <v>0</v>
      </c>
      <c r="AE234" s="242">
        <f t="shared" si="89"/>
        <v>0</v>
      </c>
      <c r="AF234" s="242">
        <f t="shared" si="89"/>
        <v>0</v>
      </c>
      <c r="AG234" s="242">
        <f t="shared" si="89"/>
        <v>0</v>
      </c>
      <c r="AH234" s="242">
        <f t="shared" si="89"/>
        <v>0</v>
      </c>
      <c r="AI234" s="242">
        <f t="shared" si="89"/>
        <v>0</v>
      </c>
      <c r="AJ234" s="242">
        <f t="shared" si="89"/>
        <v>0</v>
      </c>
      <c r="AK234" s="242">
        <f t="shared" si="89"/>
        <v>0</v>
      </c>
      <c r="AL234" s="242">
        <f t="shared" si="89"/>
        <v>0</v>
      </c>
      <c r="AM234" s="242">
        <f t="shared" si="89"/>
        <v>0</v>
      </c>
      <c r="AN234" s="242">
        <f t="shared" si="89"/>
        <v>0</v>
      </c>
      <c r="AO234" s="242">
        <f t="shared" si="89"/>
        <v>0</v>
      </c>
      <c r="AP234" s="242">
        <f t="shared" si="89"/>
        <v>0</v>
      </c>
      <c r="AQ234" s="242">
        <f t="shared" si="89"/>
        <v>0</v>
      </c>
      <c r="AR234" s="242">
        <f t="shared" si="89"/>
        <v>0</v>
      </c>
      <c r="AS234" s="242">
        <f t="shared" si="89"/>
        <v>0</v>
      </c>
      <c r="AT234" s="242">
        <f t="shared" si="89"/>
        <v>0</v>
      </c>
      <c r="AU234" s="242">
        <f t="shared" si="89"/>
        <v>0</v>
      </c>
      <c r="AV234" s="242">
        <f t="shared" si="89"/>
        <v>0</v>
      </c>
      <c r="AW234" s="242">
        <f t="shared" si="89"/>
        <v>0</v>
      </c>
      <c r="AY234" s="239">
        <f t="shared" si="20"/>
        <v>0</v>
      </c>
    </row>
    <row r="235" spans="1:51" ht="37.5" x14ac:dyDescent="0.25">
      <c r="A235" s="240" t="str">
        <f t="shared" si="80"/>
        <v>HER1.1</v>
      </c>
      <c r="B235" s="241" t="str">
        <f t="shared" si="80"/>
        <v>Herzchirurgie und Gefässeingriffe mit Herzlungen-
maschine (ohne Koronarchirurgie)</v>
      </c>
      <c r="C235" s="241"/>
      <c r="D235" s="242">
        <f t="shared" ref="D235:AW235" si="90">+IF(AND(D$167=2,D71&gt;=1),2,IF(AND(D$167=1,D71=1),1,0))</f>
        <v>0</v>
      </c>
      <c r="E235" s="242">
        <f t="shared" si="90"/>
        <v>0</v>
      </c>
      <c r="F235" s="242">
        <f t="shared" si="90"/>
        <v>0</v>
      </c>
      <c r="G235" s="242">
        <f t="shared" si="90"/>
        <v>0</v>
      </c>
      <c r="H235" s="242">
        <f t="shared" si="90"/>
        <v>0</v>
      </c>
      <c r="I235" s="242">
        <f t="shared" si="90"/>
        <v>0</v>
      </c>
      <c r="J235" s="242">
        <f t="shared" si="90"/>
        <v>0</v>
      </c>
      <c r="K235" s="242">
        <f t="shared" si="90"/>
        <v>0</v>
      </c>
      <c r="L235" s="242">
        <f t="shared" si="90"/>
        <v>0</v>
      </c>
      <c r="M235" s="242">
        <f t="shared" si="90"/>
        <v>0</v>
      </c>
      <c r="N235" s="242">
        <f t="shared" si="90"/>
        <v>0</v>
      </c>
      <c r="O235" s="242">
        <f t="shared" si="90"/>
        <v>0</v>
      </c>
      <c r="P235" s="242">
        <f t="shared" si="90"/>
        <v>0</v>
      </c>
      <c r="Q235" s="242">
        <f t="shared" si="90"/>
        <v>0</v>
      </c>
      <c r="R235" s="242">
        <f t="shared" si="90"/>
        <v>0</v>
      </c>
      <c r="S235" s="242">
        <f t="shared" si="90"/>
        <v>0</v>
      </c>
      <c r="T235" s="242">
        <f t="shared" si="90"/>
        <v>0</v>
      </c>
      <c r="U235" s="242">
        <f t="shared" si="90"/>
        <v>0</v>
      </c>
      <c r="V235" s="242">
        <f t="shared" si="90"/>
        <v>0</v>
      </c>
      <c r="W235" s="242"/>
      <c r="X235" s="242">
        <f t="shared" si="90"/>
        <v>0</v>
      </c>
      <c r="Y235" s="242">
        <f t="shared" si="90"/>
        <v>0</v>
      </c>
      <c r="Z235" s="242">
        <f t="shared" si="90"/>
        <v>0</v>
      </c>
      <c r="AA235" s="242">
        <f t="shared" si="90"/>
        <v>0</v>
      </c>
      <c r="AB235" s="242">
        <f t="shared" si="90"/>
        <v>0</v>
      </c>
      <c r="AC235" s="242">
        <f t="shared" si="90"/>
        <v>0</v>
      </c>
      <c r="AD235" s="242">
        <f t="shared" si="90"/>
        <v>0</v>
      </c>
      <c r="AE235" s="242">
        <f t="shared" si="90"/>
        <v>0</v>
      </c>
      <c r="AF235" s="242">
        <f t="shared" si="90"/>
        <v>0</v>
      </c>
      <c r="AG235" s="242">
        <f t="shared" si="90"/>
        <v>0</v>
      </c>
      <c r="AH235" s="242">
        <f t="shared" si="90"/>
        <v>0</v>
      </c>
      <c r="AI235" s="242">
        <f t="shared" si="90"/>
        <v>0</v>
      </c>
      <c r="AJ235" s="242">
        <f t="shared" si="90"/>
        <v>0</v>
      </c>
      <c r="AK235" s="242">
        <f t="shared" si="90"/>
        <v>0</v>
      </c>
      <c r="AL235" s="242">
        <f t="shared" si="90"/>
        <v>0</v>
      </c>
      <c r="AM235" s="242">
        <f t="shared" si="90"/>
        <v>0</v>
      </c>
      <c r="AN235" s="242">
        <f t="shared" si="90"/>
        <v>0</v>
      </c>
      <c r="AO235" s="242">
        <f t="shared" si="90"/>
        <v>0</v>
      </c>
      <c r="AP235" s="242">
        <f t="shared" si="90"/>
        <v>0</v>
      </c>
      <c r="AQ235" s="242">
        <f t="shared" si="90"/>
        <v>0</v>
      </c>
      <c r="AR235" s="242">
        <f t="shared" si="90"/>
        <v>0</v>
      </c>
      <c r="AS235" s="242">
        <f t="shared" si="90"/>
        <v>0</v>
      </c>
      <c r="AT235" s="242">
        <f t="shared" si="90"/>
        <v>0</v>
      </c>
      <c r="AU235" s="242">
        <f t="shared" si="90"/>
        <v>0</v>
      </c>
      <c r="AV235" s="242">
        <f t="shared" si="90"/>
        <v>0</v>
      </c>
      <c r="AW235" s="242">
        <f t="shared" si="90"/>
        <v>0</v>
      </c>
      <c r="AY235" s="239">
        <f t="shared" si="20"/>
        <v>0</v>
      </c>
    </row>
    <row r="236" spans="1:51" x14ac:dyDescent="0.25">
      <c r="A236" s="240" t="str">
        <f t="shared" si="80"/>
        <v>HER1.1.1</v>
      </c>
      <c r="B236" s="241" t="str">
        <f t="shared" si="80"/>
        <v>Koronarchirurgie (CABG)</v>
      </c>
      <c r="C236" s="241"/>
      <c r="D236" s="242">
        <f t="shared" ref="D236:AW236" si="91">+IF(AND(D$167=2,D72&gt;=1),2,IF(AND(D$167=1,D72=1),1,0))</f>
        <v>0</v>
      </c>
      <c r="E236" s="242">
        <f t="shared" si="91"/>
        <v>0</v>
      </c>
      <c r="F236" s="242">
        <f t="shared" si="91"/>
        <v>0</v>
      </c>
      <c r="G236" s="242">
        <f t="shared" si="91"/>
        <v>0</v>
      </c>
      <c r="H236" s="242">
        <f t="shared" si="91"/>
        <v>0</v>
      </c>
      <c r="I236" s="242">
        <f t="shared" si="91"/>
        <v>0</v>
      </c>
      <c r="J236" s="242">
        <f t="shared" si="91"/>
        <v>0</v>
      </c>
      <c r="K236" s="242">
        <f t="shared" si="91"/>
        <v>0</v>
      </c>
      <c r="L236" s="242">
        <f t="shared" si="91"/>
        <v>0</v>
      </c>
      <c r="M236" s="242">
        <f t="shared" si="91"/>
        <v>0</v>
      </c>
      <c r="N236" s="242">
        <f t="shared" si="91"/>
        <v>0</v>
      </c>
      <c r="O236" s="242">
        <f t="shared" si="91"/>
        <v>0</v>
      </c>
      <c r="P236" s="242">
        <f t="shared" si="91"/>
        <v>0</v>
      </c>
      <c r="Q236" s="242">
        <f t="shared" si="91"/>
        <v>0</v>
      </c>
      <c r="R236" s="242">
        <f t="shared" si="91"/>
        <v>0</v>
      </c>
      <c r="S236" s="242">
        <f t="shared" si="91"/>
        <v>0</v>
      </c>
      <c r="T236" s="242">
        <f t="shared" si="91"/>
        <v>0</v>
      </c>
      <c r="U236" s="242">
        <f t="shared" si="91"/>
        <v>0</v>
      </c>
      <c r="V236" s="242">
        <f t="shared" si="91"/>
        <v>0</v>
      </c>
      <c r="W236" s="242"/>
      <c r="X236" s="242">
        <f t="shared" si="91"/>
        <v>0</v>
      </c>
      <c r="Y236" s="242">
        <f t="shared" si="91"/>
        <v>0</v>
      </c>
      <c r="Z236" s="242">
        <f t="shared" si="91"/>
        <v>0</v>
      </c>
      <c r="AA236" s="242">
        <f t="shared" si="91"/>
        <v>0</v>
      </c>
      <c r="AB236" s="242">
        <f t="shared" si="91"/>
        <v>0</v>
      </c>
      <c r="AC236" s="242">
        <f t="shared" si="91"/>
        <v>0</v>
      </c>
      <c r="AD236" s="242">
        <f t="shared" si="91"/>
        <v>0</v>
      </c>
      <c r="AE236" s="242">
        <f t="shared" si="91"/>
        <v>0</v>
      </c>
      <c r="AF236" s="242">
        <f t="shared" si="91"/>
        <v>0</v>
      </c>
      <c r="AG236" s="242">
        <f t="shared" si="91"/>
        <v>0</v>
      </c>
      <c r="AH236" s="242">
        <f t="shared" si="91"/>
        <v>0</v>
      </c>
      <c r="AI236" s="242">
        <f t="shared" si="91"/>
        <v>0</v>
      </c>
      <c r="AJ236" s="242">
        <f t="shared" si="91"/>
        <v>0</v>
      </c>
      <c r="AK236" s="242">
        <f t="shared" si="91"/>
        <v>0</v>
      </c>
      <c r="AL236" s="242">
        <f t="shared" si="91"/>
        <v>0</v>
      </c>
      <c r="AM236" s="242">
        <f t="shared" si="91"/>
        <v>0</v>
      </c>
      <c r="AN236" s="242">
        <f t="shared" si="91"/>
        <v>0</v>
      </c>
      <c r="AO236" s="242">
        <f t="shared" si="91"/>
        <v>0</v>
      </c>
      <c r="AP236" s="242">
        <f t="shared" si="91"/>
        <v>0</v>
      </c>
      <c r="AQ236" s="242">
        <f t="shared" si="91"/>
        <v>0</v>
      </c>
      <c r="AR236" s="242">
        <f t="shared" si="91"/>
        <v>0</v>
      </c>
      <c r="AS236" s="242">
        <f t="shared" si="91"/>
        <v>0</v>
      </c>
      <c r="AT236" s="242">
        <f t="shared" si="91"/>
        <v>0</v>
      </c>
      <c r="AU236" s="242">
        <f t="shared" si="91"/>
        <v>0</v>
      </c>
      <c r="AV236" s="242">
        <f t="shared" si="91"/>
        <v>0</v>
      </c>
      <c r="AW236" s="242">
        <f t="shared" si="91"/>
        <v>0</v>
      </c>
      <c r="AY236" s="239">
        <f t="shared" si="20"/>
        <v>0</v>
      </c>
    </row>
    <row r="237" spans="1:51" x14ac:dyDescent="0.25">
      <c r="A237" s="240" t="str">
        <f t="shared" si="80"/>
        <v>HER1.1.2</v>
      </c>
      <c r="B237" s="241" t="str">
        <f t="shared" si="80"/>
        <v>Komplexe kongenitale Herzchirurgie</v>
      </c>
      <c r="C237" s="241"/>
      <c r="D237" s="242">
        <f t="shared" ref="D237:AW237" si="92">+IF(AND(D$167=2,D73&gt;=1),2,IF(AND(D$167=1,D73=1),1,0))</f>
        <v>0</v>
      </c>
      <c r="E237" s="242">
        <f t="shared" si="92"/>
        <v>0</v>
      </c>
      <c r="F237" s="242">
        <f t="shared" si="92"/>
        <v>0</v>
      </c>
      <c r="G237" s="242">
        <f t="shared" si="92"/>
        <v>0</v>
      </c>
      <c r="H237" s="242">
        <f t="shared" si="92"/>
        <v>0</v>
      </c>
      <c r="I237" s="242">
        <f t="shared" si="92"/>
        <v>0</v>
      </c>
      <c r="J237" s="242">
        <f t="shared" si="92"/>
        <v>0</v>
      </c>
      <c r="K237" s="242">
        <f t="shared" si="92"/>
        <v>0</v>
      </c>
      <c r="L237" s="242">
        <f t="shared" si="92"/>
        <v>0</v>
      </c>
      <c r="M237" s="242">
        <f t="shared" si="92"/>
        <v>0</v>
      </c>
      <c r="N237" s="242">
        <f t="shared" si="92"/>
        <v>0</v>
      </c>
      <c r="O237" s="242">
        <f t="shared" si="92"/>
        <v>0</v>
      </c>
      <c r="P237" s="242">
        <f t="shared" si="92"/>
        <v>0</v>
      </c>
      <c r="Q237" s="242">
        <f t="shared" si="92"/>
        <v>0</v>
      </c>
      <c r="R237" s="242">
        <f t="shared" si="92"/>
        <v>0</v>
      </c>
      <c r="S237" s="242">
        <f t="shared" si="92"/>
        <v>0</v>
      </c>
      <c r="T237" s="242">
        <f t="shared" si="92"/>
        <v>0</v>
      </c>
      <c r="U237" s="242">
        <f t="shared" si="92"/>
        <v>0</v>
      </c>
      <c r="V237" s="242">
        <f t="shared" si="92"/>
        <v>0</v>
      </c>
      <c r="W237" s="242"/>
      <c r="X237" s="242">
        <f t="shared" si="92"/>
        <v>0</v>
      </c>
      <c r="Y237" s="242">
        <f t="shared" si="92"/>
        <v>0</v>
      </c>
      <c r="Z237" s="242">
        <f t="shared" si="92"/>
        <v>0</v>
      </c>
      <c r="AA237" s="242">
        <f t="shared" si="92"/>
        <v>0</v>
      </c>
      <c r="AB237" s="242">
        <f t="shared" si="92"/>
        <v>0</v>
      </c>
      <c r="AC237" s="242">
        <f t="shared" si="92"/>
        <v>0</v>
      </c>
      <c r="AD237" s="242">
        <f t="shared" si="92"/>
        <v>0</v>
      </c>
      <c r="AE237" s="242">
        <f t="shared" si="92"/>
        <v>0</v>
      </c>
      <c r="AF237" s="242">
        <f t="shared" si="92"/>
        <v>0</v>
      </c>
      <c r="AG237" s="242">
        <f t="shared" si="92"/>
        <v>0</v>
      </c>
      <c r="AH237" s="242">
        <f t="shared" si="92"/>
        <v>0</v>
      </c>
      <c r="AI237" s="242">
        <f t="shared" si="92"/>
        <v>0</v>
      </c>
      <c r="AJ237" s="242">
        <f t="shared" si="92"/>
        <v>0</v>
      </c>
      <c r="AK237" s="242">
        <f t="shared" si="92"/>
        <v>0</v>
      </c>
      <c r="AL237" s="242">
        <f t="shared" si="92"/>
        <v>0</v>
      </c>
      <c r="AM237" s="242">
        <f t="shared" si="92"/>
        <v>0</v>
      </c>
      <c r="AN237" s="242">
        <f t="shared" si="92"/>
        <v>0</v>
      </c>
      <c r="AO237" s="242">
        <f t="shared" si="92"/>
        <v>0</v>
      </c>
      <c r="AP237" s="242">
        <f t="shared" si="92"/>
        <v>0</v>
      </c>
      <c r="AQ237" s="242">
        <f t="shared" si="92"/>
        <v>0</v>
      </c>
      <c r="AR237" s="242">
        <f t="shared" si="92"/>
        <v>0</v>
      </c>
      <c r="AS237" s="242">
        <f t="shared" si="92"/>
        <v>0</v>
      </c>
      <c r="AT237" s="242">
        <f t="shared" si="92"/>
        <v>0</v>
      </c>
      <c r="AU237" s="242">
        <f t="shared" si="92"/>
        <v>0</v>
      </c>
      <c r="AV237" s="242">
        <f t="shared" si="92"/>
        <v>0</v>
      </c>
      <c r="AW237" s="242">
        <f t="shared" si="92"/>
        <v>0</v>
      </c>
      <c r="AY237" s="239">
        <f t="shared" si="20"/>
        <v>0</v>
      </c>
    </row>
    <row r="238" spans="1:51" ht="25" x14ac:dyDescent="0.25">
      <c r="A238" s="240" t="str">
        <f t="shared" si="80"/>
        <v>HER1.1.3</v>
      </c>
      <c r="B238" s="241" t="str">
        <f t="shared" si="80"/>
        <v>Chirurgie und Interventionen an der thorakalen Aorta</v>
      </c>
      <c r="C238" s="241"/>
      <c r="D238" s="242">
        <f t="shared" ref="D238:AW238" si="93">+IF(AND(D$167=2,D74&gt;=1),2,IF(AND(D$167=1,D74=1),1,0))</f>
        <v>0</v>
      </c>
      <c r="E238" s="242">
        <f t="shared" si="93"/>
        <v>0</v>
      </c>
      <c r="F238" s="242">
        <f t="shared" si="93"/>
        <v>0</v>
      </c>
      <c r="G238" s="242">
        <f t="shared" si="93"/>
        <v>0</v>
      </c>
      <c r="H238" s="242">
        <f t="shared" si="93"/>
        <v>0</v>
      </c>
      <c r="I238" s="242">
        <f t="shared" si="93"/>
        <v>0</v>
      </c>
      <c r="J238" s="242">
        <f t="shared" si="93"/>
        <v>0</v>
      </c>
      <c r="K238" s="242">
        <f t="shared" si="93"/>
        <v>0</v>
      </c>
      <c r="L238" s="242">
        <f t="shared" si="93"/>
        <v>0</v>
      </c>
      <c r="M238" s="242">
        <f t="shared" si="93"/>
        <v>0</v>
      </c>
      <c r="N238" s="242">
        <f t="shared" si="93"/>
        <v>0</v>
      </c>
      <c r="O238" s="242">
        <f t="shared" si="93"/>
        <v>0</v>
      </c>
      <c r="P238" s="242">
        <f t="shared" si="93"/>
        <v>0</v>
      </c>
      <c r="Q238" s="242">
        <f t="shared" si="93"/>
        <v>0</v>
      </c>
      <c r="R238" s="242">
        <f t="shared" si="93"/>
        <v>0</v>
      </c>
      <c r="S238" s="242">
        <f t="shared" si="93"/>
        <v>0</v>
      </c>
      <c r="T238" s="242">
        <f t="shared" si="93"/>
        <v>0</v>
      </c>
      <c r="U238" s="242">
        <f t="shared" si="93"/>
        <v>0</v>
      </c>
      <c r="V238" s="242">
        <f t="shared" si="93"/>
        <v>0</v>
      </c>
      <c r="W238" s="242"/>
      <c r="X238" s="242">
        <f t="shared" si="93"/>
        <v>0</v>
      </c>
      <c r="Y238" s="242">
        <f t="shared" si="93"/>
        <v>0</v>
      </c>
      <c r="Z238" s="242">
        <f t="shared" si="93"/>
        <v>0</v>
      </c>
      <c r="AA238" s="242">
        <f t="shared" si="93"/>
        <v>0</v>
      </c>
      <c r="AB238" s="242">
        <f t="shared" si="93"/>
        <v>0</v>
      </c>
      <c r="AC238" s="242">
        <f t="shared" si="93"/>
        <v>0</v>
      </c>
      <c r="AD238" s="242">
        <f t="shared" si="93"/>
        <v>0</v>
      </c>
      <c r="AE238" s="242">
        <f t="shared" si="93"/>
        <v>0</v>
      </c>
      <c r="AF238" s="242">
        <f t="shared" si="93"/>
        <v>0</v>
      </c>
      <c r="AG238" s="242">
        <f t="shared" si="93"/>
        <v>0</v>
      </c>
      <c r="AH238" s="242">
        <f t="shared" si="93"/>
        <v>0</v>
      </c>
      <c r="AI238" s="242">
        <f t="shared" si="93"/>
        <v>0</v>
      </c>
      <c r="AJ238" s="242">
        <f t="shared" si="93"/>
        <v>0</v>
      </c>
      <c r="AK238" s="242">
        <f t="shared" si="93"/>
        <v>0</v>
      </c>
      <c r="AL238" s="242">
        <f t="shared" si="93"/>
        <v>0</v>
      </c>
      <c r="AM238" s="242">
        <f t="shared" si="93"/>
        <v>0</v>
      </c>
      <c r="AN238" s="242">
        <f t="shared" si="93"/>
        <v>0</v>
      </c>
      <c r="AO238" s="242">
        <f t="shared" si="93"/>
        <v>0</v>
      </c>
      <c r="AP238" s="242">
        <f t="shared" si="93"/>
        <v>0</v>
      </c>
      <c r="AQ238" s="242">
        <f t="shared" si="93"/>
        <v>0</v>
      </c>
      <c r="AR238" s="242">
        <f t="shared" si="93"/>
        <v>0</v>
      </c>
      <c r="AS238" s="242">
        <f t="shared" si="93"/>
        <v>0</v>
      </c>
      <c r="AT238" s="242">
        <f t="shared" si="93"/>
        <v>0</v>
      </c>
      <c r="AU238" s="242">
        <f t="shared" si="93"/>
        <v>0</v>
      </c>
      <c r="AV238" s="242">
        <f t="shared" si="93"/>
        <v>0</v>
      </c>
      <c r="AW238" s="242">
        <f t="shared" si="93"/>
        <v>0</v>
      </c>
      <c r="AY238" s="239">
        <f t="shared" ref="AY238:AY301" si="94">+MAX(D238:AW238)</f>
        <v>0</v>
      </c>
    </row>
    <row r="239" spans="1:51" x14ac:dyDescent="0.25">
      <c r="A239" s="240" t="str">
        <f t="shared" si="80"/>
        <v>HER1.1.4</v>
      </c>
      <c r="B239" s="241" t="str">
        <f t="shared" si="80"/>
        <v>Offene Eingriffe an der Aortenklappe</v>
      </c>
      <c r="C239" s="241"/>
      <c r="D239" s="242">
        <f t="shared" ref="D239:AW239" si="95">+IF(AND(D$167=2,D75&gt;=1),2,IF(AND(D$167=1,D75=1),1,0))</f>
        <v>0</v>
      </c>
      <c r="E239" s="242">
        <f t="shared" si="95"/>
        <v>0</v>
      </c>
      <c r="F239" s="242">
        <f t="shared" si="95"/>
        <v>0</v>
      </c>
      <c r="G239" s="242">
        <f t="shared" si="95"/>
        <v>0</v>
      </c>
      <c r="H239" s="242">
        <f t="shared" si="95"/>
        <v>0</v>
      </c>
      <c r="I239" s="242">
        <f t="shared" si="95"/>
        <v>0</v>
      </c>
      <c r="J239" s="242">
        <f t="shared" si="95"/>
        <v>0</v>
      </c>
      <c r="K239" s="242">
        <f t="shared" si="95"/>
        <v>0</v>
      </c>
      <c r="L239" s="242">
        <f t="shared" si="95"/>
        <v>0</v>
      </c>
      <c r="M239" s="242">
        <f t="shared" si="95"/>
        <v>0</v>
      </c>
      <c r="N239" s="242">
        <f t="shared" si="95"/>
        <v>0</v>
      </c>
      <c r="O239" s="242">
        <f t="shared" si="95"/>
        <v>0</v>
      </c>
      <c r="P239" s="242">
        <f t="shared" si="95"/>
        <v>0</v>
      </c>
      <c r="Q239" s="242">
        <f t="shared" si="95"/>
        <v>0</v>
      </c>
      <c r="R239" s="242">
        <f t="shared" si="95"/>
        <v>0</v>
      </c>
      <c r="S239" s="242">
        <f t="shared" si="95"/>
        <v>0</v>
      </c>
      <c r="T239" s="242">
        <f t="shared" si="95"/>
        <v>0</v>
      </c>
      <c r="U239" s="242">
        <f t="shared" si="95"/>
        <v>0</v>
      </c>
      <c r="V239" s="242">
        <f t="shared" si="95"/>
        <v>0</v>
      </c>
      <c r="W239" s="242"/>
      <c r="X239" s="242">
        <f t="shared" si="95"/>
        <v>0</v>
      </c>
      <c r="Y239" s="242">
        <f t="shared" si="95"/>
        <v>0</v>
      </c>
      <c r="Z239" s="242">
        <f t="shared" si="95"/>
        <v>0</v>
      </c>
      <c r="AA239" s="242">
        <f t="shared" si="95"/>
        <v>0</v>
      </c>
      <c r="AB239" s="242">
        <f t="shared" si="95"/>
        <v>0</v>
      </c>
      <c r="AC239" s="242">
        <f t="shared" si="95"/>
        <v>0</v>
      </c>
      <c r="AD239" s="242">
        <f t="shared" si="95"/>
        <v>0</v>
      </c>
      <c r="AE239" s="242">
        <f t="shared" si="95"/>
        <v>0</v>
      </c>
      <c r="AF239" s="242">
        <f t="shared" si="95"/>
        <v>0</v>
      </c>
      <c r="AG239" s="242">
        <f t="shared" si="95"/>
        <v>0</v>
      </c>
      <c r="AH239" s="242">
        <f t="shared" si="95"/>
        <v>0</v>
      </c>
      <c r="AI239" s="242">
        <f t="shared" si="95"/>
        <v>0</v>
      </c>
      <c r="AJ239" s="242">
        <f t="shared" si="95"/>
        <v>0</v>
      </c>
      <c r="AK239" s="242">
        <f t="shared" si="95"/>
        <v>0</v>
      </c>
      <c r="AL239" s="242">
        <f t="shared" si="95"/>
        <v>0</v>
      </c>
      <c r="AM239" s="242">
        <f t="shared" si="95"/>
        <v>0</v>
      </c>
      <c r="AN239" s="242">
        <f t="shared" si="95"/>
        <v>0</v>
      </c>
      <c r="AO239" s="242">
        <f t="shared" si="95"/>
        <v>0</v>
      </c>
      <c r="AP239" s="242">
        <f t="shared" si="95"/>
        <v>0</v>
      </c>
      <c r="AQ239" s="242">
        <f t="shared" si="95"/>
        <v>0</v>
      </c>
      <c r="AR239" s="242">
        <f t="shared" si="95"/>
        <v>0</v>
      </c>
      <c r="AS239" s="242">
        <f t="shared" si="95"/>
        <v>0</v>
      </c>
      <c r="AT239" s="242">
        <f t="shared" si="95"/>
        <v>0</v>
      </c>
      <c r="AU239" s="242">
        <f t="shared" si="95"/>
        <v>0</v>
      </c>
      <c r="AV239" s="242">
        <f t="shared" si="95"/>
        <v>0</v>
      </c>
      <c r="AW239" s="242">
        <f t="shared" si="95"/>
        <v>0</v>
      </c>
      <c r="AY239" s="239">
        <f t="shared" si="94"/>
        <v>0</v>
      </c>
    </row>
    <row r="240" spans="1:51" x14ac:dyDescent="0.25">
      <c r="A240" s="240" t="str">
        <f t="shared" si="80"/>
        <v>HER1.1.5</v>
      </c>
      <c r="B240" s="241" t="str">
        <f t="shared" si="80"/>
        <v>Offene Eingriffe an der Mitralklappe</v>
      </c>
      <c r="C240" s="241"/>
      <c r="D240" s="242">
        <f t="shared" ref="D240:V240" si="96">+IF(AND(D$167=2,D76&gt;=1),2,IF(AND(D$167=1,D76=1),1,0))</f>
        <v>0</v>
      </c>
      <c r="E240" s="242">
        <f t="shared" si="96"/>
        <v>0</v>
      </c>
      <c r="F240" s="242">
        <f t="shared" si="96"/>
        <v>0</v>
      </c>
      <c r="G240" s="242">
        <f t="shared" si="96"/>
        <v>0</v>
      </c>
      <c r="H240" s="242">
        <f t="shared" si="96"/>
        <v>0</v>
      </c>
      <c r="I240" s="242">
        <f t="shared" si="96"/>
        <v>0</v>
      </c>
      <c r="J240" s="242">
        <f t="shared" si="96"/>
        <v>0</v>
      </c>
      <c r="K240" s="242">
        <f t="shared" si="96"/>
        <v>0</v>
      </c>
      <c r="L240" s="242">
        <f t="shared" si="96"/>
        <v>0</v>
      </c>
      <c r="M240" s="242">
        <f t="shared" si="96"/>
        <v>0</v>
      </c>
      <c r="N240" s="242">
        <f t="shared" si="96"/>
        <v>0</v>
      </c>
      <c r="O240" s="242">
        <f t="shared" si="96"/>
        <v>0</v>
      </c>
      <c r="P240" s="242">
        <f t="shared" si="96"/>
        <v>0</v>
      </c>
      <c r="Q240" s="242">
        <f t="shared" si="96"/>
        <v>0</v>
      </c>
      <c r="R240" s="242">
        <f t="shared" si="96"/>
        <v>0</v>
      </c>
      <c r="S240" s="242">
        <f t="shared" si="96"/>
        <v>0</v>
      </c>
      <c r="T240" s="242">
        <f t="shared" si="96"/>
        <v>0</v>
      </c>
      <c r="U240" s="242">
        <f t="shared" si="96"/>
        <v>0</v>
      </c>
      <c r="V240" s="242">
        <f t="shared" si="96"/>
        <v>0</v>
      </c>
      <c r="W240" s="242"/>
      <c r="X240" s="242">
        <f t="shared" ref="X240:AW240" si="97">+IF(AND(X$167=2,X76&gt;=1),2,IF(AND(X$167=1,X76=1),1,0))</f>
        <v>0</v>
      </c>
      <c r="Y240" s="242">
        <f t="shared" si="97"/>
        <v>0</v>
      </c>
      <c r="Z240" s="242">
        <f t="shared" si="97"/>
        <v>0</v>
      </c>
      <c r="AA240" s="242">
        <f t="shared" si="97"/>
        <v>0</v>
      </c>
      <c r="AB240" s="242">
        <f t="shared" si="97"/>
        <v>0</v>
      </c>
      <c r="AC240" s="242">
        <f t="shared" si="97"/>
        <v>0</v>
      </c>
      <c r="AD240" s="242">
        <f t="shared" si="97"/>
        <v>0</v>
      </c>
      <c r="AE240" s="242">
        <f t="shared" si="97"/>
        <v>0</v>
      </c>
      <c r="AF240" s="242">
        <f t="shared" si="97"/>
        <v>0</v>
      </c>
      <c r="AG240" s="242">
        <f t="shared" si="97"/>
        <v>0</v>
      </c>
      <c r="AH240" s="242">
        <f t="shared" si="97"/>
        <v>0</v>
      </c>
      <c r="AI240" s="242">
        <f t="shared" si="97"/>
        <v>0</v>
      </c>
      <c r="AJ240" s="242">
        <f t="shared" si="97"/>
        <v>0</v>
      </c>
      <c r="AK240" s="242">
        <f t="shared" si="97"/>
        <v>0</v>
      </c>
      <c r="AL240" s="242">
        <f t="shared" si="97"/>
        <v>0</v>
      </c>
      <c r="AM240" s="242">
        <f t="shared" si="97"/>
        <v>0</v>
      </c>
      <c r="AN240" s="242">
        <f t="shared" si="97"/>
        <v>0</v>
      </c>
      <c r="AO240" s="242">
        <f t="shared" si="97"/>
        <v>0</v>
      </c>
      <c r="AP240" s="242">
        <f t="shared" si="97"/>
        <v>0</v>
      </c>
      <c r="AQ240" s="242">
        <f t="shared" si="97"/>
        <v>0</v>
      </c>
      <c r="AR240" s="242">
        <f t="shared" si="97"/>
        <v>0</v>
      </c>
      <c r="AS240" s="242">
        <f t="shared" si="97"/>
        <v>0</v>
      </c>
      <c r="AT240" s="242">
        <f t="shared" si="97"/>
        <v>0</v>
      </c>
      <c r="AU240" s="242">
        <f t="shared" si="97"/>
        <v>0</v>
      </c>
      <c r="AV240" s="242">
        <f t="shared" si="97"/>
        <v>0</v>
      </c>
      <c r="AW240" s="242">
        <f t="shared" si="97"/>
        <v>0</v>
      </c>
      <c r="AY240" s="239">
        <f t="shared" si="94"/>
        <v>0</v>
      </c>
    </row>
    <row r="241" spans="1:51" ht="25" x14ac:dyDescent="0.25">
      <c r="A241" s="240" t="str">
        <f t="shared" si="80"/>
        <v>HER1.1.6</v>
      </c>
      <c r="B241" s="241" t="str">
        <f t="shared" si="80"/>
        <v>Herzunterstützungssysteme bei Erwachsenen (IVHSM)</v>
      </c>
      <c r="C241" s="241"/>
      <c r="D241" s="242">
        <f t="shared" ref="D241:V241" si="98">+IF(AND(D$167=2,D77&gt;=1),2,IF(AND(D$167=1,D77=1),1,0))</f>
        <v>0</v>
      </c>
      <c r="E241" s="242">
        <f t="shared" si="98"/>
        <v>0</v>
      </c>
      <c r="F241" s="242">
        <f t="shared" si="98"/>
        <v>0</v>
      </c>
      <c r="G241" s="242">
        <f t="shared" si="98"/>
        <v>0</v>
      </c>
      <c r="H241" s="242">
        <f t="shared" si="98"/>
        <v>0</v>
      </c>
      <c r="I241" s="242">
        <f t="shared" si="98"/>
        <v>0</v>
      </c>
      <c r="J241" s="242">
        <f t="shared" si="98"/>
        <v>0</v>
      </c>
      <c r="K241" s="242">
        <f t="shared" si="98"/>
        <v>0</v>
      </c>
      <c r="L241" s="242">
        <f t="shared" si="98"/>
        <v>0</v>
      </c>
      <c r="M241" s="242">
        <f t="shared" si="98"/>
        <v>0</v>
      </c>
      <c r="N241" s="242">
        <f t="shared" si="98"/>
        <v>0</v>
      </c>
      <c r="O241" s="242">
        <f t="shared" si="98"/>
        <v>0</v>
      </c>
      <c r="P241" s="242">
        <f t="shared" si="98"/>
        <v>0</v>
      </c>
      <c r="Q241" s="242">
        <f t="shared" si="98"/>
        <v>0</v>
      </c>
      <c r="R241" s="242">
        <f t="shared" si="98"/>
        <v>0</v>
      </c>
      <c r="S241" s="242">
        <f t="shared" si="98"/>
        <v>0</v>
      </c>
      <c r="T241" s="242">
        <f t="shared" si="98"/>
        <v>0</v>
      </c>
      <c r="U241" s="242">
        <f t="shared" si="98"/>
        <v>0</v>
      </c>
      <c r="V241" s="242">
        <f t="shared" si="98"/>
        <v>0</v>
      </c>
      <c r="W241" s="242"/>
      <c r="X241" s="242">
        <f t="shared" ref="X241:AW241" si="99">+IF(AND(X$167=2,X77&gt;=1),2,IF(AND(X$167=1,X77=1),1,0))</f>
        <v>0</v>
      </c>
      <c r="Y241" s="242">
        <f t="shared" si="99"/>
        <v>0</v>
      </c>
      <c r="Z241" s="242">
        <f t="shared" si="99"/>
        <v>0</v>
      </c>
      <c r="AA241" s="242">
        <f t="shared" si="99"/>
        <v>0</v>
      </c>
      <c r="AB241" s="242">
        <f t="shared" si="99"/>
        <v>0</v>
      </c>
      <c r="AC241" s="242">
        <f t="shared" si="99"/>
        <v>0</v>
      </c>
      <c r="AD241" s="242">
        <f t="shared" si="99"/>
        <v>0</v>
      </c>
      <c r="AE241" s="242">
        <f t="shared" si="99"/>
        <v>0</v>
      </c>
      <c r="AF241" s="242">
        <f t="shared" si="99"/>
        <v>0</v>
      </c>
      <c r="AG241" s="242">
        <f t="shared" si="99"/>
        <v>0</v>
      </c>
      <c r="AH241" s="242">
        <f t="shared" si="99"/>
        <v>0</v>
      </c>
      <c r="AI241" s="242">
        <f t="shared" si="99"/>
        <v>0</v>
      </c>
      <c r="AJ241" s="242">
        <f t="shared" si="99"/>
        <v>0</v>
      </c>
      <c r="AK241" s="242">
        <f t="shared" si="99"/>
        <v>0</v>
      </c>
      <c r="AL241" s="242">
        <f t="shared" si="99"/>
        <v>0</v>
      </c>
      <c r="AM241" s="242">
        <f t="shared" si="99"/>
        <v>0</v>
      </c>
      <c r="AN241" s="242">
        <f t="shared" si="99"/>
        <v>0</v>
      </c>
      <c r="AO241" s="242">
        <f t="shared" si="99"/>
        <v>0</v>
      </c>
      <c r="AP241" s="242">
        <f t="shared" si="99"/>
        <v>0</v>
      </c>
      <c r="AQ241" s="242">
        <f t="shared" si="99"/>
        <v>0</v>
      </c>
      <c r="AR241" s="242">
        <f t="shared" si="99"/>
        <v>0</v>
      </c>
      <c r="AS241" s="242">
        <f t="shared" si="99"/>
        <v>0</v>
      </c>
      <c r="AT241" s="242">
        <f t="shared" si="99"/>
        <v>0</v>
      </c>
      <c r="AU241" s="242">
        <f t="shared" si="99"/>
        <v>0</v>
      </c>
      <c r="AV241" s="242">
        <f t="shared" si="99"/>
        <v>0</v>
      </c>
      <c r="AW241" s="242">
        <f t="shared" si="99"/>
        <v>0</v>
      </c>
      <c r="AY241" s="239">
        <f t="shared" ref="AY241" si="100">+MAX(D241:AW241)</f>
        <v>0</v>
      </c>
    </row>
    <row r="242" spans="1:51" x14ac:dyDescent="0.25">
      <c r="A242" s="240" t="str">
        <f t="shared" si="80"/>
        <v>KAR1</v>
      </c>
      <c r="B242" s="241" t="str">
        <f t="shared" si="80"/>
        <v>Kardiologie und Devices</v>
      </c>
      <c r="C242" s="241"/>
      <c r="D242" s="242">
        <f t="shared" ref="D242:AW242" si="101">+IF(AND(D$167=2,D78&gt;=1),2,IF(AND(D$167=1,D78=1),1,0))</f>
        <v>0</v>
      </c>
      <c r="E242" s="242">
        <f t="shared" si="101"/>
        <v>0</v>
      </c>
      <c r="F242" s="242">
        <f t="shared" si="101"/>
        <v>0</v>
      </c>
      <c r="G242" s="242">
        <f t="shared" si="101"/>
        <v>0</v>
      </c>
      <c r="H242" s="242">
        <f t="shared" si="101"/>
        <v>0</v>
      </c>
      <c r="I242" s="242">
        <f t="shared" si="101"/>
        <v>0</v>
      </c>
      <c r="J242" s="242">
        <f t="shared" si="101"/>
        <v>0</v>
      </c>
      <c r="K242" s="242">
        <f t="shared" si="101"/>
        <v>0</v>
      </c>
      <c r="L242" s="242">
        <f t="shared" si="101"/>
        <v>0</v>
      </c>
      <c r="M242" s="242">
        <f t="shared" si="101"/>
        <v>0</v>
      </c>
      <c r="N242" s="242">
        <f t="shared" si="101"/>
        <v>0</v>
      </c>
      <c r="O242" s="242">
        <f t="shared" si="101"/>
        <v>0</v>
      </c>
      <c r="P242" s="242">
        <f t="shared" si="101"/>
        <v>0</v>
      </c>
      <c r="Q242" s="242">
        <f t="shared" si="101"/>
        <v>0</v>
      </c>
      <c r="R242" s="242">
        <f t="shared" si="101"/>
        <v>0</v>
      </c>
      <c r="S242" s="242">
        <f t="shared" si="101"/>
        <v>0</v>
      </c>
      <c r="T242" s="242">
        <f t="shared" si="101"/>
        <v>0</v>
      </c>
      <c r="U242" s="242">
        <f t="shared" si="101"/>
        <v>0</v>
      </c>
      <c r="V242" s="242">
        <f t="shared" si="101"/>
        <v>0</v>
      </c>
      <c r="W242" s="242"/>
      <c r="X242" s="242">
        <f t="shared" si="101"/>
        <v>0</v>
      </c>
      <c r="Y242" s="242">
        <f t="shared" si="101"/>
        <v>0</v>
      </c>
      <c r="Z242" s="242">
        <f t="shared" si="101"/>
        <v>0</v>
      </c>
      <c r="AA242" s="242">
        <f t="shared" si="101"/>
        <v>0</v>
      </c>
      <c r="AB242" s="242">
        <f t="shared" si="101"/>
        <v>0</v>
      </c>
      <c r="AC242" s="242">
        <f t="shared" si="101"/>
        <v>0</v>
      </c>
      <c r="AD242" s="242">
        <f t="shared" si="101"/>
        <v>0</v>
      </c>
      <c r="AE242" s="242">
        <f t="shared" si="101"/>
        <v>0</v>
      </c>
      <c r="AF242" s="242">
        <f t="shared" si="101"/>
        <v>0</v>
      </c>
      <c r="AG242" s="242">
        <f t="shared" si="101"/>
        <v>0</v>
      </c>
      <c r="AH242" s="242">
        <f t="shared" si="101"/>
        <v>0</v>
      </c>
      <c r="AI242" s="242">
        <f t="shared" si="101"/>
        <v>0</v>
      </c>
      <c r="AJ242" s="242">
        <f t="shared" si="101"/>
        <v>0</v>
      </c>
      <c r="AK242" s="242">
        <f t="shared" si="101"/>
        <v>0</v>
      </c>
      <c r="AL242" s="242">
        <f t="shared" si="101"/>
        <v>0</v>
      </c>
      <c r="AM242" s="242">
        <f t="shared" si="101"/>
        <v>0</v>
      </c>
      <c r="AN242" s="242">
        <f t="shared" si="101"/>
        <v>0</v>
      </c>
      <c r="AO242" s="242">
        <f t="shared" si="101"/>
        <v>0</v>
      </c>
      <c r="AP242" s="242">
        <f t="shared" si="101"/>
        <v>0</v>
      </c>
      <c r="AQ242" s="242">
        <f t="shared" si="101"/>
        <v>0</v>
      </c>
      <c r="AR242" s="242">
        <f t="shared" si="101"/>
        <v>0</v>
      </c>
      <c r="AS242" s="242">
        <f t="shared" si="101"/>
        <v>0</v>
      </c>
      <c r="AT242" s="242">
        <f t="shared" si="101"/>
        <v>0</v>
      </c>
      <c r="AU242" s="242">
        <f t="shared" si="101"/>
        <v>0</v>
      </c>
      <c r="AV242" s="242">
        <f t="shared" si="101"/>
        <v>0</v>
      </c>
      <c r="AW242" s="242">
        <f t="shared" si="101"/>
        <v>0</v>
      </c>
      <c r="AY242" s="239">
        <f t="shared" si="94"/>
        <v>0</v>
      </c>
    </row>
    <row r="243" spans="1:51" x14ac:dyDescent="0.25">
      <c r="A243" s="240" t="str">
        <f t="shared" si="80"/>
        <v>KAR2</v>
      </c>
      <c r="B243" s="241" t="str">
        <f t="shared" si="80"/>
        <v>Elektrophysiologie und CRT</v>
      </c>
      <c r="C243" s="241"/>
      <c r="D243" s="242">
        <f t="shared" ref="D243:AW243" si="102">+IF(AND(D$167=2,D79&gt;=1),2,IF(AND(D$167=1,D79=1),1,0))</f>
        <v>0</v>
      </c>
      <c r="E243" s="242">
        <f t="shared" si="102"/>
        <v>0</v>
      </c>
      <c r="F243" s="242">
        <f t="shared" si="102"/>
        <v>0</v>
      </c>
      <c r="G243" s="242">
        <f t="shared" si="102"/>
        <v>0</v>
      </c>
      <c r="H243" s="242">
        <f t="shared" si="102"/>
        <v>0</v>
      </c>
      <c r="I243" s="242">
        <f t="shared" si="102"/>
        <v>0</v>
      </c>
      <c r="J243" s="242">
        <f t="shared" si="102"/>
        <v>0</v>
      </c>
      <c r="K243" s="242">
        <f t="shared" si="102"/>
        <v>0</v>
      </c>
      <c r="L243" s="242">
        <f t="shared" si="102"/>
        <v>0</v>
      </c>
      <c r="M243" s="242">
        <f t="shared" si="102"/>
        <v>0</v>
      </c>
      <c r="N243" s="242">
        <f t="shared" si="102"/>
        <v>0</v>
      </c>
      <c r="O243" s="242">
        <f t="shared" si="102"/>
        <v>0</v>
      </c>
      <c r="P243" s="242">
        <f t="shared" si="102"/>
        <v>0</v>
      </c>
      <c r="Q243" s="242">
        <f t="shared" si="102"/>
        <v>0</v>
      </c>
      <c r="R243" s="242">
        <f t="shared" si="102"/>
        <v>0</v>
      </c>
      <c r="S243" s="242">
        <f t="shared" si="102"/>
        <v>0</v>
      </c>
      <c r="T243" s="242">
        <f t="shared" si="102"/>
        <v>0</v>
      </c>
      <c r="U243" s="242">
        <f t="shared" si="102"/>
        <v>0</v>
      </c>
      <c r="V243" s="242">
        <f t="shared" si="102"/>
        <v>0</v>
      </c>
      <c r="W243" s="242"/>
      <c r="X243" s="242">
        <f t="shared" si="102"/>
        <v>0</v>
      </c>
      <c r="Y243" s="242">
        <f t="shared" si="102"/>
        <v>0</v>
      </c>
      <c r="Z243" s="242">
        <f t="shared" si="102"/>
        <v>0</v>
      </c>
      <c r="AA243" s="242">
        <f t="shared" si="102"/>
        <v>0</v>
      </c>
      <c r="AB243" s="242">
        <f t="shared" si="102"/>
        <v>0</v>
      </c>
      <c r="AC243" s="242">
        <f t="shared" si="102"/>
        <v>0</v>
      </c>
      <c r="AD243" s="242">
        <f t="shared" si="102"/>
        <v>0</v>
      </c>
      <c r="AE243" s="242">
        <f t="shared" si="102"/>
        <v>0</v>
      </c>
      <c r="AF243" s="242">
        <f t="shared" si="102"/>
        <v>0</v>
      </c>
      <c r="AG243" s="242">
        <f t="shared" si="102"/>
        <v>0</v>
      </c>
      <c r="AH243" s="242">
        <f t="shared" si="102"/>
        <v>0</v>
      </c>
      <c r="AI243" s="242">
        <f t="shared" si="102"/>
        <v>0</v>
      </c>
      <c r="AJ243" s="242">
        <f t="shared" si="102"/>
        <v>0</v>
      </c>
      <c r="AK243" s="242">
        <f t="shared" si="102"/>
        <v>0</v>
      </c>
      <c r="AL243" s="242">
        <f t="shared" si="102"/>
        <v>0</v>
      </c>
      <c r="AM243" s="242">
        <f t="shared" si="102"/>
        <v>0</v>
      </c>
      <c r="AN243" s="242">
        <f t="shared" si="102"/>
        <v>0</v>
      </c>
      <c r="AO243" s="242">
        <f t="shared" si="102"/>
        <v>0</v>
      </c>
      <c r="AP243" s="242">
        <f t="shared" si="102"/>
        <v>0</v>
      </c>
      <c r="AQ243" s="242">
        <f t="shared" si="102"/>
        <v>0</v>
      </c>
      <c r="AR243" s="242">
        <f t="shared" si="102"/>
        <v>0</v>
      </c>
      <c r="AS243" s="242">
        <f t="shared" si="102"/>
        <v>0</v>
      </c>
      <c r="AT243" s="242">
        <f t="shared" si="102"/>
        <v>0</v>
      </c>
      <c r="AU243" s="242">
        <f t="shared" si="102"/>
        <v>0</v>
      </c>
      <c r="AV243" s="242">
        <f t="shared" si="102"/>
        <v>0</v>
      </c>
      <c r="AW243" s="242">
        <f t="shared" si="102"/>
        <v>0</v>
      </c>
      <c r="AY243" s="239">
        <f t="shared" si="94"/>
        <v>0</v>
      </c>
    </row>
    <row r="244" spans="1:51" x14ac:dyDescent="0.25">
      <c r="A244" s="240" t="str">
        <f t="shared" si="80"/>
        <v>KAR3</v>
      </c>
      <c r="B244" s="241" t="str">
        <f t="shared" si="80"/>
        <v>Interventionelle Kardiologie (Koronareingriffe)</v>
      </c>
      <c r="C244" s="241"/>
      <c r="D244" s="242">
        <f t="shared" ref="D244:AW244" si="103">+IF(AND(D$167=2,D80&gt;=1),2,IF(AND(D$167=1,D80=1),1,0))</f>
        <v>0</v>
      </c>
      <c r="E244" s="242">
        <f t="shared" si="103"/>
        <v>0</v>
      </c>
      <c r="F244" s="242">
        <f t="shared" si="103"/>
        <v>0</v>
      </c>
      <c r="G244" s="242">
        <f t="shared" si="103"/>
        <v>0</v>
      </c>
      <c r="H244" s="242">
        <f t="shared" si="103"/>
        <v>0</v>
      </c>
      <c r="I244" s="242">
        <f t="shared" si="103"/>
        <v>0</v>
      </c>
      <c r="J244" s="242">
        <f t="shared" si="103"/>
        <v>0</v>
      </c>
      <c r="K244" s="242">
        <f t="shared" si="103"/>
        <v>0</v>
      </c>
      <c r="L244" s="242">
        <f t="shared" si="103"/>
        <v>0</v>
      </c>
      <c r="M244" s="242">
        <f t="shared" si="103"/>
        <v>0</v>
      </c>
      <c r="N244" s="242">
        <f t="shared" si="103"/>
        <v>0</v>
      </c>
      <c r="O244" s="242">
        <f t="shared" si="103"/>
        <v>0</v>
      </c>
      <c r="P244" s="242">
        <f t="shared" si="103"/>
        <v>0</v>
      </c>
      <c r="Q244" s="242">
        <f t="shared" si="103"/>
        <v>0</v>
      </c>
      <c r="R244" s="242">
        <f t="shared" si="103"/>
        <v>0</v>
      </c>
      <c r="S244" s="242">
        <f t="shared" si="103"/>
        <v>0</v>
      </c>
      <c r="T244" s="242">
        <f t="shared" si="103"/>
        <v>0</v>
      </c>
      <c r="U244" s="242">
        <f t="shared" si="103"/>
        <v>0</v>
      </c>
      <c r="V244" s="242">
        <f t="shared" si="103"/>
        <v>0</v>
      </c>
      <c r="W244" s="242"/>
      <c r="X244" s="242">
        <f t="shared" si="103"/>
        <v>0</v>
      </c>
      <c r="Y244" s="242">
        <f t="shared" si="103"/>
        <v>0</v>
      </c>
      <c r="Z244" s="242">
        <f t="shared" si="103"/>
        <v>0</v>
      </c>
      <c r="AA244" s="242">
        <f t="shared" si="103"/>
        <v>0</v>
      </c>
      <c r="AB244" s="242">
        <f t="shared" si="103"/>
        <v>0</v>
      </c>
      <c r="AC244" s="242">
        <f t="shared" si="103"/>
        <v>0</v>
      </c>
      <c r="AD244" s="242">
        <f t="shared" si="103"/>
        <v>0</v>
      </c>
      <c r="AE244" s="242">
        <f t="shared" si="103"/>
        <v>0</v>
      </c>
      <c r="AF244" s="242">
        <f t="shared" si="103"/>
        <v>0</v>
      </c>
      <c r="AG244" s="242">
        <f t="shared" si="103"/>
        <v>0</v>
      </c>
      <c r="AH244" s="242">
        <f t="shared" si="103"/>
        <v>0</v>
      </c>
      <c r="AI244" s="242">
        <f t="shared" si="103"/>
        <v>0</v>
      </c>
      <c r="AJ244" s="242">
        <f t="shared" si="103"/>
        <v>0</v>
      </c>
      <c r="AK244" s="242">
        <f t="shared" si="103"/>
        <v>0</v>
      </c>
      <c r="AL244" s="242">
        <f t="shared" si="103"/>
        <v>0</v>
      </c>
      <c r="AM244" s="242">
        <f t="shared" si="103"/>
        <v>0</v>
      </c>
      <c r="AN244" s="242">
        <f t="shared" si="103"/>
        <v>0</v>
      </c>
      <c r="AO244" s="242">
        <f t="shared" si="103"/>
        <v>0</v>
      </c>
      <c r="AP244" s="242">
        <f t="shared" si="103"/>
        <v>0</v>
      </c>
      <c r="AQ244" s="242">
        <f t="shared" si="103"/>
        <v>0</v>
      </c>
      <c r="AR244" s="242">
        <f t="shared" si="103"/>
        <v>0</v>
      </c>
      <c r="AS244" s="242">
        <f t="shared" si="103"/>
        <v>0</v>
      </c>
      <c r="AT244" s="242">
        <f t="shared" si="103"/>
        <v>0</v>
      </c>
      <c r="AU244" s="242">
        <f t="shared" si="103"/>
        <v>0</v>
      </c>
      <c r="AV244" s="242">
        <f t="shared" si="103"/>
        <v>0</v>
      </c>
      <c r="AW244" s="242">
        <f t="shared" si="103"/>
        <v>0</v>
      </c>
      <c r="AY244" s="239">
        <f t="shared" si="94"/>
        <v>0</v>
      </c>
    </row>
    <row r="245" spans="1:51" ht="25" x14ac:dyDescent="0.25">
      <c r="A245" s="240" t="str">
        <f t="shared" si="80"/>
        <v>KAR3.1</v>
      </c>
      <c r="B245" s="241" t="str">
        <f t="shared" si="80"/>
        <v>Interventionelle Kardiologie (strukturelle Eingriffe)</v>
      </c>
      <c r="C245" s="241"/>
      <c r="D245" s="242">
        <f t="shared" ref="D245:AW245" si="104">+IF(AND(D$167=2,D81&gt;=1),2,IF(AND(D$167=1,D81=1),1,0))</f>
        <v>0</v>
      </c>
      <c r="E245" s="242">
        <f t="shared" si="104"/>
        <v>0</v>
      </c>
      <c r="F245" s="242">
        <f t="shared" si="104"/>
        <v>0</v>
      </c>
      <c r="G245" s="242">
        <f t="shared" si="104"/>
        <v>0</v>
      </c>
      <c r="H245" s="242">
        <f t="shared" si="104"/>
        <v>0</v>
      </c>
      <c r="I245" s="242">
        <f t="shared" si="104"/>
        <v>0</v>
      </c>
      <c r="J245" s="242">
        <f t="shared" si="104"/>
        <v>0</v>
      </c>
      <c r="K245" s="242">
        <f t="shared" si="104"/>
        <v>0</v>
      </c>
      <c r="L245" s="242">
        <f t="shared" si="104"/>
        <v>0</v>
      </c>
      <c r="M245" s="242">
        <f t="shared" si="104"/>
        <v>0</v>
      </c>
      <c r="N245" s="242">
        <f t="shared" si="104"/>
        <v>0</v>
      </c>
      <c r="O245" s="242">
        <f t="shared" si="104"/>
        <v>0</v>
      </c>
      <c r="P245" s="242">
        <f t="shared" si="104"/>
        <v>0</v>
      </c>
      <c r="Q245" s="242">
        <f t="shared" si="104"/>
        <v>0</v>
      </c>
      <c r="R245" s="242">
        <f t="shared" si="104"/>
        <v>0</v>
      </c>
      <c r="S245" s="242">
        <f t="shared" si="104"/>
        <v>0</v>
      </c>
      <c r="T245" s="242">
        <f t="shared" si="104"/>
        <v>0</v>
      </c>
      <c r="U245" s="242">
        <f t="shared" si="104"/>
        <v>0</v>
      </c>
      <c r="V245" s="242">
        <f t="shared" si="104"/>
        <v>0</v>
      </c>
      <c r="W245" s="242"/>
      <c r="X245" s="242">
        <f t="shared" si="104"/>
        <v>0</v>
      </c>
      <c r="Y245" s="242">
        <f t="shared" si="104"/>
        <v>0</v>
      </c>
      <c r="Z245" s="242">
        <f t="shared" si="104"/>
        <v>0</v>
      </c>
      <c r="AA245" s="242">
        <f t="shared" si="104"/>
        <v>0</v>
      </c>
      <c r="AB245" s="242">
        <f t="shared" si="104"/>
        <v>0</v>
      </c>
      <c r="AC245" s="242">
        <f t="shared" si="104"/>
        <v>0</v>
      </c>
      <c r="AD245" s="242">
        <f t="shared" si="104"/>
        <v>0</v>
      </c>
      <c r="AE245" s="242">
        <f t="shared" si="104"/>
        <v>0</v>
      </c>
      <c r="AF245" s="242">
        <f t="shared" si="104"/>
        <v>0</v>
      </c>
      <c r="AG245" s="242">
        <f t="shared" si="104"/>
        <v>0</v>
      </c>
      <c r="AH245" s="242">
        <f t="shared" si="104"/>
        <v>0</v>
      </c>
      <c r="AI245" s="242">
        <f t="shared" si="104"/>
        <v>0</v>
      </c>
      <c r="AJ245" s="242">
        <f t="shared" si="104"/>
        <v>0</v>
      </c>
      <c r="AK245" s="242">
        <f t="shared" si="104"/>
        <v>0</v>
      </c>
      <c r="AL245" s="242">
        <f t="shared" si="104"/>
        <v>0</v>
      </c>
      <c r="AM245" s="242">
        <f t="shared" si="104"/>
        <v>0</v>
      </c>
      <c r="AN245" s="242">
        <f t="shared" si="104"/>
        <v>0</v>
      </c>
      <c r="AO245" s="242">
        <f t="shared" si="104"/>
        <v>0</v>
      </c>
      <c r="AP245" s="242">
        <f t="shared" si="104"/>
        <v>0</v>
      </c>
      <c r="AQ245" s="242">
        <f t="shared" si="104"/>
        <v>0</v>
      </c>
      <c r="AR245" s="242">
        <f t="shared" si="104"/>
        <v>0</v>
      </c>
      <c r="AS245" s="242">
        <f t="shared" si="104"/>
        <v>0</v>
      </c>
      <c r="AT245" s="242">
        <f t="shared" si="104"/>
        <v>0</v>
      </c>
      <c r="AU245" s="242">
        <f t="shared" si="104"/>
        <v>0</v>
      </c>
      <c r="AV245" s="242">
        <f t="shared" si="104"/>
        <v>0</v>
      </c>
      <c r="AW245" s="242">
        <f t="shared" si="104"/>
        <v>0</v>
      </c>
      <c r="AY245" s="239">
        <f t="shared" si="94"/>
        <v>0</v>
      </c>
    </row>
    <row r="246" spans="1:51" ht="25" x14ac:dyDescent="0.25">
      <c r="A246" s="240" t="str">
        <f t="shared" si="80"/>
        <v>KAR3.1.1</v>
      </c>
      <c r="B246" s="241" t="str">
        <f t="shared" si="80"/>
        <v>Komplexe interventionnelle Kardiologie (strukturelle Eingriffe)</v>
      </c>
      <c r="C246" s="241"/>
      <c r="D246" s="242">
        <f t="shared" ref="D246:AW246" si="105">+IF(AND(D$167=2,D82&gt;=1),2,IF(AND(D$167=1,D82=1),1,0))</f>
        <v>0</v>
      </c>
      <c r="E246" s="242">
        <f t="shared" si="105"/>
        <v>0</v>
      </c>
      <c r="F246" s="242">
        <f t="shared" si="105"/>
        <v>0</v>
      </c>
      <c r="G246" s="242">
        <f t="shared" si="105"/>
        <v>0</v>
      </c>
      <c r="H246" s="242">
        <f t="shared" si="105"/>
        <v>0</v>
      </c>
      <c r="I246" s="242">
        <f t="shared" si="105"/>
        <v>0</v>
      </c>
      <c r="J246" s="242">
        <f t="shared" si="105"/>
        <v>0</v>
      </c>
      <c r="K246" s="242">
        <f t="shared" si="105"/>
        <v>0</v>
      </c>
      <c r="L246" s="242">
        <f t="shared" si="105"/>
        <v>0</v>
      </c>
      <c r="M246" s="242">
        <f t="shared" si="105"/>
        <v>0</v>
      </c>
      <c r="N246" s="242">
        <f t="shared" si="105"/>
        <v>0</v>
      </c>
      <c r="O246" s="242">
        <f t="shared" si="105"/>
        <v>0</v>
      </c>
      <c r="P246" s="242">
        <f t="shared" si="105"/>
        <v>0</v>
      </c>
      <c r="Q246" s="242">
        <f t="shared" si="105"/>
        <v>0</v>
      </c>
      <c r="R246" s="242">
        <f t="shared" si="105"/>
        <v>0</v>
      </c>
      <c r="S246" s="242">
        <f t="shared" si="105"/>
        <v>0</v>
      </c>
      <c r="T246" s="242">
        <f t="shared" si="105"/>
        <v>0</v>
      </c>
      <c r="U246" s="242">
        <f t="shared" si="105"/>
        <v>0</v>
      </c>
      <c r="V246" s="242">
        <f t="shared" si="105"/>
        <v>0</v>
      </c>
      <c r="W246" s="242"/>
      <c r="X246" s="242">
        <f t="shared" si="105"/>
        <v>0</v>
      </c>
      <c r="Y246" s="242">
        <f t="shared" si="105"/>
        <v>0</v>
      </c>
      <c r="Z246" s="242">
        <f t="shared" si="105"/>
        <v>0</v>
      </c>
      <c r="AA246" s="242">
        <f t="shared" si="105"/>
        <v>0</v>
      </c>
      <c r="AB246" s="242">
        <f t="shared" si="105"/>
        <v>0</v>
      </c>
      <c r="AC246" s="242">
        <f t="shared" si="105"/>
        <v>0</v>
      </c>
      <c r="AD246" s="242">
        <f t="shared" si="105"/>
        <v>0</v>
      </c>
      <c r="AE246" s="242">
        <f t="shared" si="105"/>
        <v>0</v>
      </c>
      <c r="AF246" s="242">
        <f t="shared" si="105"/>
        <v>0</v>
      </c>
      <c r="AG246" s="242">
        <f t="shared" si="105"/>
        <v>0</v>
      </c>
      <c r="AH246" s="242">
        <f t="shared" si="105"/>
        <v>0</v>
      </c>
      <c r="AI246" s="242">
        <f t="shared" si="105"/>
        <v>0</v>
      </c>
      <c r="AJ246" s="242">
        <f t="shared" si="105"/>
        <v>0</v>
      </c>
      <c r="AK246" s="242">
        <f t="shared" si="105"/>
        <v>0</v>
      </c>
      <c r="AL246" s="242">
        <f t="shared" si="105"/>
        <v>0</v>
      </c>
      <c r="AM246" s="242">
        <f t="shared" si="105"/>
        <v>0</v>
      </c>
      <c r="AN246" s="242">
        <f t="shared" si="105"/>
        <v>0</v>
      </c>
      <c r="AO246" s="242">
        <f t="shared" si="105"/>
        <v>0</v>
      </c>
      <c r="AP246" s="242">
        <f t="shared" si="105"/>
        <v>0</v>
      </c>
      <c r="AQ246" s="242">
        <f t="shared" si="105"/>
        <v>0</v>
      </c>
      <c r="AR246" s="242">
        <f t="shared" si="105"/>
        <v>0</v>
      </c>
      <c r="AS246" s="242">
        <f t="shared" si="105"/>
        <v>0</v>
      </c>
      <c r="AT246" s="242">
        <f t="shared" si="105"/>
        <v>0</v>
      </c>
      <c r="AU246" s="242">
        <f t="shared" si="105"/>
        <v>0</v>
      </c>
      <c r="AV246" s="242">
        <f t="shared" si="105"/>
        <v>0</v>
      </c>
      <c r="AW246" s="242">
        <f t="shared" si="105"/>
        <v>0</v>
      </c>
      <c r="AY246" s="239">
        <f t="shared" si="94"/>
        <v>0</v>
      </c>
    </row>
    <row r="247" spans="1:51" ht="25" x14ac:dyDescent="0.25">
      <c r="A247" s="240" t="str">
        <f t="shared" si="80"/>
        <v>NEP1</v>
      </c>
      <c r="B247" s="241" t="str">
        <f t="shared" si="80"/>
        <v>Nephrologie (akute Nierenversagen wie auch chronisch terminales Nierenversagen)</v>
      </c>
      <c r="C247" s="241"/>
      <c r="D247" s="242">
        <f t="shared" ref="D247:AW247" si="106">+IF(AND(D$167=2,D83&gt;=1),2,IF(AND(D$167=1,D83=1),1,0))</f>
        <v>0</v>
      </c>
      <c r="E247" s="242">
        <f t="shared" si="106"/>
        <v>0</v>
      </c>
      <c r="F247" s="242">
        <f t="shared" si="106"/>
        <v>0</v>
      </c>
      <c r="G247" s="242">
        <f t="shared" si="106"/>
        <v>0</v>
      </c>
      <c r="H247" s="242">
        <f t="shared" si="106"/>
        <v>0</v>
      </c>
      <c r="I247" s="242">
        <f t="shared" si="106"/>
        <v>0</v>
      </c>
      <c r="J247" s="242">
        <f t="shared" si="106"/>
        <v>0</v>
      </c>
      <c r="K247" s="242">
        <f t="shared" si="106"/>
        <v>0</v>
      </c>
      <c r="L247" s="242">
        <f t="shared" si="106"/>
        <v>0</v>
      </c>
      <c r="M247" s="242">
        <f t="shared" si="106"/>
        <v>0</v>
      </c>
      <c r="N247" s="242">
        <f t="shared" si="106"/>
        <v>0</v>
      </c>
      <c r="O247" s="242">
        <f t="shared" si="106"/>
        <v>0</v>
      </c>
      <c r="P247" s="242">
        <f t="shared" si="106"/>
        <v>0</v>
      </c>
      <c r="Q247" s="242">
        <f t="shared" si="106"/>
        <v>0</v>
      </c>
      <c r="R247" s="242">
        <f t="shared" si="106"/>
        <v>0</v>
      </c>
      <c r="S247" s="242">
        <f t="shared" si="106"/>
        <v>0</v>
      </c>
      <c r="T247" s="242">
        <f t="shared" si="106"/>
        <v>0</v>
      </c>
      <c r="U247" s="242">
        <f t="shared" si="106"/>
        <v>0</v>
      </c>
      <c r="V247" s="242">
        <f t="shared" si="106"/>
        <v>0</v>
      </c>
      <c r="W247" s="242"/>
      <c r="X247" s="242">
        <f t="shared" si="106"/>
        <v>0</v>
      </c>
      <c r="Y247" s="242">
        <f t="shared" si="106"/>
        <v>0</v>
      </c>
      <c r="Z247" s="242">
        <f t="shared" si="106"/>
        <v>0</v>
      </c>
      <c r="AA247" s="242">
        <f t="shared" si="106"/>
        <v>0</v>
      </c>
      <c r="AB247" s="242">
        <f t="shared" si="106"/>
        <v>0</v>
      </c>
      <c r="AC247" s="242">
        <f t="shared" si="106"/>
        <v>0</v>
      </c>
      <c r="AD247" s="242">
        <f t="shared" si="106"/>
        <v>0</v>
      </c>
      <c r="AE247" s="242">
        <f t="shared" si="106"/>
        <v>0</v>
      </c>
      <c r="AF247" s="242">
        <f t="shared" si="106"/>
        <v>0</v>
      </c>
      <c r="AG247" s="242">
        <f t="shared" si="106"/>
        <v>0</v>
      </c>
      <c r="AH247" s="242">
        <f t="shared" si="106"/>
        <v>0</v>
      </c>
      <c r="AI247" s="242">
        <f t="shared" si="106"/>
        <v>0</v>
      </c>
      <c r="AJ247" s="242">
        <f t="shared" si="106"/>
        <v>0</v>
      </c>
      <c r="AK247" s="242">
        <f t="shared" si="106"/>
        <v>0</v>
      </c>
      <c r="AL247" s="242">
        <f t="shared" si="106"/>
        <v>0</v>
      </c>
      <c r="AM247" s="242">
        <f t="shared" si="106"/>
        <v>0</v>
      </c>
      <c r="AN247" s="242">
        <f t="shared" si="106"/>
        <v>0</v>
      </c>
      <c r="AO247" s="242">
        <f t="shared" si="106"/>
        <v>0</v>
      </c>
      <c r="AP247" s="242">
        <f t="shared" si="106"/>
        <v>0</v>
      </c>
      <c r="AQ247" s="242">
        <f t="shared" si="106"/>
        <v>0</v>
      </c>
      <c r="AR247" s="242">
        <f t="shared" si="106"/>
        <v>0</v>
      </c>
      <c r="AS247" s="242">
        <f t="shared" si="106"/>
        <v>0</v>
      </c>
      <c r="AT247" s="242">
        <f t="shared" si="106"/>
        <v>0</v>
      </c>
      <c r="AU247" s="242">
        <f t="shared" si="106"/>
        <v>0</v>
      </c>
      <c r="AV247" s="242">
        <f t="shared" si="106"/>
        <v>0</v>
      </c>
      <c r="AW247" s="242">
        <f t="shared" si="106"/>
        <v>0</v>
      </c>
      <c r="AY247" s="239">
        <f t="shared" si="94"/>
        <v>0</v>
      </c>
    </row>
    <row r="248" spans="1:51" ht="25" x14ac:dyDescent="0.25">
      <c r="A248" s="240" t="str">
        <f t="shared" si="80"/>
        <v>URO1</v>
      </c>
      <c r="B248" s="241" t="str">
        <f t="shared" si="80"/>
        <v>Urologie ohne Schwerpunktstitel 'operative Urologie'</v>
      </c>
      <c r="C248" s="241"/>
      <c r="D248" s="242">
        <f t="shared" ref="D248:AW248" si="107">+IF(AND(D$167=2,D84&gt;=1),2,IF(AND(D$167=1,D84=1),1,0))</f>
        <v>0</v>
      </c>
      <c r="E248" s="242">
        <f t="shared" si="107"/>
        <v>0</v>
      </c>
      <c r="F248" s="242">
        <f t="shared" si="107"/>
        <v>0</v>
      </c>
      <c r="G248" s="242">
        <f t="shared" si="107"/>
        <v>0</v>
      </c>
      <c r="H248" s="242">
        <f t="shared" si="107"/>
        <v>0</v>
      </c>
      <c r="I248" s="242">
        <f t="shared" si="107"/>
        <v>0</v>
      </c>
      <c r="J248" s="242">
        <f t="shared" si="107"/>
        <v>0</v>
      </c>
      <c r="K248" s="242">
        <f t="shared" si="107"/>
        <v>0</v>
      </c>
      <c r="L248" s="242">
        <f t="shared" si="107"/>
        <v>0</v>
      </c>
      <c r="M248" s="242">
        <f t="shared" si="107"/>
        <v>0</v>
      </c>
      <c r="N248" s="242">
        <f t="shared" si="107"/>
        <v>0</v>
      </c>
      <c r="O248" s="242">
        <f t="shared" si="107"/>
        <v>0</v>
      </c>
      <c r="P248" s="242">
        <f t="shared" si="107"/>
        <v>0</v>
      </c>
      <c r="Q248" s="242">
        <f t="shared" si="107"/>
        <v>0</v>
      </c>
      <c r="R248" s="242">
        <f t="shared" si="107"/>
        <v>0</v>
      </c>
      <c r="S248" s="242">
        <f t="shared" si="107"/>
        <v>0</v>
      </c>
      <c r="T248" s="242">
        <f t="shared" si="107"/>
        <v>0</v>
      </c>
      <c r="U248" s="242">
        <f t="shared" si="107"/>
        <v>0</v>
      </c>
      <c r="V248" s="242">
        <f t="shared" si="107"/>
        <v>0</v>
      </c>
      <c r="W248" s="242"/>
      <c r="X248" s="242">
        <f t="shared" si="107"/>
        <v>0</v>
      </c>
      <c r="Y248" s="242">
        <f t="shared" si="107"/>
        <v>0</v>
      </c>
      <c r="Z248" s="242">
        <f t="shared" si="107"/>
        <v>0</v>
      </c>
      <c r="AA248" s="242">
        <f t="shared" si="107"/>
        <v>0</v>
      </c>
      <c r="AB248" s="242">
        <f t="shared" si="107"/>
        <v>0</v>
      </c>
      <c r="AC248" s="242">
        <f t="shared" si="107"/>
        <v>0</v>
      </c>
      <c r="AD248" s="242">
        <f t="shared" si="107"/>
        <v>0</v>
      </c>
      <c r="AE248" s="242">
        <f t="shared" si="107"/>
        <v>0</v>
      </c>
      <c r="AF248" s="242">
        <f t="shared" si="107"/>
        <v>0</v>
      </c>
      <c r="AG248" s="242">
        <f t="shared" si="107"/>
        <v>0</v>
      </c>
      <c r="AH248" s="242">
        <f t="shared" si="107"/>
        <v>0</v>
      </c>
      <c r="AI248" s="242">
        <f t="shared" si="107"/>
        <v>0</v>
      </c>
      <c r="AJ248" s="242">
        <f t="shared" si="107"/>
        <v>0</v>
      </c>
      <c r="AK248" s="242">
        <f t="shared" si="107"/>
        <v>0</v>
      </c>
      <c r="AL248" s="242">
        <f t="shared" si="107"/>
        <v>0</v>
      </c>
      <c r="AM248" s="242">
        <f t="shared" si="107"/>
        <v>0</v>
      </c>
      <c r="AN248" s="242">
        <f t="shared" si="107"/>
        <v>0</v>
      </c>
      <c r="AO248" s="242">
        <f t="shared" si="107"/>
        <v>0</v>
      </c>
      <c r="AP248" s="242">
        <f t="shared" si="107"/>
        <v>0</v>
      </c>
      <c r="AQ248" s="242">
        <f t="shared" si="107"/>
        <v>0</v>
      </c>
      <c r="AR248" s="242">
        <f t="shared" si="107"/>
        <v>0</v>
      </c>
      <c r="AS248" s="242">
        <f t="shared" si="107"/>
        <v>0</v>
      </c>
      <c r="AT248" s="242">
        <f t="shared" si="107"/>
        <v>0</v>
      </c>
      <c r="AU248" s="242">
        <f t="shared" si="107"/>
        <v>0</v>
      </c>
      <c r="AV248" s="242">
        <f t="shared" si="107"/>
        <v>0</v>
      </c>
      <c r="AW248" s="242">
        <f t="shared" si="107"/>
        <v>0</v>
      </c>
      <c r="AY248" s="239">
        <f t="shared" si="94"/>
        <v>0</v>
      </c>
    </row>
    <row r="249" spans="1:51" ht="25" x14ac:dyDescent="0.25">
      <c r="A249" s="240" t="str">
        <f t="shared" ref="A249:B254" si="108">+A85</f>
        <v>URO1.1</v>
      </c>
      <c r="B249" s="241" t="str">
        <f t="shared" si="108"/>
        <v>Urologie mit Schwerpunktstitel 'operative Urologie'</v>
      </c>
      <c r="C249" s="241"/>
      <c r="D249" s="242">
        <f t="shared" ref="D249:AW249" si="109">+IF(AND(D$167=2,D85&gt;=1),2,IF(AND(D$167=1,D85=1),1,0))</f>
        <v>0</v>
      </c>
      <c r="E249" s="242">
        <f t="shared" si="109"/>
        <v>0</v>
      </c>
      <c r="F249" s="242">
        <f t="shared" si="109"/>
        <v>0</v>
      </c>
      <c r="G249" s="242">
        <f t="shared" si="109"/>
        <v>0</v>
      </c>
      <c r="H249" s="242">
        <f t="shared" si="109"/>
        <v>0</v>
      </c>
      <c r="I249" s="242">
        <f t="shared" si="109"/>
        <v>0</v>
      </c>
      <c r="J249" s="242">
        <f t="shared" si="109"/>
        <v>0</v>
      </c>
      <c r="K249" s="242">
        <f t="shared" si="109"/>
        <v>0</v>
      </c>
      <c r="L249" s="242">
        <f t="shared" si="109"/>
        <v>0</v>
      </c>
      <c r="M249" s="242">
        <f t="shared" si="109"/>
        <v>0</v>
      </c>
      <c r="N249" s="242">
        <f t="shared" si="109"/>
        <v>0</v>
      </c>
      <c r="O249" s="242">
        <f t="shared" si="109"/>
        <v>0</v>
      </c>
      <c r="P249" s="242">
        <f t="shared" si="109"/>
        <v>0</v>
      </c>
      <c r="Q249" s="242">
        <f t="shared" si="109"/>
        <v>0</v>
      </c>
      <c r="R249" s="242">
        <f t="shared" si="109"/>
        <v>0</v>
      </c>
      <c r="S249" s="242">
        <f t="shared" si="109"/>
        <v>0</v>
      </c>
      <c r="T249" s="242">
        <f t="shared" si="109"/>
        <v>0</v>
      </c>
      <c r="U249" s="242">
        <f t="shared" si="109"/>
        <v>0</v>
      </c>
      <c r="V249" s="242">
        <f t="shared" si="109"/>
        <v>0</v>
      </c>
      <c r="W249" s="242"/>
      <c r="X249" s="242">
        <f t="shared" si="109"/>
        <v>0</v>
      </c>
      <c r="Y249" s="242">
        <f t="shared" si="109"/>
        <v>0</v>
      </c>
      <c r="Z249" s="242">
        <f t="shared" si="109"/>
        <v>0</v>
      </c>
      <c r="AA249" s="242">
        <f t="shared" si="109"/>
        <v>0</v>
      </c>
      <c r="AB249" s="242">
        <f t="shared" si="109"/>
        <v>0</v>
      </c>
      <c r="AC249" s="242">
        <f t="shared" si="109"/>
        <v>0</v>
      </c>
      <c r="AD249" s="242">
        <f t="shared" si="109"/>
        <v>0</v>
      </c>
      <c r="AE249" s="242">
        <f t="shared" si="109"/>
        <v>0</v>
      </c>
      <c r="AF249" s="242">
        <f t="shared" si="109"/>
        <v>0</v>
      </c>
      <c r="AG249" s="242">
        <f t="shared" si="109"/>
        <v>0</v>
      </c>
      <c r="AH249" s="242">
        <f t="shared" si="109"/>
        <v>0</v>
      </c>
      <c r="AI249" s="242">
        <f t="shared" si="109"/>
        <v>0</v>
      </c>
      <c r="AJ249" s="242">
        <f t="shared" si="109"/>
        <v>0</v>
      </c>
      <c r="AK249" s="242">
        <f t="shared" si="109"/>
        <v>0</v>
      </c>
      <c r="AL249" s="242">
        <f t="shared" si="109"/>
        <v>0</v>
      </c>
      <c r="AM249" s="242">
        <f t="shared" si="109"/>
        <v>0</v>
      </c>
      <c r="AN249" s="242">
        <f t="shared" si="109"/>
        <v>0</v>
      </c>
      <c r="AO249" s="242">
        <f t="shared" si="109"/>
        <v>0</v>
      </c>
      <c r="AP249" s="242">
        <f t="shared" si="109"/>
        <v>0</v>
      </c>
      <c r="AQ249" s="242">
        <f t="shared" si="109"/>
        <v>0</v>
      </c>
      <c r="AR249" s="242">
        <f t="shared" si="109"/>
        <v>0</v>
      </c>
      <c r="AS249" s="242">
        <f t="shared" si="109"/>
        <v>0</v>
      </c>
      <c r="AT249" s="242">
        <f t="shared" si="109"/>
        <v>0</v>
      </c>
      <c r="AU249" s="242">
        <f t="shared" si="109"/>
        <v>0</v>
      </c>
      <c r="AV249" s="242">
        <f t="shared" si="109"/>
        <v>0</v>
      </c>
      <c r="AW249" s="242">
        <f t="shared" si="109"/>
        <v>0</v>
      </c>
      <c r="AY249" s="239">
        <f t="shared" si="94"/>
        <v>0</v>
      </c>
    </row>
    <row r="250" spans="1:51" x14ac:dyDescent="0.25">
      <c r="A250" s="240" t="str">
        <f t="shared" si="108"/>
        <v>URO1.1.1</v>
      </c>
      <c r="B250" s="241" t="str">
        <f t="shared" si="108"/>
        <v>Radikale Prostatektomie</v>
      </c>
      <c r="C250" s="241"/>
      <c r="D250" s="242">
        <f t="shared" ref="D250:AW250" si="110">+IF(AND(D$167=2,D86&gt;=1),2,IF(AND(D$167=1,D86=1),1,0))</f>
        <v>0</v>
      </c>
      <c r="E250" s="242">
        <f t="shared" si="110"/>
        <v>0</v>
      </c>
      <c r="F250" s="242">
        <f t="shared" si="110"/>
        <v>0</v>
      </c>
      <c r="G250" s="242">
        <f t="shared" si="110"/>
        <v>0</v>
      </c>
      <c r="H250" s="242">
        <f t="shared" si="110"/>
        <v>0</v>
      </c>
      <c r="I250" s="242">
        <f t="shared" si="110"/>
        <v>0</v>
      </c>
      <c r="J250" s="242">
        <f t="shared" si="110"/>
        <v>0</v>
      </c>
      <c r="K250" s="242">
        <f t="shared" si="110"/>
        <v>0</v>
      </c>
      <c r="L250" s="242">
        <f t="shared" si="110"/>
        <v>0</v>
      </c>
      <c r="M250" s="242">
        <f t="shared" si="110"/>
        <v>0</v>
      </c>
      <c r="N250" s="242">
        <f t="shared" si="110"/>
        <v>0</v>
      </c>
      <c r="O250" s="242">
        <f t="shared" si="110"/>
        <v>0</v>
      </c>
      <c r="P250" s="242">
        <f t="shared" si="110"/>
        <v>0</v>
      </c>
      <c r="Q250" s="242">
        <f t="shared" si="110"/>
        <v>0</v>
      </c>
      <c r="R250" s="242">
        <f t="shared" si="110"/>
        <v>0</v>
      </c>
      <c r="S250" s="242">
        <f t="shared" si="110"/>
        <v>0</v>
      </c>
      <c r="T250" s="242">
        <f t="shared" si="110"/>
        <v>0</v>
      </c>
      <c r="U250" s="242">
        <f t="shared" si="110"/>
        <v>0</v>
      </c>
      <c r="V250" s="242">
        <f t="shared" si="110"/>
        <v>0</v>
      </c>
      <c r="W250" s="242"/>
      <c r="X250" s="242">
        <f t="shared" si="110"/>
        <v>0</v>
      </c>
      <c r="Y250" s="242">
        <f t="shared" si="110"/>
        <v>0</v>
      </c>
      <c r="Z250" s="242">
        <f t="shared" si="110"/>
        <v>0</v>
      </c>
      <c r="AA250" s="242">
        <f t="shared" si="110"/>
        <v>0</v>
      </c>
      <c r="AB250" s="242">
        <f t="shared" si="110"/>
        <v>0</v>
      </c>
      <c r="AC250" s="242">
        <f t="shared" si="110"/>
        <v>0</v>
      </c>
      <c r="AD250" s="242">
        <f t="shared" si="110"/>
        <v>0</v>
      </c>
      <c r="AE250" s="242">
        <f t="shared" si="110"/>
        <v>0</v>
      </c>
      <c r="AF250" s="242">
        <f t="shared" si="110"/>
        <v>0</v>
      </c>
      <c r="AG250" s="242">
        <f t="shared" si="110"/>
        <v>0</v>
      </c>
      <c r="AH250" s="242">
        <f t="shared" si="110"/>
        <v>0</v>
      </c>
      <c r="AI250" s="242">
        <f t="shared" si="110"/>
        <v>0</v>
      </c>
      <c r="AJ250" s="242">
        <f t="shared" si="110"/>
        <v>0</v>
      </c>
      <c r="AK250" s="242">
        <f t="shared" si="110"/>
        <v>0</v>
      </c>
      <c r="AL250" s="242">
        <f t="shared" si="110"/>
        <v>0</v>
      </c>
      <c r="AM250" s="242">
        <f t="shared" si="110"/>
        <v>0</v>
      </c>
      <c r="AN250" s="242">
        <f t="shared" si="110"/>
        <v>0</v>
      </c>
      <c r="AO250" s="242">
        <f t="shared" si="110"/>
        <v>0</v>
      </c>
      <c r="AP250" s="242">
        <f t="shared" si="110"/>
        <v>0</v>
      </c>
      <c r="AQ250" s="242">
        <f t="shared" si="110"/>
        <v>0</v>
      </c>
      <c r="AR250" s="242">
        <f t="shared" si="110"/>
        <v>0</v>
      </c>
      <c r="AS250" s="242">
        <f t="shared" si="110"/>
        <v>0</v>
      </c>
      <c r="AT250" s="242">
        <f t="shared" si="110"/>
        <v>0</v>
      </c>
      <c r="AU250" s="242">
        <f t="shared" si="110"/>
        <v>0</v>
      </c>
      <c r="AV250" s="242">
        <f t="shared" si="110"/>
        <v>0</v>
      </c>
      <c r="AW250" s="242">
        <f t="shared" si="110"/>
        <v>0</v>
      </c>
      <c r="AY250" s="239">
        <f t="shared" si="94"/>
        <v>0</v>
      </c>
    </row>
    <row r="251" spans="1:51" x14ac:dyDescent="0.25">
      <c r="A251" s="240" t="str">
        <f t="shared" si="108"/>
        <v>URO1.1.2</v>
      </c>
      <c r="B251" s="241" t="str">
        <f t="shared" si="108"/>
        <v>Radikale Zystektomie (IVHSM)</v>
      </c>
      <c r="C251" s="241"/>
      <c r="D251" s="242">
        <f t="shared" ref="D251:AW251" si="111">+IF(AND(D$167=2,D87&gt;=1),2,IF(AND(D$167=1,D87=1),1,0))</f>
        <v>0</v>
      </c>
      <c r="E251" s="242">
        <f t="shared" si="111"/>
        <v>0</v>
      </c>
      <c r="F251" s="242">
        <f t="shared" si="111"/>
        <v>0</v>
      </c>
      <c r="G251" s="242">
        <f t="shared" si="111"/>
        <v>0</v>
      </c>
      <c r="H251" s="242">
        <f t="shared" si="111"/>
        <v>0</v>
      </c>
      <c r="I251" s="242">
        <f t="shared" si="111"/>
        <v>0</v>
      </c>
      <c r="J251" s="242">
        <f t="shared" si="111"/>
        <v>0</v>
      </c>
      <c r="K251" s="242">
        <f t="shared" si="111"/>
        <v>0</v>
      </c>
      <c r="L251" s="242">
        <f t="shared" si="111"/>
        <v>0</v>
      </c>
      <c r="M251" s="242">
        <f t="shared" si="111"/>
        <v>0</v>
      </c>
      <c r="N251" s="242">
        <f t="shared" si="111"/>
        <v>0</v>
      </c>
      <c r="O251" s="242">
        <f t="shared" si="111"/>
        <v>0</v>
      </c>
      <c r="P251" s="242">
        <f t="shared" si="111"/>
        <v>0</v>
      </c>
      <c r="Q251" s="242">
        <f t="shared" si="111"/>
        <v>0</v>
      </c>
      <c r="R251" s="242">
        <f t="shared" si="111"/>
        <v>0</v>
      </c>
      <c r="S251" s="242">
        <f t="shared" si="111"/>
        <v>0</v>
      </c>
      <c r="T251" s="242">
        <f t="shared" si="111"/>
        <v>0</v>
      </c>
      <c r="U251" s="242">
        <f t="shared" si="111"/>
        <v>0</v>
      </c>
      <c r="V251" s="242">
        <f t="shared" si="111"/>
        <v>0</v>
      </c>
      <c r="W251" s="242"/>
      <c r="X251" s="242">
        <f t="shared" si="111"/>
        <v>0</v>
      </c>
      <c r="Y251" s="242">
        <f t="shared" si="111"/>
        <v>0</v>
      </c>
      <c r="Z251" s="242">
        <f t="shared" si="111"/>
        <v>0</v>
      </c>
      <c r="AA251" s="242">
        <f t="shared" si="111"/>
        <v>0</v>
      </c>
      <c r="AB251" s="242">
        <f t="shared" si="111"/>
        <v>0</v>
      </c>
      <c r="AC251" s="242">
        <f t="shared" si="111"/>
        <v>0</v>
      </c>
      <c r="AD251" s="242">
        <f t="shared" si="111"/>
        <v>0</v>
      </c>
      <c r="AE251" s="242">
        <f t="shared" si="111"/>
        <v>0</v>
      </c>
      <c r="AF251" s="242">
        <f t="shared" si="111"/>
        <v>0</v>
      </c>
      <c r="AG251" s="242">
        <f t="shared" si="111"/>
        <v>0</v>
      </c>
      <c r="AH251" s="242">
        <f t="shared" si="111"/>
        <v>0</v>
      </c>
      <c r="AI251" s="242">
        <f t="shared" si="111"/>
        <v>0</v>
      </c>
      <c r="AJ251" s="242">
        <f t="shared" si="111"/>
        <v>0</v>
      </c>
      <c r="AK251" s="242">
        <f t="shared" si="111"/>
        <v>0</v>
      </c>
      <c r="AL251" s="242">
        <f t="shared" si="111"/>
        <v>0</v>
      </c>
      <c r="AM251" s="242">
        <f t="shared" si="111"/>
        <v>0</v>
      </c>
      <c r="AN251" s="242">
        <f t="shared" si="111"/>
        <v>0</v>
      </c>
      <c r="AO251" s="242">
        <f t="shared" si="111"/>
        <v>0</v>
      </c>
      <c r="AP251" s="242">
        <f t="shared" si="111"/>
        <v>0</v>
      </c>
      <c r="AQ251" s="242">
        <f t="shared" si="111"/>
        <v>0</v>
      </c>
      <c r="AR251" s="242">
        <f t="shared" si="111"/>
        <v>0</v>
      </c>
      <c r="AS251" s="242">
        <f t="shared" si="111"/>
        <v>0</v>
      </c>
      <c r="AT251" s="242">
        <f t="shared" si="111"/>
        <v>0</v>
      </c>
      <c r="AU251" s="242">
        <f t="shared" si="111"/>
        <v>0</v>
      </c>
      <c r="AV251" s="242">
        <f t="shared" si="111"/>
        <v>0</v>
      </c>
      <c r="AW251" s="242">
        <f t="shared" si="111"/>
        <v>0</v>
      </c>
      <c r="AY251" s="239">
        <f t="shared" si="94"/>
        <v>0</v>
      </c>
    </row>
    <row r="252" spans="1:51" x14ac:dyDescent="0.25">
      <c r="A252" s="240" t="str">
        <f t="shared" si="108"/>
        <v>URO1.1.3</v>
      </c>
      <c r="B252" s="241" t="str">
        <f t="shared" si="108"/>
        <v>Komplexe Chirurgie der Niere</v>
      </c>
      <c r="C252" s="241"/>
      <c r="D252" s="242">
        <f t="shared" ref="D252:AW252" si="112">+IF(AND(D$167=2,D88&gt;=1),2,IF(AND(D$167=1,D88=1),1,0))</f>
        <v>0</v>
      </c>
      <c r="E252" s="242">
        <f t="shared" si="112"/>
        <v>0</v>
      </c>
      <c r="F252" s="242">
        <f t="shared" si="112"/>
        <v>0</v>
      </c>
      <c r="G252" s="242">
        <f t="shared" si="112"/>
        <v>0</v>
      </c>
      <c r="H252" s="242">
        <f t="shared" si="112"/>
        <v>0</v>
      </c>
      <c r="I252" s="242">
        <f t="shared" si="112"/>
        <v>0</v>
      </c>
      <c r="J252" s="242">
        <f t="shared" si="112"/>
        <v>0</v>
      </c>
      <c r="K252" s="242">
        <f t="shared" si="112"/>
        <v>0</v>
      </c>
      <c r="L252" s="242">
        <f t="shared" si="112"/>
        <v>0</v>
      </c>
      <c r="M252" s="242">
        <f t="shared" si="112"/>
        <v>0</v>
      </c>
      <c r="N252" s="242">
        <f t="shared" si="112"/>
        <v>0</v>
      </c>
      <c r="O252" s="242">
        <f t="shared" si="112"/>
        <v>0</v>
      </c>
      <c r="P252" s="242">
        <f t="shared" si="112"/>
        <v>0</v>
      </c>
      <c r="Q252" s="242">
        <f t="shared" si="112"/>
        <v>0</v>
      </c>
      <c r="R252" s="242">
        <f t="shared" si="112"/>
        <v>0</v>
      </c>
      <c r="S252" s="242">
        <f t="shared" si="112"/>
        <v>0</v>
      </c>
      <c r="T252" s="242">
        <f t="shared" si="112"/>
        <v>0</v>
      </c>
      <c r="U252" s="242">
        <f t="shared" si="112"/>
        <v>0</v>
      </c>
      <c r="V252" s="242">
        <f t="shared" si="112"/>
        <v>0</v>
      </c>
      <c r="W252" s="242"/>
      <c r="X252" s="242">
        <f t="shared" si="112"/>
        <v>0</v>
      </c>
      <c r="Y252" s="242">
        <f t="shared" si="112"/>
        <v>0</v>
      </c>
      <c r="Z252" s="242">
        <f t="shared" si="112"/>
        <v>0</v>
      </c>
      <c r="AA252" s="242">
        <f t="shared" si="112"/>
        <v>0</v>
      </c>
      <c r="AB252" s="242">
        <f t="shared" si="112"/>
        <v>0</v>
      </c>
      <c r="AC252" s="242">
        <f t="shared" si="112"/>
        <v>0</v>
      </c>
      <c r="AD252" s="242">
        <f t="shared" si="112"/>
        <v>0</v>
      </c>
      <c r="AE252" s="242">
        <f t="shared" si="112"/>
        <v>0</v>
      </c>
      <c r="AF252" s="242">
        <f t="shared" si="112"/>
        <v>0</v>
      </c>
      <c r="AG252" s="242">
        <f t="shared" si="112"/>
        <v>0</v>
      </c>
      <c r="AH252" s="242">
        <f t="shared" si="112"/>
        <v>0</v>
      </c>
      <c r="AI252" s="242">
        <f t="shared" si="112"/>
        <v>0</v>
      </c>
      <c r="AJ252" s="242">
        <f t="shared" si="112"/>
        <v>0</v>
      </c>
      <c r="AK252" s="242">
        <f t="shared" si="112"/>
        <v>0</v>
      </c>
      <c r="AL252" s="242">
        <f t="shared" si="112"/>
        <v>0</v>
      </c>
      <c r="AM252" s="242">
        <f t="shared" si="112"/>
        <v>0</v>
      </c>
      <c r="AN252" s="242">
        <f t="shared" si="112"/>
        <v>0</v>
      </c>
      <c r="AO252" s="242">
        <f t="shared" si="112"/>
        <v>0</v>
      </c>
      <c r="AP252" s="242">
        <f t="shared" si="112"/>
        <v>0</v>
      </c>
      <c r="AQ252" s="242">
        <f t="shared" si="112"/>
        <v>0</v>
      </c>
      <c r="AR252" s="242">
        <f t="shared" si="112"/>
        <v>0</v>
      </c>
      <c r="AS252" s="242">
        <f t="shared" si="112"/>
        <v>0</v>
      </c>
      <c r="AT252" s="242">
        <f t="shared" si="112"/>
        <v>0</v>
      </c>
      <c r="AU252" s="242">
        <f t="shared" si="112"/>
        <v>0</v>
      </c>
      <c r="AV252" s="242">
        <f t="shared" si="112"/>
        <v>0</v>
      </c>
      <c r="AW252" s="242">
        <f t="shared" si="112"/>
        <v>0</v>
      </c>
      <c r="AY252" s="239">
        <f t="shared" si="94"/>
        <v>0</v>
      </c>
    </row>
    <row r="253" spans="1:51" x14ac:dyDescent="0.25">
      <c r="A253" s="240" t="str">
        <f t="shared" si="108"/>
        <v>URO1.1.4</v>
      </c>
      <c r="B253" s="241" t="str">
        <f t="shared" si="108"/>
        <v>Isolierte Adrenalektomie</v>
      </c>
      <c r="C253" s="241"/>
      <c r="D253" s="242">
        <f t="shared" ref="D253:AW253" si="113">+IF(AND(D$167=2,D89&gt;=1),2,IF(AND(D$167=1,D89=1),1,0))</f>
        <v>0</v>
      </c>
      <c r="E253" s="242">
        <f t="shared" si="113"/>
        <v>0</v>
      </c>
      <c r="F253" s="242">
        <f t="shared" si="113"/>
        <v>0</v>
      </c>
      <c r="G253" s="242">
        <f t="shared" si="113"/>
        <v>0</v>
      </c>
      <c r="H253" s="242">
        <f t="shared" si="113"/>
        <v>0</v>
      </c>
      <c r="I253" s="242">
        <f t="shared" si="113"/>
        <v>0</v>
      </c>
      <c r="J253" s="242">
        <f t="shared" si="113"/>
        <v>0</v>
      </c>
      <c r="K253" s="242">
        <f t="shared" si="113"/>
        <v>0</v>
      </c>
      <c r="L253" s="242">
        <f t="shared" si="113"/>
        <v>0</v>
      </c>
      <c r="M253" s="242">
        <f t="shared" si="113"/>
        <v>0</v>
      </c>
      <c r="N253" s="242">
        <f t="shared" si="113"/>
        <v>0</v>
      </c>
      <c r="O253" s="242">
        <f t="shared" si="113"/>
        <v>0</v>
      </c>
      <c r="P253" s="242">
        <f t="shared" si="113"/>
        <v>0</v>
      </c>
      <c r="Q253" s="242">
        <f t="shared" si="113"/>
        <v>0</v>
      </c>
      <c r="R253" s="242">
        <f t="shared" si="113"/>
        <v>0</v>
      </c>
      <c r="S253" s="242">
        <f t="shared" si="113"/>
        <v>0</v>
      </c>
      <c r="T253" s="242">
        <f t="shared" si="113"/>
        <v>0</v>
      </c>
      <c r="U253" s="242">
        <f t="shared" si="113"/>
        <v>0</v>
      </c>
      <c r="V253" s="242">
        <f t="shared" si="113"/>
        <v>0</v>
      </c>
      <c r="W253" s="242"/>
      <c r="X253" s="242">
        <f t="shared" si="113"/>
        <v>0</v>
      </c>
      <c r="Y253" s="242">
        <f t="shared" si="113"/>
        <v>0</v>
      </c>
      <c r="Z253" s="242">
        <f t="shared" si="113"/>
        <v>0</v>
      </c>
      <c r="AA253" s="242">
        <f t="shared" si="113"/>
        <v>0</v>
      </c>
      <c r="AB253" s="242">
        <f t="shared" si="113"/>
        <v>0</v>
      </c>
      <c r="AC253" s="242">
        <f t="shared" si="113"/>
        <v>0</v>
      </c>
      <c r="AD253" s="242">
        <f t="shared" si="113"/>
        <v>0</v>
      </c>
      <c r="AE253" s="242">
        <f t="shared" si="113"/>
        <v>0</v>
      </c>
      <c r="AF253" s="242">
        <f t="shared" si="113"/>
        <v>0</v>
      </c>
      <c r="AG253" s="242">
        <f t="shared" si="113"/>
        <v>0</v>
      </c>
      <c r="AH253" s="242">
        <f t="shared" si="113"/>
        <v>0</v>
      </c>
      <c r="AI253" s="242">
        <f t="shared" si="113"/>
        <v>0</v>
      </c>
      <c r="AJ253" s="242">
        <f t="shared" si="113"/>
        <v>0</v>
      </c>
      <c r="AK253" s="242">
        <f t="shared" si="113"/>
        <v>0</v>
      </c>
      <c r="AL253" s="242">
        <f t="shared" si="113"/>
        <v>0</v>
      </c>
      <c r="AM253" s="242">
        <f t="shared" si="113"/>
        <v>0</v>
      </c>
      <c r="AN253" s="242">
        <f t="shared" si="113"/>
        <v>0</v>
      </c>
      <c r="AO253" s="242">
        <f t="shared" si="113"/>
        <v>0</v>
      </c>
      <c r="AP253" s="242">
        <f t="shared" si="113"/>
        <v>0</v>
      </c>
      <c r="AQ253" s="242">
        <f t="shared" si="113"/>
        <v>0</v>
      </c>
      <c r="AR253" s="242">
        <f t="shared" si="113"/>
        <v>0</v>
      </c>
      <c r="AS253" s="242">
        <f t="shared" si="113"/>
        <v>0</v>
      </c>
      <c r="AT253" s="242">
        <f t="shared" si="113"/>
        <v>0</v>
      </c>
      <c r="AU253" s="242">
        <f t="shared" si="113"/>
        <v>0</v>
      </c>
      <c r="AV253" s="242">
        <f t="shared" si="113"/>
        <v>0</v>
      </c>
      <c r="AW253" s="242">
        <f t="shared" si="113"/>
        <v>0</v>
      </c>
      <c r="AY253" s="239">
        <f t="shared" si="94"/>
        <v>0</v>
      </c>
    </row>
    <row r="254" spans="1:51" ht="25" x14ac:dyDescent="0.25">
      <c r="A254" s="240" t="str">
        <f t="shared" si="108"/>
        <v>URO1.1.7</v>
      </c>
      <c r="B254" s="241" t="str">
        <f t="shared" si="108"/>
        <v>Implantation eines künstlichen Harnblasensphinkters</v>
      </c>
      <c r="C254" s="241"/>
      <c r="D254" s="242">
        <f t="shared" ref="D254:AW254" si="114">+IF(AND(D$167=2,D90&gt;=1),2,IF(AND(D$167=1,D90=1),1,0))</f>
        <v>0</v>
      </c>
      <c r="E254" s="242">
        <f t="shared" si="114"/>
        <v>0</v>
      </c>
      <c r="F254" s="242">
        <f t="shared" si="114"/>
        <v>0</v>
      </c>
      <c r="G254" s="242">
        <f t="shared" si="114"/>
        <v>0</v>
      </c>
      <c r="H254" s="242">
        <f t="shared" si="114"/>
        <v>0</v>
      </c>
      <c r="I254" s="242">
        <f t="shared" si="114"/>
        <v>0</v>
      </c>
      <c r="J254" s="242">
        <f t="shared" si="114"/>
        <v>0</v>
      </c>
      <c r="K254" s="242">
        <f t="shared" si="114"/>
        <v>0</v>
      </c>
      <c r="L254" s="242">
        <f t="shared" si="114"/>
        <v>0</v>
      </c>
      <c r="M254" s="242">
        <f t="shared" si="114"/>
        <v>0</v>
      </c>
      <c r="N254" s="242">
        <f t="shared" si="114"/>
        <v>0</v>
      </c>
      <c r="O254" s="242">
        <f t="shared" si="114"/>
        <v>0</v>
      </c>
      <c r="P254" s="242">
        <f t="shared" si="114"/>
        <v>0</v>
      </c>
      <c r="Q254" s="242">
        <f t="shared" si="114"/>
        <v>0</v>
      </c>
      <c r="R254" s="242">
        <f t="shared" si="114"/>
        <v>0</v>
      </c>
      <c r="S254" s="242">
        <f t="shared" si="114"/>
        <v>0</v>
      </c>
      <c r="T254" s="242">
        <f t="shared" si="114"/>
        <v>0</v>
      </c>
      <c r="U254" s="242">
        <f t="shared" si="114"/>
        <v>0</v>
      </c>
      <c r="V254" s="242">
        <f t="shared" si="114"/>
        <v>0</v>
      </c>
      <c r="W254" s="242"/>
      <c r="X254" s="242">
        <f t="shared" si="114"/>
        <v>0</v>
      </c>
      <c r="Y254" s="242">
        <f t="shared" si="114"/>
        <v>0</v>
      </c>
      <c r="Z254" s="242">
        <f t="shared" si="114"/>
        <v>0</v>
      </c>
      <c r="AA254" s="242">
        <f t="shared" si="114"/>
        <v>0</v>
      </c>
      <c r="AB254" s="242">
        <f t="shared" si="114"/>
        <v>0</v>
      </c>
      <c r="AC254" s="242">
        <f t="shared" si="114"/>
        <v>0</v>
      </c>
      <c r="AD254" s="242">
        <f t="shared" si="114"/>
        <v>0</v>
      </c>
      <c r="AE254" s="242">
        <f t="shared" si="114"/>
        <v>0</v>
      </c>
      <c r="AF254" s="242">
        <f t="shared" si="114"/>
        <v>0</v>
      </c>
      <c r="AG254" s="242">
        <f t="shared" si="114"/>
        <v>0</v>
      </c>
      <c r="AH254" s="242">
        <f t="shared" si="114"/>
        <v>0</v>
      </c>
      <c r="AI254" s="242">
        <f t="shared" si="114"/>
        <v>0</v>
      </c>
      <c r="AJ254" s="242">
        <f t="shared" si="114"/>
        <v>0</v>
      </c>
      <c r="AK254" s="242">
        <f t="shared" si="114"/>
        <v>0</v>
      </c>
      <c r="AL254" s="242">
        <f t="shared" si="114"/>
        <v>0</v>
      </c>
      <c r="AM254" s="242">
        <f t="shared" si="114"/>
        <v>0</v>
      </c>
      <c r="AN254" s="242">
        <f t="shared" si="114"/>
        <v>0</v>
      </c>
      <c r="AO254" s="242">
        <f t="shared" si="114"/>
        <v>0</v>
      </c>
      <c r="AP254" s="242">
        <f t="shared" si="114"/>
        <v>0</v>
      </c>
      <c r="AQ254" s="242">
        <f t="shared" si="114"/>
        <v>0</v>
      </c>
      <c r="AR254" s="242">
        <f t="shared" si="114"/>
        <v>0</v>
      </c>
      <c r="AS254" s="242">
        <f t="shared" si="114"/>
        <v>0</v>
      </c>
      <c r="AT254" s="242">
        <f t="shared" si="114"/>
        <v>0</v>
      </c>
      <c r="AU254" s="242">
        <f t="shared" si="114"/>
        <v>0</v>
      </c>
      <c r="AV254" s="242">
        <f t="shared" si="114"/>
        <v>0</v>
      </c>
      <c r="AW254" s="242">
        <f t="shared" si="114"/>
        <v>0</v>
      </c>
      <c r="AY254" s="239">
        <f t="shared" si="94"/>
        <v>0</v>
      </c>
    </row>
    <row r="255" spans="1:51" ht="25" x14ac:dyDescent="0.25">
      <c r="A255" s="240" t="str">
        <f t="shared" ref="A255:B255" si="115">+A91</f>
        <v>URO1.1.8</v>
      </c>
      <c r="B255" s="241" t="str">
        <f t="shared" si="115"/>
        <v>Perkutane Nephrostomie mit Desintegration von Steinmaterial</v>
      </c>
      <c r="C255" s="241"/>
      <c r="D255" s="242">
        <f t="shared" ref="D255:AW255" si="116">+IF(AND(D$167=2,D91&gt;=1),2,IF(AND(D$167=1,D91=1),1,0))</f>
        <v>0</v>
      </c>
      <c r="E255" s="242">
        <f t="shared" si="116"/>
        <v>0</v>
      </c>
      <c r="F255" s="242">
        <f t="shared" si="116"/>
        <v>0</v>
      </c>
      <c r="G255" s="242">
        <f t="shared" si="116"/>
        <v>0</v>
      </c>
      <c r="H255" s="242">
        <f t="shared" si="116"/>
        <v>0</v>
      </c>
      <c r="I255" s="242">
        <f t="shared" si="116"/>
        <v>0</v>
      </c>
      <c r="J255" s="242">
        <f t="shared" si="116"/>
        <v>0</v>
      </c>
      <c r="K255" s="242">
        <f t="shared" si="116"/>
        <v>0</v>
      </c>
      <c r="L255" s="242">
        <f t="shared" si="116"/>
        <v>0</v>
      </c>
      <c r="M255" s="242">
        <f t="shared" si="116"/>
        <v>0</v>
      </c>
      <c r="N255" s="242">
        <f t="shared" si="116"/>
        <v>0</v>
      </c>
      <c r="O255" s="242">
        <f t="shared" si="116"/>
        <v>0</v>
      </c>
      <c r="P255" s="242">
        <f t="shared" si="116"/>
        <v>0</v>
      </c>
      <c r="Q255" s="242">
        <f t="shared" si="116"/>
        <v>0</v>
      </c>
      <c r="R255" s="242">
        <f t="shared" si="116"/>
        <v>0</v>
      </c>
      <c r="S255" s="242">
        <f t="shared" si="116"/>
        <v>0</v>
      </c>
      <c r="T255" s="242">
        <f t="shared" si="116"/>
        <v>0</v>
      </c>
      <c r="U255" s="242">
        <f t="shared" si="116"/>
        <v>0</v>
      </c>
      <c r="V255" s="242">
        <f t="shared" si="116"/>
        <v>0</v>
      </c>
      <c r="W255" s="242"/>
      <c r="X255" s="242">
        <f t="shared" si="116"/>
        <v>0</v>
      </c>
      <c r="Y255" s="242">
        <f t="shared" si="116"/>
        <v>0</v>
      </c>
      <c r="Z255" s="242">
        <f t="shared" si="116"/>
        <v>0</v>
      </c>
      <c r="AA255" s="242">
        <f t="shared" si="116"/>
        <v>0</v>
      </c>
      <c r="AB255" s="242">
        <f t="shared" si="116"/>
        <v>0</v>
      </c>
      <c r="AC255" s="242">
        <f t="shared" si="116"/>
        <v>0</v>
      </c>
      <c r="AD255" s="242">
        <f t="shared" si="116"/>
        <v>0</v>
      </c>
      <c r="AE255" s="242">
        <f t="shared" si="116"/>
        <v>0</v>
      </c>
      <c r="AF255" s="242">
        <f t="shared" si="116"/>
        <v>0</v>
      </c>
      <c r="AG255" s="242">
        <f t="shared" si="116"/>
        <v>0</v>
      </c>
      <c r="AH255" s="242">
        <f t="shared" si="116"/>
        <v>0</v>
      </c>
      <c r="AI255" s="242">
        <f t="shared" si="116"/>
        <v>0</v>
      </c>
      <c r="AJ255" s="242">
        <f t="shared" si="116"/>
        <v>0</v>
      </c>
      <c r="AK255" s="242">
        <f t="shared" si="116"/>
        <v>0</v>
      </c>
      <c r="AL255" s="242">
        <f t="shared" si="116"/>
        <v>0</v>
      </c>
      <c r="AM255" s="242">
        <f t="shared" si="116"/>
        <v>0</v>
      </c>
      <c r="AN255" s="242">
        <f t="shared" si="116"/>
        <v>0</v>
      </c>
      <c r="AO255" s="242">
        <f t="shared" si="116"/>
        <v>0</v>
      </c>
      <c r="AP255" s="242">
        <f t="shared" si="116"/>
        <v>0</v>
      </c>
      <c r="AQ255" s="242">
        <f t="shared" si="116"/>
        <v>0</v>
      </c>
      <c r="AR255" s="242">
        <f t="shared" si="116"/>
        <v>0</v>
      </c>
      <c r="AS255" s="242">
        <f t="shared" si="116"/>
        <v>0</v>
      </c>
      <c r="AT255" s="242">
        <f t="shared" si="116"/>
        <v>0</v>
      </c>
      <c r="AU255" s="242">
        <f t="shared" si="116"/>
        <v>0</v>
      </c>
      <c r="AV255" s="242">
        <f t="shared" si="116"/>
        <v>0</v>
      </c>
      <c r="AW255" s="242">
        <f t="shared" si="116"/>
        <v>0</v>
      </c>
      <c r="AY255" s="239">
        <f t="shared" ref="AY255:AY256" si="117">+MAX(D255:AW255)</f>
        <v>0</v>
      </c>
    </row>
    <row r="256" spans="1:51" ht="25" x14ac:dyDescent="0.25">
      <c r="A256" s="240" t="str">
        <f t="shared" ref="A256:B256" si="118">+A92</f>
        <v>URO1.1.9</v>
      </c>
      <c r="B256" s="241" t="str">
        <f t="shared" si="118"/>
        <v>Retroperitoneale Lymphadenektomie bei Hodentumoren nach Chemotherapie (IVHSM)</v>
      </c>
      <c r="C256" s="241"/>
      <c r="D256" s="242">
        <f t="shared" ref="D256:AW256" si="119">+IF(AND(D$167=2,D92&gt;=1),2,IF(AND(D$167=1,D92=1),1,0))</f>
        <v>0</v>
      </c>
      <c r="E256" s="242">
        <f t="shared" si="119"/>
        <v>0</v>
      </c>
      <c r="F256" s="242">
        <f t="shared" si="119"/>
        <v>0</v>
      </c>
      <c r="G256" s="242">
        <f t="shared" si="119"/>
        <v>0</v>
      </c>
      <c r="H256" s="242">
        <f t="shared" si="119"/>
        <v>0</v>
      </c>
      <c r="I256" s="242">
        <f t="shared" si="119"/>
        <v>0</v>
      </c>
      <c r="J256" s="242">
        <f t="shared" si="119"/>
        <v>0</v>
      </c>
      <c r="K256" s="242">
        <f t="shared" si="119"/>
        <v>0</v>
      </c>
      <c r="L256" s="242">
        <f t="shared" si="119"/>
        <v>0</v>
      </c>
      <c r="M256" s="242">
        <f t="shared" si="119"/>
        <v>0</v>
      </c>
      <c r="N256" s="242">
        <f t="shared" si="119"/>
        <v>0</v>
      </c>
      <c r="O256" s="242">
        <f t="shared" si="119"/>
        <v>0</v>
      </c>
      <c r="P256" s="242">
        <f t="shared" si="119"/>
        <v>0</v>
      </c>
      <c r="Q256" s="242">
        <f t="shared" si="119"/>
        <v>0</v>
      </c>
      <c r="R256" s="242">
        <f t="shared" si="119"/>
        <v>0</v>
      </c>
      <c r="S256" s="242">
        <f t="shared" si="119"/>
        <v>0</v>
      </c>
      <c r="T256" s="242">
        <f t="shared" si="119"/>
        <v>0</v>
      </c>
      <c r="U256" s="242">
        <f t="shared" si="119"/>
        <v>0</v>
      </c>
      <c r="V256" s="242">
        <f t="shared" si="119"/>
        <v>0</v>
      </c>
      <c r="W256" s="242"/>
      <c r="X256" s="242">
        <f t="shared" si="119"/>
        <v>0</v>
      </c>
      <c r="Y256" s="242">
        <f t="shared" si="119"/>
        <v>0</v>
      </c>
      <c r="Z256" s="242">
        <f t="shared" si="119"/>
        <v>0</v>
      </c>
      <c r="AA256" s="242">
        <f t="shared" si="119"/>
        <v>0</v>
      </c>
      <c r="AB256" s="242">
        <f t="shared" si="119"/>
        <v>0</v>
      </c>
      <c r="AC256" s="242">
        <f t="shared" si="119"/>
        <v>0</v>
      </c>
      <c r="AD256" s="242">
        <f t="shared" si="119"/>
        <v>0</v>
      </c>
      <c r="AE256" s="242">
        <f t="shared" si="119"/>
        <v>0</v>
      </c>
      <c r="AF256" s="242">
        <f t="shared" si="119"/>
        <v>0</v>
      </c>
      <c r="AG256" s="242">
        <f t="shared" si="119"/>
        <v>0</v>
      </c>
      <c r="AH256" s="242">
        <f t="shared" si="119"/>
        <v>0</v>
      </c>
      <c r="AI256" s="242">
        <f t="shared" si="119"/>
        <v>0</v>
      </c>
      <c r="AJ256" s="242">
        <f t="shared" si="119"/>
        <v>0</v>
      </c>
      <c r="AK256" s="242">
        <f t="shared" si="119"/>
        <v>0</v>
      </c>
      <c r="AL256" s="242">
        <f t="shared" si="119"/>
        <v>0</v>
      </c>
      <c r="AM256" s="242">
        <f t="shared" si="119"/>
        <v>0</v>
      </c>
      <c r="AN256" s="242">
        <f t="shared" si="119"/>
        <v>0</v>
      </c>
      <c r="AO256" s="242">
        <f t="shared" si="119"/>
        <v>0</v>
      </c>
      <c r="AP256" s="242">
        <f t="shared" si="119"/>
        <v>0</v>
      </c>
      <c r="AQ256" s="242">
        <f t="shared" si="119"/>
        <v>0</v>
      </c>
      <c r="AR256" s="242">
        <f t="shared" si="119"/>
        <v>0</v>
      </c>
      <c r="AS256" s="242">
        <f t="shared" si="119"/>
        <v>0</v>
      </c>
      <c r="AT256" s="242">
        <f t="shared" si="119"/>
        <v>0</v>
      </c>
      <c r="AU256" s="242">
        <f t="shared" si="119"/>
        <v>0</v>
      </c>
      <c r="AV256" s="242">
        <f t="shared" si="119"/>
        <v>0</v>
      </c>
      <c r="AW256" s="242">
        <f t="shared" si="119"/>
        <v>0</v>
      </c>
      <c r="AY256" s="239">
        <f t="shared" si="117"/>
        <v>0</v>
      </c>
    </row>
    <row r="257" spans="1:51" x14ac:dyDescent="0.25">
      <c r="A257" s="240" t="str">
        <f t="shared" ref="A257:B276" si="120">+A93</f>
        <v>PNE1</v>
      </c>
      <c r="B257" s="241" t="str">
        <f t="shared" si="120"/>
        <v>Pneumologie</v>
      </c>
      <c r="C257" s="241"/>
      <c r="D257" s="242">
        <f t="shared" ref="D257:AW257" si="121">+IF(AND(D$167=2,D93&gt;=1),2,IF(AND(D$167=1,D93=1),1,0))</f>
        <v>0</v>
      </c>
      <c r="E257" s="242">
        <f t="shared" si="121"/>
        <v>0</v>
      </c>
      <c r="F257" s="242">
        <f t="shared" si="121"/>
        <v>0</v>
      </c>
      <c r="G257" s="242">
        <f t="shared" si="121"/>
        <v>0</v>
      </c>
      <c r="H257" s="242">
        <f t="shared" si="121"/>
        <v>0</v>
      </c>
      <c r="I257" s="242">
        <f t="shared" si="121"/>
        <v>0</v>
      </c>
      <c r="J257" s="242">
        <f t="shared" si="121"/>
        <v>0</v>
      </c>
      <c r="K257" s="242">
        <f t="shared" si="121"/>
        <v>0</v>
      </c>
      <c r="L257" s="242">
        <f t="shared" si="121"/>
        <v>0</v>
      </c>
      <c r="M257" s="242">
        <f t="shared" si="121"/>
        <v>0</v>
      </c>
      <c r="N257" s="242">
        <f t="shared" si="121"/>
        <v>0</v>
      </c>
      <c r="O257" s="242">
        <f t="shared" si="121"/>
        <v>0</v>
      </c>
      <c r="P257" s="242">
        <f t="shared" si="121"/>
        <v>0</v>
      </c>
      <c r="Q257" s="242">
        <f t="shared" si="121"/>
        <v>0</v>
      </c>
      <c r="R257" s="242">
        <f t="shared" si="121"/>
        <v>0</v>
      </c>
      <c r="S257" s="242">
        <f t="shared" si="121"/>
        <v>0</v>
      </c>
      <c r="T257" s="242">
        <f t="shared" si="121"/>
        <v>0</v>
      </c>
      <c r="U257" s="242">
        <f t="shared" si="121"/>
        <v>0</v>
      </c>
      <c r="V257" s="242">
        <f t="shared" si="121"/>
        <v>0</v>
      </c>
      <c r="W257" s="242"/>
      <c r="X257" s="242">
        <f t="shared" si="121"/>
        <v>0</v>
      </c>
      <c r="Y257" s="242">
        <f t="shared" si="121"/>
        <v>0</v>
      </c>
      <c r="Z257" s="242">
        <f t="shared" si="121"/>
        <v>0</v>
      </c>
      <c r="AA257" s="242">
        <f t="shared" si="121"/>
        <v>0</v>
      </c>
      <c r="AB257" s="242">
        <f t="shared" si="121"/>
        <v>0</v>
      </c>
      <c r="AC257" s="242">
        <f t="shared" si="121"/>
        <v>0</v>
      </c>
      <c r="AD257" s="242">
        <f t="shared" si="121"/>
        <v>0</v>
      </c>
      <c r="AE257" s="242">
        <f t="shared" si="121"/>
        <v>0</v>
      </c>
      <c r="AF257" s="242">
        <f t="shared" si="121"/>
        <v>0</v>
      </c>
      <c r="AG257" s="242">
        <f t="shared" si="121"/>
        <v>0</v>
      </c>
      <c r="AH257" s="242">
        <f t="shared" si="121"/>
        <v>0</v>
      </c>
      <c r="AI257" s="242">
        <f t="shared" si="121"/>
        <v>0</v>
      </c>
      <c r="AJ257" s="242">
        <f t="shared" si="121"/>
        <v>0</v>
      </c>
      <c r="AK257" s="242">
        <f t="shared" si="121"/>
        <v>0</v>
      </c>
      <c r="AL257" s="242">
        <f t="shared" si="121"/>
        <v>0</v>
      </c>
      <c r="AM257" s="242">
        <f t="shared" si="121"/>
        <v>0</v>
      </c>
      <c r="AN257" s="242">
        <f t="shared" si="121"/>
        <v>0</v>
      </c>
      <c r="AO257" s="242">
        <f t="shared" si="121"/>
        <v>0</v>
      </c>
      <c r="AP257" s="242">
        <f t="shared" si="121"/>
        <v>0</v>
      </c>
      <c r="AQ257" s="242">
        <f t="shared" si="121"/>
        <v>0</v>
      </c>
      <c r="AR257" s="242">
        <f t="shared" si="121"/>
        <v>0</v>
      </c>
      <c r="AS257" s="242">
        <f t="shared" si="121"/>
        <v>0</v>
      </c>
      <c r="AT257" s="242">
        <f t="shared" si="121"/>
        <v>0</v>
      </c>
      <c r="AU257" s="242">
        <f t="shared" si="121"/>
        <v>0</v>
      </c>
      <c r="AV257" s="242">
        <f t="shared" si="121"/>
        <v>0</v>
      </c>
      <c r="AW257" s="242">
        <f t="shared" si="121"/>
        <v>0</v>
      </c>
      <c r="AY257" s="239">
        <f t="shared" si="94"/>
        <v>0</v>
      </c>
    </row>
    <row r="258" spans="1:51" x14ac:dyDescent="0.25">
      <c r="A258" s="240" t="str">
        <f t="shared" si="120"/>
        <v>PNE1.1</v>
      </c>
      <c r="B258" s="241" t="str">
        <f t="shared" si="120"/>
        <v>Pneumologie mit spez. Beatmungstherapie</v>
      </c>
      <c r="C258" s="241"/>
      <c r="D258" s="242">
        <f t="shared" ref="D258:AW258" si="122">+IF(AND(D$167=2,D94&gt;=1),2,IF(AND(D$167=1,D94=1),1,0))</f>
        <v>0</v>
      </c>
      <c r="E258" s="242">
        <f t="shared" si="122"/>
        <v>0</v>
      </c>
      <c r="F258" s="242">
        <f t="shared" si="122"/>
        <v>0</v>
      </c>
      <c r="G258" s="242">
        <f t="shared" si="122"/>
        <v>0</v>
      </c>
      <c r="H258" s="242">
        <f t="shared" si="122"/>
        <v>0</v>
      </c>
      <c r="I258" s="242">
        <f t="shared" si="122"/>
        <v>0</v>
      </c>
      <c r="J258" s="242">
        <f t="shared" si="122"/>
        <v>0</v>
      </c>
      <c r="K258" s="242">
        <f t="shared" si="122"/>
        <v>0</v>
      </c>
      <c r="L258" s="242">
        <f t="shared" si="122"/>
        <v>0</v>
      </c>
      <c r="M258" s="242">
        <f t="shared" si="122"/>
        <v>0</v>
      </c>
      <c r="N258" s="242">
        <f t="shared" si="122"/>
        <v>0</v>
      </c>
      <c r="O258" s="242">
        <f t="shared" si="122"/>
        <v>0</v>
      </c>
      <c r="P258" s="242">
        <f t="shared" si="122"/>
        <v>0</v>
      </c>
      <c r="Q258" s="242">
        <f t="shared" si="122"/>
        <v>0</v>
      </c>
      <c r="R258" s="242">
        <f t="shared" si="122"/>
        <v>0</v>
      </c>
      <c r="S258" s="242">
        <f t="shared" si="122"/>
        <v>0</v>
      </c>
      <c r="T258" s="242">
        <f t="shared" si="122"/>
        <v>0</v>
      </c>
      <c r="U258" s="242">
        <f t="shared" si="122"/>
        <v>0</v>
      </c>
      <c r="V258" s="242">
        <f t="shared" si="122"/>
        <v>0</v>
      </c>
      <c r="W258" s="242"/>
      <c r="X258" s="242">
        <f t="shared" si="122"/>
        <v>0</v>
      </c>
      <c r="Y258" s="242">
        <f t="shared" si="122"/>
        <v>0</v>
      </c>
      <c r="Z258" s="242">
        <f t="shared" si="122"/>
        <v>0</v>
      </c>
      <c r="AA258" s="242">
        <f t="shared" si="122"/>
        <v>0</v>
      </c>
      <c r="AB258" s="242">
        <f t="shared" si="122"/>
        <v>0</v>
      </c>
      <c r="AC258" s="242">
        <f t="shared" si="122"/>
        <v>0</v>
      </c>
      <c r="AD258" s="242">
        <f t="shared" si="122"/>
        <v>0</v>
      </c>
      <c r="AE258" s="242">
        <f t="shared" si="122"/>
        <v>0</v>
      </c>
      <c r="AF258" s="242">
        <f t="shared" si="122"/>
        <v>0</v>
      </c>
      <c r="AG258" s="242">
        <f t="shared" si="122"/>
        <v>0</v>
      </c>
      <c r="AH258" s="242">
        <f t="shared" si="122"/>
        <v>0</v>
      </c>
      <c r="AI258" s="242">
        <f t="shared" si="122"/>
        <v>0</v>
      </c>
      <c r="AJ258" s="242">
        <f t="shared" si="122"/>
        <v>0</v>
      </c>
      <c r="AK258" s="242">
        <f t="shared" si="122"/>
        <v>0</v>
      </c>
      <c r="AL258" s="242">
        <f t="shared" si="122"/>
        <v>0</v>
      </c>
      <c r="AM258" s="242">
        <f t="shared" si="122"/>
        <v>0</v>
      </c>
      <c r="AN258" s="242">
        <f t="shared" si="122"/>
        <v>0</v>
      </c>
      <c r="AO258" s="242">
        <f t="shared" si="122"/>
        <v>0</v>
      </c>
      <c r="AP258" s="242">
        <f t="shared" si="122"/>
        <v>0</v>
      </c>
      <c r="AQ258" s="242">
        <f t="shared" si="122"/>
        <v>0</v>
      </c>
      <c r="AR258" s="242">
        <f t="shared" si="122"/>
        <v>0</v>
      </c>
      <c r="AS258" s="242">
        <f t="shared" si="122"/>
        <v>0</v>
      </c>
      <c r="AT258" s="242">
        <f t="shared" si="122"/>
        <v>0</v>
      </c>
      <c r="AU258" s="242">
        <f t="shared" si="122"/>
        <v>0</v>
      </c>
      <c r="AV258" s="242">
        <f t="shared" si="122"/>
        <v>0</v>
      </c>
      <c r="AW258" s="242">
        <f t="shared" si="122"/>
        <v>0</v>
      </c>
      <c r="AY258" s="239">
        <f t="shared" si="94"/>
        <v>0</v>
      </c>
    </row>
    <row r="259" spans="1:51" ht="25" x14ac:dyDescent="0.25">
      <c r="A259" s="240" t="str">
        <f t="shared" si="120"/>
        <v>PNE1.2</v>
      </c>
      <c r="B259" s="241" t="str">
        <f t="shared" si="120"/>
        <v>Abklärung zur oder Status nach Lungentransplantation</v>
      </c>
      <c r="C259" s="241"/>
      <c r="D259" s="242">
        <f t="shared" ref="D259:AW259" si="123">+IF(AND(D$167=2,D95&gt;=1),2,IF(AND(D$167=1,D95=1),1,0))</f>
        <v>0</v>
      </c>
      <c r="E259" s="242">
        <f t="shared" si="123"/>
        <v>0</v>
      </c>
      <c r="F259" s="242">
        <f t="shared" si="123"/>
        <v>0</v>
      </c>
      <c r="G259" s="242">
        <f t="shared" si="123"/>
        <v>0</v>
      </c>
      <c r="H259" s="242">
        <f t="shared" si="123"/>
        <v>0</v>
      </c>
      <c r="I259" s="242">
        <f t="shared" si="123"/>
        <v>0</v>
      </c>
      <c r="J259" s="242">
        <f t="shared" si="123"/>
        <v>0</v>
      </c>
      <c r="K259" s="242">
        <f t="shared" si="123"/>
        <v>0</v>
      </c>
      <c r="L259" s="242">
        <f t="shared" si="123"/>
        <v>0</v>
      </c>
      <c r="M259" s="242">
        <f t="shared" si="123"/>
        <v>0</v>
      </c>
      <c r="N259" s="242">
        <f t="shared" si="123"/>
        <v>0</v>
      </c>
      <c r="O259" s="242">
        <f t="shared" si="123"/>
        <v>0</v>
      </c>
      <c r="P259" s="242">
        <f t="shared" si="123"/>
        <v>0</v>
      </c>
      <c r="Q259" s="242">
        <f t="shared" si="123"/>
        <v>0</v>
      </c>
      <c r="R259" s="242">
        <f t="shared" si="123"/>
        <v>0</v>
      </c>
      <c r="S259" s="242">
        <f t="shared" si="123"/>
        <v>0</v>
      </c>
      <c r="T259" s="242">
        <f t="shared" si="123"/>
        <v>0</v>
      </c>
      <c r="U259" s="242">
        <f t="shared" si="123"/>
        <v>0</v>
      </c>
      <c r="V259" s="242">
        <f t="shared" si="123"/>
        <v>0</v>
      </c>
      <c r="W259" s="242"/>
      <c r="X259" s="242">
        <f t="shared" si="123"/>
        <v>0</v>
      </c>
      <c r="Y259" s="242">
        <f t="shared" si="123"/>
        <v>0</v>
      </c>
      <c r="Z259" s="242">
        <f t="shared" si="123"/>
        <v>0</v>
      </c>
      <c r="AA259" s="242">
        <f t="shared" si="123"/>
        <v>0</v>
      </c>
      <c r="AB259" s="242">
        <f t="shared" si="123"/>
        <v>0</v>
      </c>
      <c r="AC259" s="242">
        <f t="shared" si="123"/>
        <v>0</v>
      </c>
      <c r="AD259" s="242">
        <f t="shared" si="123"/>
        <v>0</v>
      </c>
      <c r="AE259" s="242">
        <f t="shared" si="123"/>
        <v>0</v>
      </c>
      <c r="AF259" s="242">
        <f t="shared" si="123"/>
        <v>0</v>
      </c>
      <c r="AG259" s="242">
        <f t="shared" si="123"/>
        <v>0</v>
      </c>
      <c r="AH259" s="242">
        <f t="shared" si="123"/>
        <v>0</v>
      </c>
      <c r="AI259" s="242">
        <f t="shared" si="123"/>
        <v>0</v>
      </c>
      <c r="AJ259" s="242">
        <f t="shared" si="123"/>
        <v>0</v>
      </c>
      <c r="AK259" s="242">
        <f t="shared" si="123"/>
        <v>0</v>
      </c>
      <c r="AL259" s="242">
        <f t="shared" si="123"/>
        <v>0</v>
      </c>
      <c r="AM259" s="242">
        <f t="shared" si="123"/>
        <v>0</v>
      </c>
      <c r="AN259" s="242">
        <f t="shared" si="123"/>
        <v>0</v>
      </c>
      <c r="AO259" s="242">
        <f t="shared" si="123"/>
        <v>0</v>
      </c>
      <c r="AP259" s="242">
        <f t="shared" si="123"/>
        <v>0</v>
      </c>
      <c r="AQ259" s="242">
        <f t="shared" si="123"/>
        <v>0</v>
      </c>
      <c r="AR259" s="242">
        <f t="shared" si="123"/>
        <v>0</v>
      </c>
      <c r="AS259" s="242">
        <f t="shared" si="123"/>
        <v>0</v>
      </c>
      <c r="AT259" s="242">
        <f t="shared" si="123"/>
        <v>0</v>
      </c>
      <c r="AU259" s="242">
        <f t="shared" si="123"/>
        <v>0</v>
      </c>
      <c r="AV259" s="242">
        <f t="shared" si="123"/>
        <v>0</v>
      </c>
      <c r="AW259" s="242">
        <f t="shared" si="123"/>
        <v>0</v>
      </c>
      <c r="AY259" s="239">
        <f t="shared" si="94"/>
        <v>0</v>
      </c>
    </row>
    <row r="260" spans="1:51" x14ac:dyDescent="0.25">
      <c r="A260" s="240" t="str">
        <f t="shared" si="120"/>
        <v>PNE1.3</v>
      </c>
      <c r="B260" s="241" t="str">
        <f t="shared" si="120"/>
        <v>Cystische Fibrose</v>
      </c>
      <c r="C260" s="241"/>
      <c r="D260" s="242">
        <f t="shared" ref="D260:AW260" si="124">+IF(AND(D$167=2,D96&gt;=1),2,IF(AND(D$167=1,D96=1),1,0))</f>
        <v>0</v>
      </c>
      <c r="E260" s="242">
        <f t="shared" si="124"/>
        <v>0</v>
      </c>
      <c r="F260" s="242">
        <f t="shared" si="124"/>
        <v>0</v>
      </c>
      <c r="G260" s="242">
        <f t="shared" si="124"/>
        <v>0</v>
      </c>
      <c r="H260" s="242">
        <f t="shared" si="124"/>
        <v>0</v>
      </c>
      <c r="I260" s="242">
        <f t="shared" si="124"/>
        <v>0</v>
      </c>
      <c r="J260" s="242">
        <f t="shared" si="124"/>
        <v>0</v>
      </c>
      <c r="K260" s="242">
        <f t="shared" si="124"/>
        <v>0</v>
      </c>
      <c r="L260" s="242">
        <f t="shared" si="124"/>
        <v>0</v>
      </c>
      <c r="M260" s="242">
        <f t="shared" si="124"/>
        <v>0</v>
      </c>
      <c r="N260" s="242">
        <f t="shared" si="124"/>
        <v>0</v>
      </c>
      <c r="O260" s="242">
        <f t="shared" si="124"/>
        <v>0</v>
      </c>
      <c r="P260" s="242">
        <f t="shared" si="124"/>
        <v>0</v>
      </c>
      <c r="Q260" s="242">
        <f t="shared" si="124"/>
        <v>0</v>
      </c>
      <c r="R260" s="242">
        <f t="shared" si="124"/>
        <v>0</v>
      </c>
      <c r="S260" s="242">
        <f t="shared" si="124"/>
        <v>0</v>
      </c>
      <c r="T260" s="242">
        <f t="shared" si="124"/>
        <v>0</v>
      </c>
      <c r="U260" s="242">
        <f t="shared" si="124"/>
        <v>0</v>
      </c>
      <c r="V260" s="242">
        <f t="shared" si="124"/>
        <v>0</v>
      </c>
      <c r="W260" s="242"/>
      <c r="X260" s="242">
        <f t="shared" si="124"/>
        <v>0</v>
      </c>
      <c r="Y260" s="242">
        <f t="shared" si="124"/>
        <v>0</v>
      </c>
      <c r="Z260" s="242">
        <f t="shared" si="124"/>
        <v>0</v>
      </c>
      <c r="AA260" s="242">
        <f t="shared" si="124"/>
        <v>0</v>
      </c>
      <c r="AB260" s="242">
        <f t="shared" si="124"/>
        <v>0</v>
      </c>
      <c r="AC260" s="242">
        <f t="shared" si="124"/>
        <v>0</v>
      </c>
      <c r="AD260" s="242">
        <f t="shared" si="124"/>
        <v>0</v>
      </c>
      <c r="AE260" s="242">
        <f t="shared" si="124"/>
        <v>0</v>
      </c>
      <c r="AF260" s="242">
        <f t="shared" si="124"/>
        <v>0</v>
      </c>
      <c r="AG260" s="242">
        <f t="shared" si="124"/>
        <v>0</v>
      </c>
      <c r="AH260" s="242">
        <f t="shared" si="124"/>
        <v>0</v>
      </c>
      <c r="AI260" s="242">
        <f t="shared" si="124"/>
        <v>0</v>
      </c>
      <c r="AJ260" s="242">
        <f t="shared" si="124"/>
        <v>0</v>
      </c>
      <c r="AK260" s="242">
        <f t="shared" si="124"/>
        <v>0</v>
      </c>
      <c r="AL260" s="242">
        <f t="shared" si="124"/>
        <v>0</v>
      </c>
      <c r="AM260" s="242">
        <f t="shared" si="124"/>
        <v>0</v>
      </c>
      <c r="AN260" s="242">
        <f t="shared" si="124"/>
        <v>0</v>
      </c>
      <c r="AO260" s="242">
        <f t="shared" si="124"/>
        <v>0</v>
      </c>
      <c r="AP260" s="242">
        <f t="shared" si="124"/>
        <v>0</v>
      </c>
      <c r="AQ260" s="242">
        <f t="shared" si="124"/>
        <v>0</v>
      </c>
      <c r="AR260" s="242">
        <f t="shared" si="124"/>
        <v>0</v>
      </c>
      <c r="AS260" s="242">
        <f t="shared" si="124"/>
        <v>0</v>
      </c>
      <c r="AT260" s="242">
        <f t="shared" si="124"/>
        <v>0</v>
      </c>
      <c r="AU260" s="242">
        <f t="shared" si="124"/>
        <v>0</v>
      </c>
      <c r="AV260" s="242">
        <f t="shared" si="124"/>
        <v>0</v>
      </c>
      <c r="AW260" s="242">
        <f t="shared" si="124"/>
        <v>0</v>
      </c>
      <c r="AY260" s="239">
        <f t="shared" si="94"/>
        <v>0</v>
      </c>
    </row>
    <row r="261" spans="1:51" ht="27" customHeight="1" x14ac:dyDescent="0.25">
      <c r="A261" s="240" t="str">
        <f t="shared" si="120"/>
        <v>PNE2</v>
      </c>
      <c r="B261" s="241" t="str">
        <f t="shared" si="120"/>
        <v>Polysomnographie</v>
      </c>
      <c r="C261" s="241"/>
      <c r="D261" s="242">
        <f t="shared" ref="D261:AW261" si="125">+IF(AND(D$167=2,D97&gt;=1),2,IF(AND(D$167=1,D97=1),1,0))</f>
        <v>0</v>
      </c>
      <c r="E261" s="242">
        <f t="shared" si="125"/>
        <v>0</v>
      </c>
      <c r="F261" s="242">
        <f t="shared" si="125"/>
        <v>0</v>
      </c>
      <c r="G261" s="242">
        <f t="shared" si="125"/>
        <v>0</v>
      </c>
      <c r="H261" s="242">
        <f t="shared" si="125"/>
        <v>0</v>
      </c>
      <c r="I261" s="242">
        <f t="shared" si="125"/>
        <v>0</v>
      </c>
      <c r="J261" s="242">
        <f t="shared" si="125"/>
        <v>0</v>
      </c>
      <c r="K261" s="242">
        <f t="shared" si="125"/>
        <v>0</v>
      </c>
      <c r="L261" s="242">
        <f t="shared" si="125"/>
        <v>0</v>
      </c>
      <c r="M261" s="242">
        <f t="shared" si="125"/>
        <v>0</v>
      </c>
      <c r="N261" s="242">
        <f t="shared" si="125"/>
        <v>0</v>
      </c>
      <c r="O261" s="242">
        <f t="shared" si="125"/>
        <v>0</v>
      </c>
      <c r="P261" s="242">
        <f t="shared" si="125"/>
        <v>0</v>
      </c>
      <c r="Q261" s="242">
        <f t="shared" si="125"/>
        <v>0</v>
      </c>
      <c r="R261" s="242">
        <f t="shared" si="125"/>
        <v>0</v>
      </c>
      <c r="S261" s="242">
        <f t="shared" si="125"/>
        <v>0</v>
      </c>
      <c r="T261" s="242">
        <f t="shared" si="125"/>
        <v>0</v>
      </c>
      <c r="U261" s="242">
        <f t="shared" si="125"/>
        <v>0</v>
      </c>
      <c r="V261" s="242">
        <f t="shared" si="125"/>
        <v>0</v>
      </c>
      <c r="W261" s="242"/>
      <c r="X261" s="242">
        <f t="shared" si="125"/>
        <v>0</v>
      </c>
      <c r="Y261" s="242">
        <f t="shared" si="125"/>
        <v>0</v>
      </c>
      <c r="Z261" s="242">
        <f t="shared" si="125"/>
        <v>0</v>
      </c>
      <c r="AA261" s="242">
        <f t="shared" si="125"/>
        <v>0</v>
      </c>
      <c r="AB261" s="242">
        <f t="shared" si="125"/>
        <v>0</v>
      </c>
      <c r="AC261" s="242">
        <f t="shared" si="125"/>
        <v>0</v>
      </c>
      <c r="AD261" s="242">
        <f t="shared" si="125"/>
        <v>0</v>
      </c>
      <c r="AE261" s="242">
        <f t="shared" si="125"/>
        <v>0</v>
      </c>
      <c r="AF261" s="242">
        <f t="shared" si="125"/>
        <v>0</v>
      </c>
      <c r="AG261" s="242">
        <f t="shared" si="125"/>
        <v>0</v>
      </c>
      <c r="AH261" s="242">
        <f t="shared" si="125"/>
        <v>0</v>
      </c>
      <c r="AI261" s="242">
        <f t="shared" si="125"/>
        <v>0</v>
      </c>
      <c r="AJ261" s="242">
        <f t="shared" si="125"/>
        <v>0</v>
      </c>
      <c r="AK261" s="242">
        <f t="shared" si="125"/>
        <v>0</v>
      </c>
      <c r="AL261" s="242">
        <f t="shared" si="125"/>
        <v>0</v>
      </c>
      <c r="AM261" s="242">
        <f t="shared" si="125"/>
        <v>0</v>
      </c>
      <c r="AN261" s="242">
        <f t="shared" si="125"/>
        <v>0</v>
      </c>
      <c r="AO261" s="242">
        <f t="shared" si="125"/>
        <v>0</v>
      </c>
      <c r="AP261" s="242">
        <f t="shared" si="125"/>
        <v>0</v>
      </c>
      <c r="AQ261" s="242">
        <f t="shared" si="125"/>
        <v>0</v>
      </c>
      <c r="AR261" s="242">
        <f t="shared" si="125"/>
        <v>0</v>
      </c>
      <c r="AS261" s="242">
        <f t="shared" si="125"/>
        <v>0</v>
      </c>
      <c r="AT261" s="242">
        <f t="shared" si="125"/>
        <v>0</v>
      </c>
      <c r="AU261" s="242">
        <f t="shared" si="125"/>
        <v>0</v>
      </c>
      <c r="AV261" s="242">
        <f t="shared" si="125"/>
        <v>0</v>
      </c>
      <c r="AW261" s="242">
        <f t="shared" si="125"/>
        <v>0</v>
      </c>
      <c r="AY261" s="239">
        <f t="shared" si="94"/>
        <v>0</v>
      </c>
    </row>
    <row r="262" spans="1:51" x14ac:dyDescent="0.25">
      <c r="A262" s="240" t="str">
        <f t="shared" si="120"/>
        <v>THO1</v>
      </c>
      <c r="B262" s="241" t="str">
        <f t="shared" si="120"/>
        <v>Thoraxchirurgie</v>
      </c>
      <c r="C262" s="241"/>
      <c r="D262" s="242">
        <f t="shared" ref="D262:AW262" si="126">+IF(AND(D$167=2,D98&gt;=1),2,IF(AND(D$167=1,D98=1),1,0))</f>
        <v>0</v>
      </c>
      <c r="E262" s="242">
        <f t="shared" si="126"/>
        <v>0</v>
      </c>
      <c r="F262" s="242">
        <f t="shared" si="126"/>
        <v>0</v>
      </c>
      <c r="G262" s="242">
        <f t="shared" si="126"/>
        <v>0</v>
      </c>
      <c r="H262" s="242">
        <f t="shared" si="126"/>
        <v>0</v>
      </c>
      <c r="I262" s="242">
        <f t="shared" si="126"/>
        <v>0</v>
      </c>
      <c r="J262" s="242">
        <f t="shared" si="126"/>
        <v>0</v>
      </c>
      <c r="K262" s="242">
        <f t="shared" si="126"/>
        <v>0</v>
      </c>
      <c r="L262" s="242">
        <f t="shared" si="126"/>
        <v>0</v>
      </c>
      <c r="M262" s="242">
        <f t="shared" si="126"/>
        <v>0</v>
      </c>
      <c r="N262" s="242">
        <f t="shared" si="126"/>
        <v>0</v>
      </c>
      <c r="O262" s="242">
        <f t="shared" si="126"/>
        <v>0</v>
      </c>
      <c r="P262" s="242">
        <f t="shared" si="126"/>
        <v>0</v>
      </c>
      <c r="Q262" s="242">
        <f t="shared" si="126"/>
        <v>0</v>
      </c>
      <c r="R262" s="242">
        <f t="shared" si="126"/>
        <v>0</v>
      </c>
      <c r="S262" s="242">
        <f t="shared" si="126"/>
        <v>0</v>
      </c>
      <c r="T262" s="242">
        <f t="shared" si="126"/>
        <v>0</v>
      </c>
      <c r="U262" s="242">
        <f t="shared" si="126"/>
        <v>0</v>
      </c>
      <c r="V262" s="242">
        <f t="shared" si="126"/>
        <v>0</v>
      </c>
      <c r="W262" s="242"/>
      <c r="X262" s="242">
        <f t="shared" si="126"/>
        <v>0</v>
      </c>
      <c r="Y262" s="242">
        <f t="shared" si="126"/>
        <v>0</v>
      </c>
      <c r="Z262" s="242">
        <f t="shared" si="126"/>
        <v>0</v>
      </c>
      <c r="AA262" s="242">
        <f t="shared" si="126"/>
        <v>0</v>
      </c>
      <c r="AB262" s="242">
        <f t="shared" si="126"/>
        <v>0</v>
      </c>
      <c r="AC262" s="242">
        <f t="shared" si="126"/>
        <v>0</v>
      </c>
      <c r="AD262" s="242">
        <f t="shared" si="126"/>
        <v>0</v>
      </c>
      <c r="AE262" s="242">
        <f t="shared" si="126"/>
        <v>0</v>
      </c>
      <c r="AF262" s="242">
        <f t="shared" si="126"/>
        <v>0</v>
      </c>
      <c r="AG262" s="242">
        <f t="shared" si="126"/>
        <v>0</v>
      </c>
      <c r="AH262" s="242">
        <f t="shared" si="126"/>
        <v>0</v>
      </c>
      <c r="AI262" s="242">
        <f t="shared" si="126"/>
        <v>0</v>
      </c>
      <c r="AJ262" s="242">
        <f t="shared" si="126"/>
        <v>0</v>
      </c>
      <c r="AK262" s="242">
        <f t="shared" si="126"/>
        <v>0</v>
      </c>
      <c r="AL262" s="242">
        <f t="shared" si="126"/>
        <v>0</v>
      </c>
      <c r="AM262" s="242">
        <f t="shared" si="126"/>
        <v>0</v>
      </c>
      <c r="AN262" s="242">
        <f t="shared" si="126"/>
        <v>0</v>
      </c>
      <c r="AO262" s="242">
        <f t="shared" si="126"/>
        <v>0</v>
      </c>
      <c r="AP262" s="242">
        <f t="shared" si="126"/>
        <v>0</v>
      </c>
      <c r="AQ262" s="242">
        <f t="shared" si="126"/>
        <v>0</v>
      </c>
      <c r="AR262" s="242">
        <f t="shared" si="126"/>
        <v>0</v>
      </c>
      <c r="AS262" s="242">
        <f t="shared" si="126"/>
        <v>0</v>
      </c>
      <c r="AT262" s="242">
        <f t="shared" si="126"/>
        <v>0</v>
      </c>
      <c r="AU262" s="242">
        <f t="shared" si="126"/>
        <v>0</v>
      </c>
      <c r="AV262" s="242">
        <f t="shared" si="126"/>
        <v>0</v>
      </c>
      <c r="AW262" s="242">
        <f t="shared" si="126"/>
        <v>0</v>
      </c>
      <c r="AY262" s="239">
        <f t="shared" si="94"/>
        <v>0</v>
      </c>
    </row>
    <row r="263" spans="1:51" ht="37.5" x14ac:dyDescent="0.25">
      <c r="A263" s="240" t="str">
        <f t="shared" si="120"/>
        <v>THO1.1</v>
      </c>
      <c r="B263" s="241" t="str">
        <f t="shared" si="120"/>
        <v>Maligne Neoplasien des Atmungssystems (kurative Resektion durch Lobektomie / Pneumonektomie)</v>
      </c>
      <c r="C263" s="241"/>
      <c r="D263" s="242">
        <f t="shared" ref="D263:AW263" si="127">+IF(AND(D$167=2,D99&gt;=1),2,IF(AND(D$167=1,D99=1),1,0))</f>
        <v>0</v>
      </c>
      <c r="E263" s="242">
        <f t="shared" si="127"/>
        <v>0</v>
      </c>
      <c r="F263" s="242">
        <f t="shared" si="127"/>
        <v>0</v>
      </c>
      <c r="G263" s="242">
        <f t="shared" si="127"/>
        <v>0</v>
      </c>
      <c r="H263" s="242">
        <f t="shared" si="127"/>
        <v>0</v>
      </c>
      <c r="I263" s="242">
        <f t="shared" si="127"/>
        <v>0</v>
      </c>
      <c r="J263" s="242">
        <f t="shared" si="127"/>
        <v>0</v>
      </c>
      <c r="K263" s="242">
        <f t="shared" si="127"/>
        <v>0</v>
      </c>
      <c r="L263" s="242">
        <f t="shared" si="127"/>
        <v>0</v>
      </c>
      <c r="M263" s="242">
        <f t="shared" si="127"/>
        <v>0</v>
      </c>
      <c r="N263" s="242">
        <f t="shared" si="127"/>
        <v>0</v>
      </c>
      <c r="O263" s="242">
        <f t="shared" si="127"/>
        <v>0</v>
      </c>
      <c r="P263" s="242">
        <f t="shared" si="127"/>
        <v>0</v>
      </c>
      <c r="Q263" s="242">
        <f t="shared" si="127"/>
        <v>0</v>
      </c>
      <c r="R263" s="242">
        <f t="shared" si="127"/>
        <v>0</v>
      </c>
      <c r="S263" s="242">
        <f t="shared" si="127"/>
        <v>0</v>
      </c>
      <c r="T263" s="242">
        <f t="shared" si="127"/>
        <v>0</v>
      </c>
      <c r="U263" s="242">
        <f t="shared" si="127"/>
        <v>0</v>
      </c>
      <c r="V263" s="242">
        <f t="shared" si="127"/>
        <v>0</v>
      </c>
      <c r="W263" s="242"/>
      <c r="X263" s="242">
        <f t="shared" si="127"/>
        <v>0</v>
      </c>
      <c r="Y263" s="242">
        <f t="shared" si="127"/>
        <v>0</v>
      </c>
      <c r="Z263" s="242">
        <f t="shared" si="127"/>
        <v>0</v>
      </c>
      <c r="AA263" s="242">
        <f t="shared" si="127"/>
        <v>0</v>
      </c>
      <c r="AB263" s="242">
        <f t="shared" si="127"/>
        <v>0</v>
      </c>
      <c r="AC263" s="242">
        <f t="shared" si="127"/>
        <v>0</v>
      </c>
      <c r="AD263" s="242">
        <f t="shared" si="127"/>
        <v>0</v>
      </c>
      <c r="AE263" s="242">
        <f t="shared" si="127"/>
        <v>0</v>
      </c>
      <c r="AF263" s="242">
        <f t="shared" si="127"/>
        <v>0</v>
      </c>
      <c r="AG263" s="242">
        <f t="shared" si="127"/>
        <v>0</v>
      </c>
      <c r="AH263" s="242">
        <f t="shared" si="127"/>
        <v>0</v>
      </c>
      <c r="AI263" s="242">
        <f t="shared" si="127"/>
        <v>0</v>
      </c>
      <c r="AJ263" s="242">
        <f t="shared" si="127"/>
        <v>0</v>
      </c>
      <c r="AK263" s="242">
        <f t="shared" si="127"/>
        <v>0</v>
      </c>
      <c r="AL263" s="242">
        <f t="shared" si="127"/>
        <v>0</v>
      </c>
      <c r="AM263" s="242">
        <f t="shared" si="127"/>
        <v>0</v>
      </c>
      <c r="AN263" s="242">
        <f t="shared" si="127"/>
        <v>0</v>
      </c>
      <c r="AO263" s="242">
        <f t="shared" si="127"/>
        <v>0</v>
      </c>
      <c r="AP263" s="242">
        <f t="shared" si="127"/>
        <v>0</v>
      </c>
      <c r="AQ263" s="242">
        <f t="shared" si="127"/>
        <v>0</v>
      </c>
      <c r="AR263" s="242">
        <f t="shared" si="127"/>
        <v>0</v>
      </c>
      <c r="AS263" s="242">
        <f t="shared" si="127"/>
        <v>0</v>
      </c>
      <c r="AT263" s="242">
        <f t="shared" si="127"/>
        <v>0</v>
      </c>
      <c r="AU263" s="242">
        <f t="shared" si="127"/>
        <v>0</v>
      </c>
      <c r="AV263" s="242">
        <f t="shared" si="127"/>
        <v>0</v>
      </c>
      <c r="AW263" s="242">
        <f t="shared" si="127"/>
        <v>0</v>
      </c>
      <c r="AY263" s="239">
        <f t="shared" si="94"/>
        <v>0</v>
      </c>
    </row>
    <row r="264" spans="1:51" x14ac:dyDescent="0.25">
      <c r="A264" s="240" t="str">
        <f t="shared" si="120"/>
        <v>THO1.2</v>
      </c>
      <c r="B264" s="241" t="str">
        <f t="shared" si="120"/>
        <v>Mediastinaleingriffe</v>
      </c>
      <c r="C264" s="241"/>
      <c r="D264" s="242">
        <f t="shared" ref="D264:AW264" si="128">+IF(AND(D$167=2,D100&gt;=1),2,IF(AND(D$167=1,D100=1),1,0))</f>
        <v>0</v>
      </c>
      <c r="E264" s="242">
        <f t="shared" si="128"/>
        <v>0</v>
      </c>
      <c r="F264" s="242">
        <f t="shared" si="128"/>
        <v>0</v>
      </c>
      <c r="G264" s="242">
        <f t="shared" si="128"/>
        <v>0</v>
      </c>
      <c r="H264" s="242">
        <f t="shared" si="128"/>
        <v>0</v>
      </c>
      <c r="I264" s="242">
        <f t="shared" si="128"/>
        <v>0</v>
      </c>
      <c r="J264" s="242">
        <f t="shared" si="128"/>
        <v>0</v>
      </c>
      <c r="K264" s="242">
        <f t="shared" si="128"/>
        <v>0</v>
      </c>
      <c r="L264" s="242">
        <f t="shared" si="128"/>
        <v>0</v>
      </c>
      <c r="M264" s="242">
        <f t="shared" si="128"/>
        <v>0</v>
      </c>
      <c r="N264" s="242">
        <f t="shared" si="128"/>
        <v>0</v>
      </c>
      <c r="O264" s="242">
        <f t="shared" si="128"/>
        <v>0</v>
      </c>
      <c r="P264" s="242">
        <f t="shared" si="128"/>
        <v>0</v>
      </c>
      <c r="Q264" s="242">
        <f t="shared" si="128"/>
        <v>0</v>
      </c>
      <c r="R264" s="242">
        <f t="shared" si="128"/>
        <v>0</v>
      </c>
      <c r="S264" s="242">
        <f t="shared" si="128"/>
        <v>0</v>
      </c>
      <c r="T264" s="242">
        <f t="shared" si="128"/>
        <v>0</v>
      </c>
      <c r="U264" s="242">
        <f t="shared" si="128"/>
        <v>0</v>
      </c>
      <c r="V264" s="242">
        <f t="shared" si="128"/>
        <v>0</v>
      </c>
      <c r="W264" s="242"/>
      <c r="X264" s="242">
        <f t="shared" si="128"/>
        <v>0</v>
      </c>
      <c r="Y264" s="242">
        <f t="shared" si="128"/>
        <v>0</v>
      </c>
      <c r="Z264" s="242">
        <f t="shared" si="128"/>
        <v>0</v>
      </c>
      <c r="AA264" s="242">
        <f t="shared" si="128"/>
        <v>0</v>
      </c>
      <c r="AB264" s="242">
        <f t="shared" si="128"/>
        <v>0</v>
      </c>
      <c r="AC264" s="242">
        <f t="shared" si="128"/>
        <v>0</v>
      </c>
      <c r="AD264" s="242">
        <f t="shared" si="128"/>
        <v>0</v>
      </c>
      <c r="AE264" s="242">
        <f t="shared" si="128"/>
        <v>0</v>
      </c>
      <c r="AF264" s="242">
        <f t="shared" si="128"/>
        <v>0</v>
      </c>
      <c r="AG264" s="242">
        <f t="shared" si="128"/>
        <v>0</v>
      </c>
      <c r="AH264" s="242">
        <f t="shared" si="128"/>
        <v>0</v>
      </c>
      <c r="AI264" s="242">
        <f t="shared" si="128"/>
        <v>0</v>
      </c>
      <c r="AJ264" s="242">
        <f t="shared" si="128"/>
        <v>0</v>
      </c>
      <c r="AK264" s="242">
        <f t="shared" si="128"/>
        <v>0</v>
      </c>
      <c r="AL264" s="242">
        <f t="shared" si="128"/>
        <v>0</v>
      </c>
      <c r="AM264" s="242">
        <f t="shared" si="128"/>
        <v>0</v>
      </c>
      <c r="AN264" s="242">
        <f t="shared" si="128"/>
        <v>0</v>
      </c>
      <c r="AO264" s="242">
        <f t="shared" si="128"/>
        <v>0</v>
      </c>
      <c r="AP264" s="242">
        <f t="shared" si="128"/>
        <v>0</v>
      </c>
      <c r="AQ264" s="242">
        <f t="shared" si="128"/>
        <v>0</v>
      </c>
      <c r="AR264" s="242">
        <f t="shared" si="128"/>
        <v>0</v>
      </c>
      <c r="AS264" s="242">
        <f t="shared" si="128"/>
        <v>0</v>
      </c>
      <c r="AT264" s="242">
        <f t="shared" si="128"/>
        <v>0</v>
      </c>
      <c r="AU264" s="242">
        <f t="shared" si="128"/>
        <v>0</v>
      </c>
      <c r="AV264" s="242">
        <f t="shared" si="128"/>
        <v>0</v>
      </c>
      <c r="AW264" s="242">
        <f t="shared" si="128"/>
        <v>0</v>
      </c>
      <c r="AY264" s="239">
        <f t="shared" si="94"/>
        <v>0</v>
      </c>
    </row>
    <row r="265" spans="1:51" x14ac:dyDescent="0.25">
      <c r="A265" s="240" t="str">
        <f t="shared" si="120"/>
        <v>TPL1</v>
      </c>
      <c r="B265" s="241" t="str">
        <f t="shared" si="120"/>
        <v>Herztransplantation (IVHSM)</v>
      </c>
      <c r="C265" s="241"/>
      <c r="D265" s="242">
        <f t="shared" ref="D265:AW265" si="129">+IF(AND(D$167=2,D101&gt;=1),2,IF(AND(D$167=1,D101=1),1,0))</f>
        <v>0</v>
      </c>
      <c r="E265" s="242">
        <f t="shared" si="129"/>
        <v>0</v>
      </c>
      <c r="F265" s="242">
        <f t="shared" si="129"/>
        <v>0</v>
      </c>
      <c r="G265" s="242">
        <f t="shared" si="129"/>
        <v>0</v>
      </c>
      <c r="H265" s="242">
        <f t="shared" si="129"/>
        <v>0</v>
      </c>
      <c r="I265" s="242">
        <f t="shared" si="129"/>
        <v>0</v>
      </c>
      <c r="J265" s="242">
        <f t="shared" si="129"/>
        <v>0</v>
      </c>
      <c r="K265" s="242">
        <f t="shared" si="129"/>
        <v>0</v>
      </c>
      <c r="L265" s="242">
        <f t="shared" si="129"/>
        <v>0</v>
      </c>
      <c r="M265" s="242">
        <f t="shared" si="129"/>
        <v>0</v>
      </c>
      <c r="N265" s="242">
        <f t="shared" si="129"/>
        <v>0</v>
      </c>
      <c r="O265" s="242">
        <f t="shared" si="129"/>
        <v>0</v>
      </c>
      <c r="P265" s="242">
        <f t="shared" si="129"/>
        <v>0</v>
      </c>
      <c r="Q265" s="242">
        <f t="shared" si="129"/>
        <v>0</v>
      </c>
      <c r="R265" s="242">
        <f t="shared" si="129"/>
        <v>0</v>
      </c>
      <c r="S265" s="242">
        <f t="shared" si="129"/>
        <v>0</v>
      </c>
      <c r="T265" s="242">
        <f t="shared" si="129"/>
        <v>0</v>
      </c>
      <c r="U265" s="242">
        <f t="shared" si="129"/>
        <v>0</v>
      </c>
      <c r="V265" s="242">
        <f t="shared" si="129"/>
        <v>0</v>
      </c>
      <c r="W265" s="242"/>
      <c r="X265" s="242">
        <f t="shared" si="129"/>
        <v>0</v>
      </c>
      <c r="Y265" s="242">
        <f t="shared" si="129"/>
        <v>0</v>
      </c>
      <c r="Z265" s="242">
        <f t="shared" si="129"/>
        <v>0</v>
      </c>
      <c r="AA265" s="242">
        <f t="shared" si="129"/>
        <v>0</v>
      </c>
      <c r="AB265" s="242">
        <f t="shared" si="129"/>
        <v>0</v>
      </c>
      <c r="AC265" s="242">
        <f t="shared" si="129"/>
        <v>0</v>
      </c>
      <c r="AD265" s="242">
        <f t="shared" si="129"/>
        <v>0</v>
      </c>
      <c r="AE265" s="242">
        <f t="shared" si="129"/>
        <v>0</v>
      </c>
      <c r="AF265" s="242">
        <f t="shared" si="129"/>
        <v>0</v>
      </c>
      <c r="AG265" s="242">
        <f t="shared" si="129"/>
        <v>0</v>
      </c>
      <c r="AH265" s="242">
        <f t="shared" si="129"/>
        <v>0</v>
      </c>
      <c r="AI265" s="242">
        <f t="shared" si="129"/>
        <v>0</v>
      </c>
      <c r="AJ265" s="242">
        <f t="shared" si="129"/>
        <v>0</v>
      </c>
      <c r="AK265" s="242">
        <f t="shared" si="129"/>
        <v>0</v>
      </c>
      <c r="AL265" s="242">
        <f t="shared" si="129"/>
        <v>0</v>
      </c>
      <c r="AM265" s="242">
        <f t="shared" si="129"/>
        <v>0</v>
      </c>
      <c r="AN265" s="242">
        <f t="shared" si="129"/>
        <v>0</v>
      </c>
      <c r="AO265" s="242">
        <f t="shared" si="129"/>
        <v>0</v>
      </c>
      <c r="AP265" s="242">
        <f t="shared" si="129"/>
        <v>0</v>
      </c>
      <c r="AQ265" s="242">
        <f t="shared" si="129"/>
        <v>0</v>
      </c>
      <c r="AR265" s="242">
        <f t="shared" si="129"/>
        <v>0</v>
      </c>
      <c r="AS265" s="242">
        <f t="shared" si="129"/>
        <v>0</v>
      </c>
      <c r="AT265" s="242">
        <f t="shared" si="129"/>
        <v>0</v>
      </c>
      <c r="AU265" s="242">
        <f t="shared" si="129"/>
        <v>0</v>
      </c>
      <c r="AV265" s="242">
        <f t="shared" si="129"/>
        <v>0</v>
      </c>
      <c r="AW265" s="242">
        <f t="shared" si="129"/>
        <v>0</v>
      </c>
      <c r="AY265" s="239">
        <f t="shared" si="94"/>
        <v>0</v>
      </c>
    </row>
    <row r="266" spans="1:51" x14ac:dyDescent="0.25">
      <c r="A266" s="240" t="str">
        <f t="shared" si="120"/>
        <v>TPL2</v>
      </c>
      <c r="B266" s="241" t="str">
        <f t="shared" si="120"/>
        <v>Lungentransplantation (IVHSM)</v>
      </c>
      <c r="C266" s="241"/>
      <c r="D266" s="242">
        <f t="shared" ref="D266:AW266" si="130">+IF(AND(D$167=2,D102&gt;=1),2,IF(AND(D$167=1,D102=1),1,0))</f>
        <v>0</v>
      </c>
      <c r="E266" s="242">
        <f t="shared" si="130"/>
        <v>0</v>
      </c>
      <c r="F266" s="242">
        <f t="shared" si="130"/>
        <v>0</v>
      </c>
      <c r="G266" s="242">
        <f t="shared" si="130"/>
        <v>0</v>
      </c>
      <c r="H266" s="242">
        <f t="shared" si="130"/>
        <v>0</v>
      </c>
      <c r="I266" s="242">
        <f t="shared" si="130"/>
        <v>0</v>
      </c>
      <c r="J266" s="242">
        <f t="shared" si="130"/>
        <v>0</v>
      </c>
      <c r="K266" s="242">
        <f t="shared" si="130"/>
        <v>0</v>
      </c>
      <c r="L266" s="242">
        <f t="shared" si="130"/>
        <v>0</v>
      </c>
      <c r="M266" s="242">
        <f t="shared" si="130"/>
        <v>0</v>
      </c>
      <c r="N266" s="242">
        <f t="shared" si="130"/>
        <v>0</v>
      </c>
      <c r="O266" s="242">
        <f t="shared" si="130"/>
        <v>0</v>
      </c>
      <c r="P266" s="242">
        <f t="shared" si="130"/>
        <v>0</v>
      </c>
      <c r="Q266" s="242">
        <f t="shared" si="130"/>
        <v>0</v>
      </c>
      <c r="R266" s="242">
        <f t="shared" si="130"/>
        <v>0</v>
      </c>
      <c r="S266" s="242">
        <f t="shared" si="130"/>
        <v>0</v>
      </c>
      <c r="T266" s="242">
        <f t="shared" si="130"/>
        <v>0</v>
      </c>
      <c r="U266" s="242">
        <f t="shared" si="130"/>
        <v>0</v>
      </c>
      <c r="V266" s="242">
        <f t="shared" si="130"/>
        <v>0</v>
      </c>
      <c r="W266" s="242"/>
      <c r="X266" s="242">
        <f t="shared" si="130"/>
        <v>0</v>
      </c>
      <c r="Y266" s="242">
        <f t="shared" si="130"/>
        <v>0</v>
      </c>
      <c r="Z266" s="242">
        <f t="shared" si="130"/>
        <v>0</v>
      </c>
      <c r="AA266" s="242">
        <f t="shared" si="130"/>
        <v>0</v>
      </c>
      <c r="AB266" s="242">
        <f t="shared" si="130"/>
        <v>0</v>
      </c>
      <c r="AC266" s="242">
        <f t="shared" si="130"/>
        <v>0</v>
      </c>
      <c r="AD266" s="242">
        <f t="shared" si="130"/>
        <v>0</v>
      </c>
      <c r="AE266" s="242">
        <f t="shared" si="130"/>
        <v>0</v>
      </c>
      <c r="AF266" s="242">
        <f t="shared" si="130"/>
        <v>0</v>
      </c>
      <c r="AG266" s="242">
        <f t="shared" si="130"/>
        <v>0</v>
      </c>
      <c r="AH266" s="242">
        <f t="shared" si="130"/>
        <v>0</v>
      </c>
      <c r="AI266" s="242">
        <f t="shared" si="130"/>
        <v>0</v>
      </c>
      <c r="AJ266" s="242">
        <f t="shared" si="130"/>
        <v>0</v>
      </c>
      <c r="AK266" s="242">
        <f t="shared" si="130"/>
        <v>0</v>
      </c>
      <c r="AL266" s="242">
        <f t="shared" si="130"/>
        <v>0</v>
      </c>
      <c r="AM266" s="242">
        <f t="shared" si="130"/>
        <v>0</v>
      </c>
      <c r="AN266" s="242">
        <f t="shared" si="130"/>
        <v>0</v>
      </c>
      <c r="AO266" s="242">
        <f t="shared" si="130"/>
        <v>0</v>
      </c>
      <c r="AP266" s="242">
        <f t="shared" si="130"/>
        <v>0</v>
      </c>
      <c r="AQ266" s="242">
        <f t="shared" si="130"/>
        <v>0</v>
      </c>
      <c r="AR266" s="242">
        <f t="shared" si="130"/>
        <v>0</v>
      </c>
      <c r="AS266" s="242">
        <f t="shared" si="130"/>
        <v>0</v>
      </c>
      <c r="AT266" s="242">
        <f t="shared" si="130"/>
        <v>0</v>
      </c>
      <c r="AU266" s="242">
        <f t="shared" si="130"/>
        <v>0</v>
      </c>
      <c r="AV266" s="242">
        <f t="shared" si="130"/>
        <v>0</v>
      </c>
      <c r="AW266" s="242">
        <f t="shared" si="130"/>
        <v>0</v>
      </c>
      <c r="AY266" s="239">
        <f t="shared" si="94"/>
        <v>0</v>
      </c>
    </row>
    <row r="267" spans="1:51" x14ac:dyDescent="0.25">
      <c r="A267" s="240" t="str">
        <f t="shared" si="120"/>
        <v>TPL3</v>
      </c>
      <c r="B267" s="241" t="str">
        <f t="shared" si="120"/>
        <v>Lebertransplantation (IVHSM)</v>
      </c>
      <c r="C267" s="241"/>
      <c r="D267" s="242">
        <f t="shared" ref="D267:AW267" si="131">+IF(AND(D$167=2,D103&gt;=1),2,IF(AND(D$167=1,D103=1),1,0))</f>
        <v>0</v>
      </c>
      <c r="E267" s="242">
        <f t="shared" si="131"/>
        <v>0</v>
      </c>
      <c r="F267" s="242">
        <f t="shared" si="131"/>
        <v>0</v>
      </c>
      <c r="G267" s="242">
        <f t="shared" si="131"/>
        <v>0</v>
      </c>
      <c r="H267" s="242">
        <f t="shared" si="131"/>
        <v>0</v>
      </c>
      <c r="I267" s="242">
        <f t="shared" si="131"/>
        <v>0</v>
      </c>
      <c r="J267" s="242">
        <f t="shared" si="131"/>
        <v>0</v>
      </c>
      <c r="K267" s="242">
        <f t="shared" si="131"/>
        <v>0</v>
      </c>
      <c r="L267" s="242">
        <f t="shared" si="131"/>
        <v>0</v>
      </c>
      <c r="M267" s="242">
        <f t="shared" si="131"/>
        <v>0</v>
      </c>
      <c r="N267" s="242">
        <f t="shared" si="131"/>
        <v>0</v>
      </c>
      <c r="O267" s="242">
        <f t="shared" si="131"/>
        <v>0</v>
      </c>
      <c r="P267" s="242">
        <f t="shared" si="131"/>
        <v>0</v>
      </c>
      <c r="Q267" s="242">
        <f t="shared" si="131"/>
        <v>0</v>
      </c>
      <c r="R267" s="242">
        <f t="shared" si="131"/>
        <v>0</v>
      </c>
      <c r="S267" s="242">
        <f t="shared" si="131"/>
        <v>0</v>
      </c>
      <c r="T267" s="242">
        <f t="shared" si="131"/>
        <v>0</v>
      </c>
      <c r="U267" s="242">
        <f t="shared" si="131"/>
        <v>0</v>
      </c>
      <c r="V267" s="242">
        <f t="shared" si="131"/>
        <v>0</v>
      </c>
      <c r="W267" s="242"/>
      <c r="X267" s="242">
        <f t="shared" si="131"/>
        <v>0</v>
      </c>
      <c r="Y267" s="242">
        <f t="shared" si="131"/>
        <v>0</v>
      </c>
      <c r="Z267" s="242">
        <f t="shared" si="131"/>
        <v>0</v>
      </c>
      <c r="AA267" s="242">
        <f t="shared" si="131"/>
        <v>0</v>
      </c>
      <c r="AB267" s="242">
        <f t="shared" si="131"/>
        <v>0</v>
      </c>
      <c r="AC267" s="242">
        <f t="shared" si="131"/>
        <v>0</v>
      </c>
      <c r="AD267" s="242">
        <f t="shared" si="131"/>
        <v>0</v>
      </c>
      <c r="AE267" s="242">
        <f t="shared" si="131"/>
        <v>0</v>
      </c>
      <c r="AF267" s="242">
        <f t="shared" si="131"/>
        <v>0</v>
      </c>
      <c r="AG267" s="242">
        <f t="shared" si="131"/>
        <v>0</v>
      </c>
      <c r="AH267" s="242">
        <f t="shared" si="131"/>
        <v>0</v>
      </c>
      <c r="AI267" s="242">
        <f t="shared" si="131"/>
        <v>0</v>
      </c>
      <c r="AJ267" s="242">
        <f t="shared" si="131"/>
        <v>0</v>
      </c>
      <c r="AK267" s="242">
        <f t="shared" si="131"/>
        <v>0</v>
      </c>
      <c r="AL267" s="242">
        <f t="shared" si="131"/>
        <v>0</v>
      </c>
      <c r="AM267" s="242">
        <f t="shared" si="131"/>
        <v>0</v>
      </c>
      <c r="AN267" s="242">
        <f t="shared" si="131"/>
        <v>0</v>
      </c>
      <c r="AO267" s="242">
        <f t="shared" si="131"/>
        <v>0</v>
      </c>
      <c r="AP267" s="242">
        <f t="shared" si="131"/>
        <v>0</v>
      </c>
      <c r="AQ267" s="242">
        <f t="shared" si="131"/>
        <v>0</v>
      </c>
      <c r="AR267" s="242">
        <f t="shared" si="131"/>
        <v>0</v>
      </c>
      <c r="AS267" s="242">
        <f t="shared" si="131"/>
        <v>0</v>
      </c>
      <c r="AT267" s="242">
        <f t="shared" si="131"/>
        <v>0</v>
      </c>
      <c r="AU267" s="242">
        <f t="shared" si="131"/>
        <v>0</v>
      </c>
      <c r="AV267" s="242">
        <f t="shared" si="131"/>
        <v>0</v>
      </c>
      <c r="AW267" s="242">
        <f t="shared" si="131"/>
        <v>0</v>
      </c>
      <c r="AY267" s="239">
        <f t="shared" si="94"/>
        <v>0</v>
      </c>
    </row>
    <row r="268" spans="1:51" x14ac:dyDescent="0.25">
      <c r="A268" s="240" t="str">
        <f t="shared" si="120"/>
        <v>TPL4</v>
      </c>
      <c r="B268" s="241" t="str">
        <f t="shared" si="120"/>
        <v>Pankreastransplantation (IVHSM)</v>
      </c>
      <c r="C268" s="241"/>
      <c r="D268" s="242">
        <f t="shared" ref="D268:AW268" si="132">+IF(AND(D$167=2,D104&gt;=1),2,IF(AND(D$167=1,D104=1),1,0))</f>
        <v>0</v>
      </c>
      <c r="E268" s="242">
        <f t="shared" si="132"/>
        <v>0</v>
      </c>
      <c r="F268" s="242">
        <f t="shared" si="132"/>
        <v>0</v>
      </c>
      <c r="G268" s="242">
        <f t="shared" si="132"/>
        <v>0</v>
      </c>
      <c r="H268" s="242">
        <f t="shared" si="132"/>
        <v>0</v>
      </c>
      <c r="I268" s="242">
        <f t="shared" si="132"/>
        <v>0</v>
      </c>
      <c r="J268" s="242">
        <f t="shared" si="132"/>
        <v>0</v>
      </c>
      <c r="K268" s="242">
        <f t="shared" si="132"/>
        <v>0</v>
      </c>
      <c r="L268" s="242">
        <f t="shared" si="132"/>
        <v>0</v>
      </c>
      <c r="M268" s="242">
        <f t="shared" si="132"/>
        <v>0</v>
      </c>
      <c r="N268" s="242">
        <f t="shared" si="132"/>
        <v>0</v>
      </c>
      <c r="O268" s="242">
        <f t="shared" si="132"/>
        <v>0</v>
      </c>
      <c r="P268" s="242">
        <f t="shared" si="132"/>
        <v>0</v>
      </c>
      <c r="Q268" s="242">
        <f t="shared" si="132"/>
        <v>0</v>
      </c>
      <c r="R268" s="242">
        <f t="shared" si="132"/>
        <v>0</v>
      </c>
      <c r="S268" s="242">
        <f t="shared" si="132"/>
        <v>0</v>
      </c>
      <c r="T268" s="242">
        <f t="shared" si="132"/>
        <v>0</v>
      </c>
      <c r="U268" s="242">
        <f t="shared" si="132"/>
        <v>0</v>
      </c>
      <c r="V268" s="242">
        <f t="shared" si="132"/>
        <v>0</v>
      </c>
      <c r="W268" s="242"/>
      <c r="X268" s="242">
        <f t="shared" si="132"/>
        <v>0</v>
      </c>
      <c r="Y268" s="242">
        <f t="shared" si="132"/>
        <v>0</v>
      </c>
      <c r="Z268" s="242">
        <f t="shared" si="132"/>
        <v>0</v>
      </c>
      <c r="AA268" s="242">
        <f t="shared" si="132"/>
        <v>0</v>
      </c>
      <c r="AB268" s="242">
        <f t="shared" si="132"/>
        <v>0</v>
      </c>
      <c r="AC268" s="242">
        <f t="shared" si="132"/>
        <v>0</v>
      </c>
      <c r="AD268" s="242">
        <f t="shared" si="132"/>
        <v>0</v>
      </c>
      <c r="AE268" s="242">
        <f t="shared" si="132"/>
        <v>0</v>
      </c>
      <c r="AF268" s="242">
        <f t="shared" si="132"/>
        <v>0</v>
      </c>
      <c r="AG268" s="242">
        <f t="shared" si="132"/>
        <v>0</v>
      </c>
      <c r="AH268" s="242">
        <f t="shared" si="132"/>
        <v>0</v>
      </c>
      <c r="AI268" s="242">
        <f t="shared" si="132"/>
        <v>0</v>
      </c>
      <c r="AJ268" s="242">
        <f t="shared" si="132"/>
        <v>0</v>
      </c>
      <c r="AK268" s="242">
        <f t="shared" si="132"/>
        <v>0</v>
      </c>
      <c r="AL268" s="242">
        <f t="shared" si="132"/>
        <v>0</v>
      </c>
      <c r="AM268" s="242">
        <f t="shared" si="132"/>
        <v>0</v>
      </c>
      <c r="AN268" s="242">
        <f t="shared" si="132"/>
        <v>0</v>
      </c>
      <c r="AO268" s="242">
        <f t="shared" si="132"/>
        <v>0</v>
      </c>
      <c r="AP268" s="242">
        <f t="shared" si="132"/>
        <v>0</v>
      </c>
      <c r="AQ268" s="242">
        <f t="shared" si="132"/>
        <v>0</v>
      </c>
      <c r="AR268" s="242">
        <f t="shared" si="132"/>
        <v>0</v>
      </c>
      <c r="AS268" s="242">
        <f t="shared" si="132"/>
        <v>0</v>
      </c>
      <c r="AT268" s="242">
        <f t="shared" si="132"/>
        <v>0</v>
      </c>
      <c r="AU268" s="242">
        <f t="shared" si="132"/>
        <v>0</v>
      </c>
      <c r="AV268" s="242">
        <f t="shared" si="132"/>
        <v>0</v>
      </c>
      <c r="AW268" s="242">
        <f t="shared" si="132"/>
        <v>0</v>
      </c>
      <c r="AY268" s="239">
        <f t="shared" si="94"/>
        <v>0</v>
      </c>
    </row>
    <row r="269" spans="1:51" x14ac:dyDescent="0.25">
      <c r="A269" s="240" t="str">
        <f t="shared" si="120"/>
        <v>TPL5</v>
      </c>
      <c r="B269" s="241" t="str">
        <f t="shared" si="120"/>
        <v>Nierentransplantation (IVHSM)</v>
      </c>
      <c r="C269" s="241"/>
      <c r="D269" s="242">
        <f t="shared" ref="D269:AW269" si="133">+IF(AND(D$167=2,D105&gt;=1),2,IF(AND(D$167=1,D105=1),1,0))</f>
        <v>0</v>
      </c>
      <c r="E269" s="242">
        <f t="shared" si="133"/>
        <v>0</v>
      </c>
      <c r="F269" s="242">
        <f t="shared" si="133"/>
        <v>0</v>
      </c>
      <c r="G269" s="242">
        <f t="shared" si="133"/>
        <v>0</v>
      </c>
      <c r="H269" s="242">
        <f t="shared" si="133"/>
        <v>0</v>
      </c>
      <c r="I269" s="242">
        <f t="shared" si="133"/>
        <v>0</v>
      </c>
      <c r="J269" s="242">
        <f t="shared" si="133"/>
        <v>0</v>
      </c>
      <c r="K269" s="242">
        <f t="shared" si="133"/>
        <v>0</v>
      </c>
      <c r="L269" s="242">
        <f t="shared" si="133"/>
        <v>0</v>
      </c>
      <c r="M269" s="242">
        <f t="shared" si="133"/>
        <v>0</v>
      </c>
      <c r="N269" s="242">
        <f t="shared" si="133"/>
        <v>0</v>
      </c>
      <c r="O269" s="242">
        <f t="shared" si="133"/>
        <v>0</v>
      </c>
      <c r="P269" s="242">
        <f t="shared" si="133"/>
        <v>0</v>
      </c>
      <c r="Q269" s="242">
        <f t="shared" si="133"/>
        <v>0</v>
      </c>
      <c r="R269" s="242">
        <f t="shared" si="133"/>
        <v>0</v>
      </c>
      <c r="S269" s="242">
        <f t="shared" si="133"/>
        <v>0</v>
      </c>
      <c r="T269" s="242">
        <f t="shared" si="133"/>
        <v>0</v>
      </c>
      <c r="U269" s="242">
        <f t="shared" si="133"/>
        <v>0</v>
      </c>
      <c r="V269" s="242">
        <f t="shared" si="133"/>
        <v>0</v>
      </c>
      <c r="W269" s="242"/>
      <c r="X269" s="242">
        <f t="shared" si="133"/>
        <v>0</v>
      </c>
      <c r="Y269" s="242">
        <f t="shared" si="133"/>
        <v>0</v>
      </c>
      <c r="Z269" s="242">
        <f t="shared" si="133"/>
        <v>0</v>
      </c>
      <c r="AA269" s="242">
        <f t="shared" si="133"/>
        <v>0</v>
      </c>
      <c r="AB269" s="242">
        <f t="shared" si="133"/>
        <v>0</v>
      </c>
      <c r="AC269" s="242">
        <f t="shared" si="133"/>
        <v>0</v>
      </c>
      <c r="AD269" s="242">
        <f t="shared" si="133"/>
        <v>0</v>
      </c>
      <c r="AE269" s="242">
        <f t="shared" si="133"/>
        <v>0</v>
      </c>
      <c r="AF269" s="242">
        <f t="shared" si="133"/>
        <v>0</v>
      </c>
      <c r="AG269" s="242">
        <f t="shared" si="133"/>
        <v>0</v>
      </c>
      <c r="AH269" s="242">
        <f t="shared" si="133"/>
        <v>0</v>
      </c>
      <c r="AI269" s="242">
        <f t="shared" si="133"/>
        <v>0</v>
      </c>
      <c r="AJ269" s="242">
        <f t="shared" si="133"/>
        <v>0</v>
      </c>
      <c r="AK269" s="242">
        <f t="shared" si="133"/>
        <v>0</v>
      </c>
      <c r="AL269" s="242">
        <f t="shared" si="133"/>
        <v>0</v>
      </c>
      <c r="AM269" s="242">
        <f t="shared" si="133"/>
        <v>0</v>
      </c>
      <c r="AN269" s="242">
        <f t="shared" si="133"/>
        <v>0</v>
      </c>
      <c r="AO269" s="242">
        <f t="shared" si="133"/>
        <v>0</v>
      </c>
      <c r="AP269" s="242">
        <f t="shared" si="133"/>
        <v>0</v>
      </c>
      <c r="AQ269" s="242">
        <f t="shared" si="133"/>
        <v>0</v>
      </c>
      <c r="AR269" s="242">
        <f t="shared" si="133"/>
        <v>0</v>
      </c>
      <c r="AS269" s="242">
        <f t="shared" si="133"/>
        <v>0</v>
      </c>
      <c r="AT269" s="242">
        <f t="shared" si="133"/>
        <v>0</v>
      </c>
      <c r="AU269" s="242">
        <f t="shared" si="133"/>
        <v>0</v>
      </c>
      <c r="AV269" s="242">
        <f t="shared" si="133"/>
        <v>0</v>
      </c>
      <c r="AW269" s="242">
        <f t="shared" si="133"/>
        <v>0</v>
      </c>
      <c r="AY269" s="239">
        <f t="shared" si="94"/>
        <v>0</v>
      </c>
    </row>
    <row r="270" spans="1:51" x14ac:dyDescent="0.25">
      <c r="A270" s="240" t="str">
        <f t="shared" si="120"/>
        <v>TPL6</v>
      </c>
      <c r="B270" s="241" t="str">
        <f t="shared" si="120"/>
        <v>Darmtransplantation</v>
      </c>
      <c r="C270" s="241"/>
      <c r="D270" s="242">
        <f t="shared" ref="D270:AW270" si="134">+IF(AND(D$167=2,D106&gt;=1),2,IF(AND(D$167=1,D106=1),1,0))</f>
        <v>0</v>
      </c>
      <c r="E270" s="242">
        <f t="shared" si="134"/>
        <v>0</v>
      </c>
      <c r="F270" s="242">
        <f t="shared" si="134"/>
        <v>0</v>
      </c>
      <c r="G270" s="242">
        <f t="shared" si="134"/>
        <v>0</v>
      </c>
      <c r="H270" s="242">
        <f t="shared" si="134"/>
        <v>0</v>
      </c>
      <c r="I270" s="242">
        <f t="shared" si="134"/>
        <v>0</v>
      </c>
      <c r="J270" s="242">
        <f t="shared" si="134"/>
        <v>0</v>
      </c>
      <c r="K270" s="242">
        <f t="shared" si="134"/>
        <v>0</v>
      </c>
      <c r="L270" s="242">
        <f t="shared" si="134"/>
        <v>0</v>
      </c>
      <c r="M270" s="242">
        <f t="shared" si="134"/>
        <v>0</v>
      </c>
      <c r="N270" s="242">
        <f t="shared" si="134"/>
        <v>0</v>
      </c>
      <c r="O270" s="242">
        <f t="shared" si="134"/>
        <v>0</v>
      </c>
      <c r="P270" s="242">
        <f t="shared" si="134"/>
        <v>0</v>
      </c>
      <c r="Q270" s="242">
        <f t="shared" si="134"/>
        <v>0</v>
      </c>
      <c r="R270" s="242">
        <f t="shared" si="134"/>
        <v>0</v>
      </c>
      <c r="S270" s="242">
        <f t="shared" si="134"/>
        <v>0</v>
      </c>
      <c r="T270" s="242">
        <f t="shared" si="134"/>
        <v>0</v>
      </c>
      <c r="U270" s="242">
        <f t="shared" si="134"/>
        <v>0</v>
      </c>
      <c r="V270" s="242">
        <f t="shared" si="134"/>
        <v>0</v>
      </c>
      <c r="W270" s="242"/>
      <c r="X270" s="242">
        <f t="shared" si="134"/>
        <v>0</v>
      </c>
      <c r="Y270" s="242">
        <f t="shared" si="134"/>
        <v>0</v>
      </c>
      <c r="Z270" s="242">
        <f t="shared" si="134"/>
        <v>0</v>
      </c>
      <c r="AA270" s="242">
        <f t="shared" si="134"/>
        <v>0</v>
      </c>
      <c r="AB270" s="242">
        <f t="shared" si="134"/>
        <v>0</v>
      </c>
      <c r="AC270" s="242">
        <f t="shared" si="134"/>
        <v>0</v>
      </c>
      <c r="AD270" s="242">
        <f t="shared" si="134"/>
        <v>0</v>
      </c>
      <c r="AE270" s="242">
        <f t="shared" si="134"/>
        <v>0</v>
      </c>
      <c r="AF270" s="242">
        <f t="shared" si="134"/>
        <v>0</v>
      </c>
      <c r="AG270" s="242">
        <f t="shared" si="134"/>
        <v>0</v>
      </c>
      <c r="AH270" s="242">
        <f t="shared" si="134"/>
        <v>0</v>
      </c>
      <c r="AI270" s="242">
        <f t="shared" si="134"/>
        <v>0</v>
      </c>
      <c r="AJ270" s="242">
        <f t="shared" si="134"/>
        <v>0</v>
      </c>
      <c r="AK270" s="242">
        <f t="shared" si="134"/>
        <v>0</v>
      </c>
      <c r="AL270" s="242">
        <f t="shared" si="134"/>
        <v>0</v>
      </c>
      <c r="AM270" s="242">
        <f t="shared" si="134"/>
        <v>0</v>
      </c>
      <c r="AN270" s="242">
        <f t="shared" si="134"/>
        <v>0</v>
      </c>
      <c r="AO270" s="242">
        <f t="shared" si="134"/>
        <v>0</v>
      </c>
      <c r="AP270" s="242">
        <f t="shared" si="134"/>
        <v>0</v>
      </c>
      <c r="AQ270" s="242">
        <f t="shared" si="134"/>
        <v>0</v>
      </c>
      <c r="AR270" s="242">
        <f t="shared" si="134"/>
        <v>0</v>
      </c>
      <c r="AS270" s="242">
        <f t="shared" si="134"/>
        <v>0</v>
      </c>
      <c r="AT270" s="242">
        <f t="shared" si="134"/>
        <v>0</v>
      </c>
      <c r="AU270" s="242">
        <f t="shared" si="134"/>
        <v>0</v>
      </c>
      <c r="AV270" s="242">
        <f t="shared" si="134"/>
        <v>0</v>
      </c>
      <c r="AW270" s="242">
        <f t="shared" si="134"/>
        <v>0</v>
      </c>
      <c r="AY270" s="239">
        <f t="shared" si="94"/>
        <v>0</v>
      </c>
    </row>
    <row r="271" spans="1:51" x14ac:dyDescent="0.25">
      <c r="A271" s="240" t="str">
        <f t="shared" si="120"/>
        <v>TPL7</v>
      </c>
      <c r="B271" s="241" t="str">
        <f t="shared" si="120"/>
        <v>Milztransplantation</v>
      </c>
      <c r="C271" s="241"/>
      <c r="D271" s="242">
        <f t="shared" ref="D271:AW271" si="135">+IF(AND(D$167=2,D107&gt;=1),2,IF(AND(D$167=1,D107=1),1,0))</f>
        <v>0</v>
      </c>
      <c r="E271" s="242">
        <f t="shared" si="135"/>
        <v>0</v>
      </c>
      <c r="F271" s="242">
        <f t="shared" si="135"/>
        <v>0</v>
      </c>
      <c r="G271" s="242">
        <f t="shared" si="135"/>
        <v>0</v>
      </c>
      <c r="H271" s="242">
        <f t="shared" si="135"/>
        <v>0</v>
      </c>
      <c r="I271" s="242">
        <f t="shared" si="135"/>
        <v>0</v>
      </c>
      <c r="J271" s="242">
        <f t="shared" si="135"/>
        <v>0</v>
      </c>
      <c r="K271" s="242">
        <f t="shared" si="135"/>
        <v>0</v>
      </c>
      <c r="L271" s="242">
        <f t="shared" si="135"/>
        <v>0</v>
      </c>
      <c r="M271" s="242">
        <f t="shared" si="135"/>
        <v>0</v>
      </c>
      <c r="N271" s="242">
        <f t="shared" si="135"/>
        <v>0</v>
      </c>
      <c r="O271" s="242">
        <f t="shared" si="135"/>
        <v>0</v>
      </c>
      <c r="P271" s="242">
        <f t="shared" si="135"/>
        <v>0</v>
      </c>
      <c r="Q271" s="242">
        <f t="shared" si="135"/>
        <v>0</v>
      </c>
      <c r="R271" s="242">
        <f t="shared" si="135"/>
        <v>0</v>
      </c>
      <c r="S271" s="242">
        <f t="shared" si="135"/>
        <v>0</v>
      </c>
      <c r="T271" s="242">
        <f t="shared" si="135"/>
        <v>0</v>
      </c>
      <c r="U271" s="242">
        <f t="shared" si="135"/>
        <v>0</v>
      </c>
      <c r="V271" s="242">
        <f t="shared" si="135"/>
        <v>0</v>
      </c>
      <c r="W271" s="242"/>
      <c r="X271" s="242">
        <f t="shared" si="135"/>
        <v>0</v>
      </c>
      <c r="Y271" s="242">
        <f t="shared" si="135"/>
        <v>0</v>
      </c>
      <c r="Z271" s="242">
        <f t="shared" si="135"/>
        <v>0</v>
      </c>
      <c r="AA271" s="242">
        <f t="shared" si="135"/>
        <v>0</v>
      </c>
      <c r="AB271" s="242">
        <f t="shared" si="135"/>
        <v>0</v>
      </c>
      <c r="AC271" s="242">
        <f t="shared" si="135"/>
        <v>0</v>
      </c>
      <c r="AD271" s="242">
        <f t="shared" si="135"/>
        <v>0</v>
      </c>
      <c r="AE271" s="242">
        <f t="shared" si="135"/>
        <v>0</v>
      </c>
      <c r="AF271" s="242">
        <f t="shared" si="135"/>
        <v>0</v>
      </c>
      <c r="AG271" s="242">
        <f t="shared" si="135"/>
        <v>0</v>
      </c>
      <c r="AH271" s="242">
        <f t="shared" si="135"/>
        <v>0</v>
      </c>
      <c r="AI271" s="242">
        <f t="shared" si="135"/>
        <v>0</v>
      </c>
      <c r="AJ271" s="242">
        <f t="shared" si="135"/>
        <v>0</v>
      </c>
      <c r="AK271" s="242">
        <f t="shared" si="135"/>
        <v>0</v>
      </c>
      <c r="AL271" s="242">
        <f t="shared" si="135"/>
        <v>0</v>
      </c>
      <c r="AM271" s="242">
        <f t="shared" si="135"/>
        <v>0</v>
      </c>
      <c r="AN271" s="242">
        <f t="shared" si="135"/>
        <v>0</v>
      </c>
      <c r="AO271" s="242">
        <f t="shared" si="135"/>
        <v>0</v>
      </c>
      <c r="AP271" s="242">
        <f t="shared" si="135"/>
        <v>0</v>
      </c>
      <c r="AQ271" s="242">
        <f t="shared" si="135"/>
        <v>0</v>
      </c>
      <c r="AR271" s="242">
        <f t="shared" si="135"/>
        <v>0</v>
      </c>
      <c r="AS271" s="242">
        <f t="shared" si="135"/>
        <v>0</v>
      </c>
      <c r="AT271" s="242">
        <f t="shared" si="135"/>
        <v>0</v>
      </c>
      <c r="AU271" s="242">
        <f t="shared" si="135"/>
        <v>0</v>
      </c>
      <c r="AV271" s="242">
        <f t="shared" si="135"/>
        <v>0</v>
      </c>
      <c r="AW271" s="242">
        <f t="shared" si="135"/>
        <v>0</v>
      </c>
      <c r="AY271" s="239">
        <f t="shared" si="94"/>
        <v>0</v>
      </c>
    </row>
    <row r="272" spans="1:51" x14ac:dyDescent="0.25">
      <c r="A272" s="240" t="str">
        <f t="shared" si="120"/>
        <v>BEW1</v>
      </c>
      <c r="B272" s="241" t="str">
        <f t="shared" si="120"/>
        <v>Chirurgie Bewegungsapparat</v>
      </c>
      <c r="C272" s="241"/>
      <c r="D272" s="242">
        <f t="shared" ref="D272:AW272" si="136">+IF(AND(D$167=2,D108&gt;=1),2,IF(AND(D$167=1,D108=1),1,0))</f>
        <v>0</v>
      </c>
      <c r="E272" s="242">
        <f t="shared" si="136"/>
        <v>0</v>
      </c>
      <c r="F272" s="242">
        <f t="shared" si="136"/>
        <v>0</v>
      </c>
      <c r="G272" s="242">
        <f t="shared" si="136"/>
        <v>0</v>
      </c>
      <c r="H272" s="242">
        <f t="shared" si="136"/>
        <v>0</v>
      </c>
      <c r="I272" s="242">
        <f t="shared" si="136"/>
        <v>0</v>
      </c>
      <c r="J272" s="242">
        <f t="shared" si="136"/>
        <v>0</v>
      </c>
      <c r="K272" s="242">
        <f t="shared" si="136"/>
        <v>0</v>
      </c>
      <c r="L272" s="242">
        <f t="shared" si="136"/>
        <v>0</v>
      </c>
      <c r="M272" s="242">
        <f t="shared" si="136"/>
        <v>0</v>
      </c>
      <c r="N272" s="242">
        <f t="shared" si="136"/>
        <v>0</v>
      </c>
      <c r="O272" s="242">
        <f t="shared" si="136"/>
        <v>0</v>
      </c>
      <c r="P272" s="242">
        <f t="shared" si="136"/>
        <v>0</v>
      </c>
      <c r="Q272" s="242">
        <f t="shared" si="136"/>
        <v>0</v>
      </c>
      <c r="R272" s="242">
        <f t="shared" si="136"/>
        <v>0</v>
      </c>
      <c r="S272" s="242">
        <f t="shared" si="136"/>
        <v>0</v>
      </c>
      <c r="T272" s="242">
        <f t="shared" si="136"/>
        <v>0</v>
      </c>
      <c r="U272" s="242">
        <f t="shared" si="136"/>
        <v>0</v>
      </c>
      <c r="V272" s="242">
        <f t="shared" si="136"/>
        <v>0</v>
      </c>
      <c r="W272" s="242"/>
      <c r="X272" s="242">
        <f t="shared" si="136"/>
        <v>0</v>
      </c>
      <c r="Y272" s="242">
        <f t="shared" si="136"/>
        <v>0</v>
      </c>
      <c r="Z272" s="242">
        <f t="shared" si="136"/>
        <v>0</v>
      </c>
      <c r="AA272" s="242">
        <f t="shared" si="136"/>
        <v>0</v>
      </c>
      <c r="AB272" s="242">
        <f t="shared" si="136"/>
        <v>0</v>
      </c>
      <c r="AC272" s="242">
        <f t="shared" si="136"/>
        <v>0</v>
      </c>
      <c r="AD272" s="242">
        <f t="shared" si="136"/>
        <v>0</v>
      </c>
      <c r="AE272" s="242">
        <f t="shared" si="136"/>
        <v>0</v>
      </c>
      <c r="AF272" s="242">
        <f t="shared" si="136"/>
        <v>0</v>
      </c>
      <c r="AG272" s="242">
        <f t="shared" si="136"/>
        <v>0</v>
      </c>
      <c r="AH272" s="242">
        <f t="shared" si="136"/>
        <v>0</v>
      </c>
      <c r="AI272" s="242">
        <f t="shared" si="136"/>
        <v>0</v>
      </c>
      <c r="AJ272" s="242">
        <f t="shared" si="136"/>
        <v>0</v>
      </c>
      <c r="AK272" s="242">
        <f t="shared" si="136"/>
        <v>0</v>
      </c>
      <c r="AL272" s="242">
        <f t="shared" si="136"/>
        <v>0</v>
      </c>
      <c r="AM272" s="242">
        <f t="shared" si="136"/>
        <v>0</v>
      </c>
      <c r="AN272" s="242">
        <f t="shared" si="136"/>
        <v>0</v>
      </c>
      <c r="AO272" s="242">
        <f t="shared" si="136"/>
        <v>0</v>
      </c>
      <c r="AP272" s="242">
        <f t="shared" si="136"/>
        <v>0</v>
      </c>
      <c r="AQ272" s="242">
        <f t="shared" si="136"/>
        <v>0</v>
      </c>
      <c r="AR272" s="242">
        <f t="shared" si="136"/>
        <v>0</v>
      </c>
      <c r="AS272" s="242">
        <f t="shared" si="136"/>
        <v>0</v>
      </c>
      <c r="AT272" s="242">
        <f t="shared" si="136"/>
        <v>0</v>
      </c>
      <c r="AU272" s="242">
        <f t="shared" si="136"/>
        <v>0</v>
      </c>
      <c r="AV272" s="242">
        <f t="shared" si="136"/>
        <v>0</v>
      </c>
      <c r="AW272" s="242">
        <f t="shared" si="136"/>
        <v>0</v>
      </c>
      <c r="AY272" s="239">
        <f t="shared" si="94"/>
        <v>0</v>
      </c>
    </row>
    <row r="273" spans="1:51" x14ac:dyDescent="0.25">
      <c r="A273" s="240" t="str">
        <f t="shared" si="120"/>
        <v>BEW2</v>
      </c>
      <c r="B273" s="241" t="str">
        <f t="shared" si="120"/>
        <v>Orthopädie</v>
      </c>
      <c r="C273" s="241"/>
      <c r="D273" s="242">
        <f t="shared" ref="D273:AW273" si="137">+IF(AND(D$167=2,D109&gt;=1),2,IF(AND(D$167=1,D109=1),1,0))</f>
        <v>0</v>
      </c>
      <c r="E273" s="242">
        <f t="shared" si="137"/>
        <v>0</v>
      </c>
      <c r="F273" s="242">
        <f t="shared" si="137"/>
        <v>0</v>
      </c>
      <c r="G273" s="242">
        <f t="shared" si="137"/>
        <v>0</v>
      </c>
      <c r="H273" s="242">
        <f t="shared" si="137"/>
        <v>0</v>
      </c>
      <c r="I273" s="242">
        <f t="shared" si="137"/>
        <v>0</v>
      </c>
      <c r="J273" s="242">
        <f t="shared" si="137"/>
        <v>0</v>
      </c>
      <c r="K273" s="242">
        <f t="shared" si="137"/>
        <v>0</v>
      </c>
      <c r="L273" s="242">
        <f t="shared" si="137"/>
        <v>0</v>
      </c>
      <c r="M273" s="242">
        <f t="shared" si="137"/>
        <v>0</v>
      </c>
      <c r="N273" s="242">
        <f t="shared" si="137"/>
        <v>0</v>
      </c>
      <c r="O273" s="242">
        <f t="shared" si="137"/>
        <v>0</v>
      </c>
      <c r="P273" s="242">
        <f t="shared" si="137"/>
        <v>0</v>
      </c>
      <c r="Q273" s="242">
        <f t="shared" si="137"/>
        <v>0</v>
      </c>
      <c r="R273" s="242">
        <f t="shared" si="137"/>
        <v>0</v>
      </c>
      <c r="S273" s="242">
        <f t="shared" si="137"/>
        <v>0</v>
      </c>
      <c r="T273" s="242">
        <f t="shared" si="137"/>
        <v>0</v>
      </c>
      <c r="U273" s="242">
        <f t="shared" si="137"/>
        <v>0</v>
      </c>
      <c r="V273" s="242">
        <f t="shared" si="137"/>
        <v>0</v>
      </c>
      <c r="W273" s="242"/>
      <c r="X273" s="242">
        <f t="shared" si="137"/>
        <v>0</v>
      </c>
      <c r="Y273" s="242">
        <f t="shared" si="137"/>
        <v>0</v>
      </c>
      <c r="Z273" s="242">
        <f t="shared" si="137"/>
        <v>0</v>
      </c>
      <c r="AA273" s="242">
        <f t="shared" si="137"/>
        <v>0</v>
      </c>
      <c r="AB273" s="242">
        <f t="shared" si="137"/>
        <v>0</v>
      </c>
      <c r="AC273" s="242">
        <f t="shared" si="137"/>
        <v>0</v>
      </c>
      <c r="AD273" s="242">
        <f t="shared" si="137"/>
        <v>0</v>
      </c>
      <c r="AE273" s="242">
        <f t="shared" si="137"/>
        <v>0</v>
      </c>
      <c r="AF273" s="242">
        <f t="shared" si="137"/>
        <v>0</v>
      </c>
      <c r="AG273" s="242">
        <f t="shared" si="137"/>
        <v>0</v>
      </c>
      <c r="AH273" s="242">
        <f t="shared" si="137"/>
        <v>0</v>
      </c>
      <c r="AI273" s="242">
        <f t="shared" si="137"/>
        <v>0</v>
      </c>
      <c r="AJ273" s="242">
        <f t="shared" si="137"/>
        <v>0</v>
      </c>
      <c r="AK273" s="242">
        <f t="shared" si="137"/>
        <v>0</v>
      </c>
      <c r="AL273" s="242">
        <f t="shared" si="137"/>
        <v>0</v>
      </c>
      <c r="AM273" s="242">
        <f t="shared" si="137"/>
        <v>0</v>
      </c>
      <c r="AN273" s="242">
        <f t="shared" si="137"/>
        <v>0</v>
      </c>
      <c r="AO273" s="242">
        <f t="shared" si="137"/>
        <v>0</v>
      </c>
      <c r="AP273" s="242">
        <f t="shared" si="137"/>
        <v>0</v>
      </c>
      <c r="AQ273" s="242">
        <f t="shared" si="137"/>
        <v>0</v>
      </c>
      <c r="AR273" s="242">
        <f t="shared" si="137"/>
        <v>0</v>
      </c>
      <c r="AS273" s="242">
        <f t="shared" si="137"/>
        <v>0</v>
      </c>
      <c r="AT273" s="242">
        <f t="shared" si="137"/>
        <v>0</v>
      </c>
      <c r="AU273" s="242">
        <f t="shared" si="137"/>
        <v>0</v>
      </c>
      <c r="AV273" s="242">
        <f t="shared" si="137"/>
        <v>0</v>
      </c>
      <c r="AW273" s="242">
        <f t="shared" si="137"/>
        <v>0</v>
      </c>
      <c r="AY273" s="239">
        <f t="shared" si="94"/>
        <v>0</v>
      </c>
    </row>
    <row r="274" spans="1:51" x14ac:dyDescent="0.25">
      <c r="A274" s="240" t="str">
        <f t="shared" si="120"/>
        <v>BEW3</v>
      </c>
      <c r="B274" s="241" t="str">
        <f t="shared" si="120"/>
        <v>Handchirurgie</v>
      </c>
      <c r="C274" s="241"/>
      <c r="D274" s="242">
        <f t="shared" ref="D274:AW274" si="138">+IF(AND(D$167=2,D110&gt;=1),2,IF(AND(D$167=1,D110=1),1,0))</f>
        <v>0</v>
      </c>
      <c r="E274" s="242">
        <f t="shared" si="138"/>
        <v>0</v>
      </c>
      <c r="F274" s="242">
        <f t="shared" si="138"/>
        <v>0</v>
      </c>
      <c r="G274" s="242">
        <f t="shared" si="138"/>
        <v>0</v>
      </c>
      <c r="H274" s="242">
        <f t="shared" si="138"/>
        <v>0</v>
      </c>
      <c r="I274" s="242">
        <f t="shared" si="138"/>
        <v>0</v>
      </c>
      <c r="J274" s="242">
        <f t="shared" si="138"/>
        <v>0</v>
      </c>
      <c r="K274" s="242">
        <f t="shared" si="138"/>
        <v>0</v>
      </c>
      <c r="L274" s="242">
        <f t="shared" si="138"/>
        <v>0</v>
      </c>
      <c r="M274" s="242">
        <f t="shared" si="138"/>
        <v>0</v>
      </c>
      <c r="N274" s="242">
        <f t="shared" si="138"/>
        <v>0</v>
      </c>
      <c r="O274" s="242">
        <f t="shared" si="138"/>
        <v>0</v>
      </c>
      <c r="P274" s="242">
        <f t="shared" si="138"/>
        <v>0</v>
      </c>
      <c r="Q274" s="242">
        <f t="shared" si="138"/>
        <v>0</v>
      </c>
      <c r="R274" s="242">
        <f t="shared" si="138"/>
        <v>0</v>
      </c>
      <c r="S274" s="242">
        <f t="shared" si="138"/>
        <v>0</v>
      </c>
      <c r="T274" s="242">
        <f t="shared" si="138"/>
        <v>0</v>
      </c>
      <c r="U274" s="242">
        <f t="shared" si="138"/>
        <v>0</v>
      </c>
      <c r="V274" s="242">
        <f t="shared" si="138"/>
        <v>0</v>
      </c>
      <c r="W274" s="242"/>
      <c r="X274" s="242">
        <f t="shared" si="138"/>
        <v>0</v>
      </c>
      <c r="Y274" s="242">
        <f t="shared" si="138"/>
        <v>0</v>
      </c>
      <c r="Z274" s="242">
        <f t="shared" si="138"/>
        <v>0</v>
      </c>
      <c r="AA274" s="242">
        <f t="shared" si="138"/>
        <v>0</v>
      </c>
      <c r="AB274" s="242">
        <f t="shared" si="138"/>
        <v>0</v>
      </c>
      <c r="AC274" s="242">
        <f t="shared" si="138"/>
        <v>0</v>
      </c>
      <c r="AD274" s="242">
        <f t="shared" si="138"/>
        <v>0</v>
      </c>
      <c r="AE274" s="242">
        <f t="shared" si="138"/>
        <v>0</v>
      </c>
      <c r="AF274" s="242">
        <f t="shared" si="138"/>
        <v>0</v>
      </c>
      <c r="AG274" s="242">
        <f t="shared" si="138"/>
        <v>0</v>
      </c>
      <c r="AH274" s="242">
        <f t="shared" si="138"/>
        <v>0</v>
      </c>
      <c r="AI274" s="242">
        <f t="shared" si="138"/>
        <v>0</v>
      </c>
      <c r="AJ274" s="242">
        <f t="shared" si="138"/>
        <v>0</v>
      </c>
      <c r="AK274" s="242">
        <f t="shared" si="138"/>
        <v>0</v>
      </c>
      <c r="AL274" s="242">
        <f t="shared" si="138"/>
        <v>0</v>
      </c>
      <c r="AM274" s="242">
        <f t="shared" si="138"/>
        <v>0</v>
      </c>
      <c r="AN274" s="242">
        <f t="shared" si="138"/>
        <v>0</v>
      </c>
      <c r="AO274" s="242">
        <f t="shared" si="138"/>
        <v>0</v>
      </c>
      <c r="AP274" s="242">
        <f t="shared" si="138"/>
        <v>0</v>
      </c>
      <c r="AQ274" s="242">
        <f t="shared" si="138"/>
        <v>0</v>
      </c>
      <c r="AR274" s="242">
        <f t="shared" si="138"/>
        <v>0</v>
      </c>
      <c r="AS274" s="242">
        <f t="shared" si="138"/>
        <v>0</v>
      </c>
      <c r="AT274" s="242">
        <f t="shared" si="138"/>
        <v>0</v>
      </c>
      <c r="AU274" s="242">
        <f t="shared" si="138"/>
        <v>0</v>
      </c>
      <c r="AV274" s="242">
        <f t="shared" si="138"/>
        <v>0</v>
      </c>
      <c r="AW274" s="242">
        <f t="shared" si="138"/>
        <v>0</v>
      </c>
      <c r="AY274" s="239">
        <f t="shared" si="94"/>
        <v>0</v>
      </c>
    </row>
    <row r="275" spans="1:51" x14ac:dyDescent="0.25">
      <c r="A275" s="240" t="str">
        <f t="shared" si="120"/>
        <v>BEW4</v>
      </c>
      <c r="B275" s="241" t="str">
        <f t="shared" si="120"/>
        <v>Arthroskopie der Schulter und des Ellbogens</v>
      </c>
      <c r="C275" s="241"/>
      <c r="D275" s="242">
        <f t="shared" ref="D275:AW275" si="139">+IF(AND(D$167=2,D111&gt;=1),2,IF(AND(D$167=1,D111=1),1,0))</f>
        <v>0</v>
      </c>
      <c r="E275" s="242">
        <f t="shared" si="139"/>
        <v>0</v>
      </c>
      <c r="F275" s="242">
        <f t="shared" si="139"/>
        <v>0</v>
      </c>
      <c r="G275" s="242">
        <f t="shared" si="139"/>
        <v>0</v>
      </c>
      <c r="H275" s="242">
        <f t="shared" si="139"/>
        <v>0</v>
      </c>
      <c r="I275" s="242">
        <f t="shared" si="139"/>
        <v>0</v>
      </c>
      <c r="J275" s="242">
        <f t="shared" si="139"/>
        <v>0</v>
      </c>
      <c r="K275" s="242">
        <f t="shared" si="139"/>
        <v>0</v>
      </c>
      <c r="L275" s="242">
        <f t="shared" si="139"/>
        <v>0</v>
      </c>
      <c r="M275" s="242">
        <f t="shared" si="139"/>
        <v>0</v>
      </c>
      <c r="N275" s="242">
        <f t="shared" si="139"/>
        <v>0</v>
      </c>
      <c r="O275" s="242">
        <f t="shared" si="139"/>
        <v>0</v>
      </c>
      <c r="P275" s="242">
        <f t="shared" si="139"/>
        <v>0</v>
      </c>
      <c r="Q275" s="242">
        <f t="shared" si="139"/>
        <v>0</v>
      </c>
      <c r="R275" s="242">
        <f t="shared" si="139"/>
        <v>0</v>
      </c>
      <c r="S275" s="242">
        <f t="shared" si="139"/>
        <v>0</v>
      </c>
      <c r="T275" s="242">
        <f t="shared" si="139"/>
        <v>0</v>
      </c>
      <c r="U275" s="242">
        <f t="shared" si="139"/>
        <v>0</v>
      </c>
      <c r="V275" s="242">
        <f t="shared" si="139"/>
        <v>0</v>
      </c>
      <c r="W275" s="242"/>
      <c r="X275" s="242">
        <f t="shared" si="139"/>
        <v>0</v>
      </c>
      <c r="Y275" s="242">
        <f t="shared" si="139"/>
        <v>0</v>
      </c>
      <c r="Z275" s="242">
        <f t="shared" si="139"/>
        <v>0</v>
      </c>
      <c r="AA275" s="242">
        <f t="shared" si="139"/>
        <v>0</v>
      </c>
      <c r="AB275" s="242">
        <f t="shared" si="139"/>
        <v>0</v>
      </c>
      <c r="AC275" s="242">
        <f t="shared" si="139"/>
        <v>0</v>
      </c>
      <c r="AD275" s="242">
        <f t="shared" si="139"/>
        <v>0</v>
      </c>
      <c r="AE275" s="242">
        <f t="shared" si="139"/>
        <v>0</v>
      </c>
      <c r="AF275" s="242">
        <f t="shared" si="139"/>
        <v>0</v>
      </c>
      <c r="AG275" s="242">
        <f t="shared" si="139"/>
        <v>0</v>
      </c>
      <c r="AH275" s="242">
        <f t="shared" si="139"/>
        <v>0</v>
      </c>
      <c r="AI275" s="242">
        <f t="shared" si="139"/>
        <v>0</v>
      </c>
      <c r="AJ275" s="242">
        <f t="shared" si="139"/>
        <v>0</v>
      </c>
      <c r="AK275" s="242">
        <f t="shared" si="139"/>
        <v>0</v>
      </c>
      <c r="AL275" s="242">
        <f t="shared" si="139"/>
        <v>0</v>
      </c>
      <c r="AM275" s="242">
        <f t="shared" si="139"/>
        <v>0</v>
      </c>
      <c r="AN275" s="242">
        <f t="shared" si="139"/>
        <v>0</v>
      </c>
      <c r="AO275" s="242">
        <f t="shared" si="139"/>
        <v>0</v>
      </c>
      <c r="AP275" s="242">
        <f t="shared" si="139"/>
        <v>0</v>
      </c>
      <c r="AQ275" s="242">
        <f t="shared" si="139"/>
        <v>0</v>
      </c>
      <c r="AR275" s="242">
        <f t="shared" si="139"/>
        <v>0</v>
      </c>
      <c r="AS275" s="242">
        <f t="shared" si="139"/>
        <v>0</v>
      </c>
      <c r="AT275" s="242">
        <f t="shared" si="139"/>
        <v>0</v>
      </c>
      <c r="AU275" s="242">
        <f t="shared" si="139"/>
        <v>0</v>
      </c>
      <c r="AV275" s="242">
        <f t="shared" si="139"/>
        <v>0</v>
      </c>
      <c r="AW275" s="242">
        <f t="shared" si="139"/>
        <v>0</v>
      </c>
      <c r="AY275" s="239">
        <f t="shared" si="94"/>
        <v>0</v>
      </c>
    </row>
    <row r="276" spans="1:51" x14ac:dyDescent="0.25">
      <c r="A276" s="240" t="str">
        <f t="shared" si="120"/>
        <v>BEW5</v>
      </c>
      <c r="B276" s="241" t="str">
        <f t="shared" si="120"/>
        <v>Arthroskopie des Knies</v>
      </c>
      <c r="C276" s="241"/>
      <c r="D276" s="242">
        <f t="shared" ref="D276:AW276" si="140">+IF(AND(D$167=2,D112&gt;=1),2,IF(AND(D$167=1,D112=1),1,0))</f>
        <v>0</v>
      </c>
      <c r="E276" s="242">
        <f t="shared" si="140"/>
        <v>0</v>
      </c>
      <c r="F276" s="242">
        <f t="shared" si="140"/>
        <v>0</v>
      </c>
      <c r="G276" s="242">
        <f t="shared" si="140"/>
        <v>0</v>
      </c>
      <c r="H276" s="242">
        <f t="shared" si="140"/>
        <v>0</v>
      </c>
      <c r="I276" s="242">
        <f t="shared" si="140"/>
        <v>0</v>
      </c>
      <c r="J276" s="242">
        <f t="shared" si="140"/>
        <v>0</v>
      </c>
      <c r="K276" s="242">
        <f t="shared" si="140"/>
        <v>0</v>
      </c>
      <c r="L276" s="242">
        <f t="shared" si="140"/>
        <v>0</v>
      </c>
      <c r="M276" s="242">
        <f t="shared" si="140"/>
        <v>0</v>
      </c>
      <c r="N276" s="242">
        <f t="shared" si="140"/>
        <v>0</v>
      </c>
      <c r="O276" s="242">
        <f t="shared" si="140"/>
        <v>0</v>
      </c>
      <c r="P276" s="242">
        <f t="shared" si="140"/>
        <v>0</v>
      </c>
      <c r="Q276" s="242">
        <f t="shared" si="140"/>
        <v>0</v>
      </c>
      <c r="R276" s="242">
        <f t="shared" si="140"/>
        <v>0</v>
      </c>
      <c r="S276" s="242">
        <f t="shared" si="140"/>
        <v>0</v>
      </c>
      <c r="T276" s="242">
        <f t="shared" si="140"/>
        <v>0</v>
      </c>
      <c r="U276" s="242">
        <f t="shared" si="140"/>
        <v>0</v>
      </c>
      <c r="V276" s="242">
        <f t="shared" si="140"/>
        <v>0</v>
      </c>
      <c r="W276" s="242"/>
      <c r="X276" s="242">
        <f t="shared" si="140"/>
        <v>0</v>
      </c>
      <c r="Y276" s="242">
        <f t="shared" si="140"/>
        <v>0</v>
      </c>
      <c r="Z276" s="242">
        <f t="shared" si="140"/>
        <v>0</v>
      </c>
      <c r="AA276" s="242">
        <f t="shared" si="140"/>
        <v>0</v>
      </c>
      <c r="AB276" s="242">
        <f t="shared" si="140"/>
        <v>0</v>
      </c>
      <c r="AC276" s="242">
        <f t="shared" si="140"/>
        <v>0</v>
      </c>
      <c r="AD276" s="242">
        <f t="shared" si="140"/>
        <v>0</v>
      </c>
      <c r="AE276" s="242">
        <f t="shared" si="140"/>
        <v>0</v>
      </c>
      <c r="AF276" s="242">
        <f t="shared" si="140"/>
        <v>0</v>
      </c>
      <c r="AG276" s="242">
        <f t="shared" si="140"/>
        <v>0</v>
      </c>
      <c r="AH276" s="242">
        <f t="shared" si="140"/>
        <v>0</v>
      </c>
      <c r="AI276" s="242">
        <f t="shared" si="140"/>
        <v>0</v>
      </c>
      <c r="AJ276" s="242">
        <f t="shared" si="140"/>
        <v>0</v>
      </c>
      <c r="AK276" s="242">
        <f t="shared" si="140"/>
        <v>0</v>
      </c>
      <c r="AL276" s="242">
        <f t="shared" si="140"/>
        <v>0</v>
      </c>
      <c r="AM276" s="242">
        <f t="shared" si="140"/>
        <v>0</v>
      </c>
      <c r="AN276" s="242">
        <f t="shared" si="140"/>
        <v>0</v>
      </c>
      <c r="AO276" s="242">
        <f t="shared" si="140"/>
        <v>0</v>
      </c>
      <c r="AP276" s="242">
        <f t="shared" si="140"/>
        <v>0</v>
      </c>
      <c r="AQ276" s="242">
        <f t="shared" si="140"/>
        <v>0</v>
      </c>
      <c r="AR276" s="242">
        <f t="shared" si="140"/>
        <v>0</v>
      </c>
      <c r="AS276" s="242">
        <f t="shared" si="140"/>
        <v>0</v>
      </c>
      <c r="AT276" s="242">
        <f t="shared" si="140"/>
        <v>0</v>
      </c>
      <c r="AU276" s="242">
        <f t="shared" si="140"/>
        <v>0</v>
      </c>
      <c r="AV276" s="242">
        <f t="shared" si="140"/>
        <v>0</v>
      </c>
      <c r="AW276" s="242">
        <f t="shared" si="140"/>
        <v>0</v>
      </c>
      <c r="AY276" s="239">
        <f t="shared" si="94"/>
        <v>0</v>
      </c>
    </row>
    <row r="277" spans="1:51" x14ac:dyDescent="0.25">
      <c r="A277" s="240" t="str">
        <f t="shared" ref="A277:B296" si="141">+A113</f>
        <v>BEW6</v>
      </c>
      <c r="B277" s="241" t="str">
        <f t="shared" si="141"/>
        <v>Rekonstruktion obere Extremität</v>
      </c>
      <c r="C277" s="241"/>
      <c r="D277" s="242">
        <f t="shared" ref="D277:AW277" si="142">+IF(AND(D$167=2,D113&gt;=1),2,IF(AND(D$167=1,D113=1),1,0))</f>
        <v>0</v>
      </c>
      <c r="E277" s="242">
        <f t="shared" si="142"/>
        <v>0</v>
      </c>
      <c r="F277" s="242">
        <f t="shared" si="142"/>
        <v>0</v>
      </c>
      <c r="G277" s="242">
        <f t="shared" si="142"/>
        <v>0</v>
      </c>
      <c r="H277" s="242">
        <f t="shared" si="142"/>
        <v>0</v>
      </c>
      <c r="I277" s="242">
        <f t="shared" si="142"/>
        <v>0</v>
      </c>
      <c r="J277" s="242">
        <f t="shared" si="142"/>
        <v>0</v>
      </c>
      <c r="K277" s="242">
        <f t="shared" si="142"/>
        <v>0</v>
      </c>
      <c r="L277" s="242">
        <f t="shared" si="142"/>
        <v>0</v>
      </c>
      <c r="M277" s="242">
        <f t="shared" si="142"/>
        <v>0</v>
      </c>
      <c r="N277" s="242">
        <f t="shared" si="142"/>
        <v>0</v>
      </c>
      <c r="O277" s="242">
        <f t="shared" si="142"/>
        <v>0</v>
      </c>
      <c r="P277" s="242">
        <f t="shared" si="142"/>
        <v>0</v>
      </c>
      <c r="Q277" s="242">
        <f t="shared" si="142"/>
        <v>0</v>
      </c>
      <c r="R277" s="242">
        <f t="shared" si="142"/>
        <v>0</v>
      </c>
      <c r="S277" s="242">
        <f t="shared" si="142"/>
        <v>0</v>
      </c>
      <c r="T277" s="242">
        <f t="shared" si="142"/>
        <v>0</v>
      </c>
      <c r="U277" s="242">
        <f t="shared" si="142"/>
        <v>0</v>
      </c>
      <c r="V277" s="242">
        <f t="shared" si="142"/>
        <v>0</v>
      </c>
      <c r="W277" s="242"/>
      <c r="X277" s="242">
        <f t="shared" si="142"/>
        <v>0</v>
      </c>
      <c r="Y277" s="242">
        <f t="shared" si="142"/>
        <v>0</v>
      </c>
      <c r="Z277" s="242">
        <f t="shared" si="142"/>
        <v>0</v>
      </c>
      <c r="AA277" s="242">
        <f t="shared" si="142"/>
        <v>0</v>
      </c>
      <c r="AB277" s="242">
        <f t="shared" si="142"/>
        <v>0</v>
      </c>
      <c r="AC277" s="242">
        <f t="shared" si="142"/>
        <v>0</v>
      </c>
      <c r="AD277" s="242">
        <f t="shared" si="142"/>
        <v>0</v>
      </c>
      <c r="AE277" s="242">
        <f t="shared" si="142"/>
        <v>0</v>
      </c>
      <c r="AF277" s="242">
        <f t="shared" si="142"/>
        <v>0</v>
      </c>
      <c r="AG277" s="242">
        <f t="shared" si="142"/>
        <v>0</v>
      </c>
      <c r="AH277" s="242">
        <f t="shared" si="142"/>
        <v>0</v>
      </c>
      <c r="AI277" s="242">
        <f t="shared" si="142"/>
        <v>0</v>
      </c>
      <c r="AJ277" s="242">
        <f t="shared" si="142"/>
        <v>0</v>
      </c>
      <c r="AK277" s="242">
        <f t="shared" si="142"/>
        <v>0</v>
      </c>
      <c r="AL277" s="242">
        <f t="shared" si="142"/>
        <v>0</v>
      </c>
      <c r="AM277" s="242">
        <f t="shared" si="142"/>
        <v>0</v>
      </c>
      <c r="AN277" s="242">
        <f t="shared" si="142"/>
        <v>0</v>
      </c>
      <c r="AO277" s="242">
        <f t="shared" si="142"/>
        <v>0</v>
      </c>
      <c r="AP277" s="242">
        <f t="shared" si="142"/>
        <v>0</v>
      </c>
      <c r="AQ277" s="242">
        <f t="shared" si="142"/>
        <v>0</v>
      </c>
      <c r="AR277" s="242">
        <f t="shared" si="142"/>
        <v>0</v>
      </c>
      <c r="AS277" s="242">
        <f t="shared" si="142"/>
        <v>0</v>
      </c>
      <c r="AT277" s="242">
        <f t="shared" si="142"/>
        <v>0</v>
      </c>
      <c r="AU277" s="242">
        <f t="shared" si="142"/>
        <v>0</v>
      </c>
      <c r="AV277" s="242">
        <f t="shared" si="142"/>
        <v>0</v>
      </c>
      <c r="AW277" s="242">
        <f t="shared" si="142"/>
        <v>0</v>
      </c>
      <c r="AY277" s="239">
        <f t="shared" si="94"/>
        <v>0</v>
      </c>
    </row>
    <row r="278" spans="1:51" x14ac:dyDescent="0.25">
      <c r="A278" s="240" t="str">
        <f t="shared" si="141"/>
        <v>BEW7</v>
      </c>
      <c r="B278" s="241" t="str">
        <f t="shared" si="141"/>
        <v>Rekonstruktion untere Extremität</v>
      </c>
      <c r="C278" s="241"/>
      <c r="D278" s="242">
        <f t="shared" ref="D278:AW278" si="143">+IF(AND(D$167=2,D114&gt;=1),2,IF(AND(D$167=1,D114=1),1,0))</f>
        <v>0</v>
      </c>
      <c r="E278" s="242">
        <f t="shared" si="143"/>
        <v>0</v>
      </c>
      <c r="F278" s="242">
        <f t="shared" si="143"/>
        <v>0</v>
      </c>
      <c r="G278" s="242">
        <f t="shared" si="143"/>
        <v>0</v>
      </c>
      <c r="H278" s="242">
        <f t="shared" si="143"/>
        <v>0</v>
      </c>
      <c r="I278" s="242">
        <f t="shared" si="143"/>
        <v>0</v>
      </c>
      <c r="J278" s="242">
        <f t="shared" si="143"/>
        <v>0</v>
      </c>
      <c r="K278" s="242">
        <f t="shared" si="143"/>
        <v>0</v>
      </c>
      <c r="L278" s="242">
        <f t="shared" si="143"/>
        <v>0</v>
      </c>
      <c r="M278" s="242">
        <f t="shared" si="143"/>
        <v>0</v>
      </c>
      <c r="N278" s="242">
        <f t="shared" si="143"/>
        <v>0</v>
      </c>
      <c r="O278" s="242">
        <f t="shared" si="143"/>
        <v>0</v>
      </c>
      <c r="P278" s="242">
        <f t="shared" si="143"/>
        <v>0</v>
      </c>
      <c r="Q278" s="242">
        <f t="shared" si="143"/>
        <v>0</v>
      </c>
      <c r="R278" s="242">
        <f t="shared" si="143"/>
        <v>0</v>
      </c>
      <c r="S278" s="242">
        <f t="shared" si="143"/>
        <v>0</v>
      </c>
      <c r="T278" s="242">
        <f t="shared" si="143"/>
        <v>0</v>
      </c>
      <c r="U278" s="242">
        <f t="shared" si="143"/>
        <v>0</v>
      </c>
      <c r="V278" s="242">
        <f t="shared" si="143"/>
        <v>0</v>
      </c>
      <c r="W278" s="242"/>
      <c r="X278" s="242">
        <f t="shared" si="143"/>
        <v>0</v>
      </c>
      <c r="Y278" s="242">
        <f t="shared" si="143"/>
        <v>0</v>
      </c>
      <c r="Z278" s="242">
        <f t="shared" si="143"/>
        <v>0</v>
      </c>
      <c r="AA278" s="242">
        <f t="shared" si="143"/>
        <v>0</v>
      </c>
      <c r="AB278" s="242">
        <f t="shared" si="143"/>
        <v>0</v>
      </c>
      <c r="AC278" s="242">
        <f t="shared" si="143"/>
        <v>0</v>
      </c>
      <c r="AD278" s="242">
        <f t="shared" si="143"/>
        <v>0</v>
      </c>
      <c r="AE278" s="242">
        <f t="shared" si="143"/>
        <v>0</v>
      </c>
      <c r="AF278" s="242">
        <f t="shared" si="143"/>
        <v>0</v>
      </c>
      <c r="AG278" s="242">
        <f t="shared" si="143"/>
        <v>0</v>
      </c>
      <c r="AH278" s="242">
        <f t="shared" si="143"/>
        <v>0</v>
      </c>
      <c r="AI278" s="242">
        <f t="shared" si="143"/>
        <v>0</v>
      </c>
      <c r="AJ278" s="242">
        <f t="shared" si="143"/>
        <v>0</v>
      </c>
      <c r="AK278" s="242">
        <f t="shared" si="143"/>
        <v>0</v>
      </c>
      <c r="AL278" s="242">
        <f t="shared" si="143"/>
        <v>0</v>
      </c>
      <c r="AM278" s="242">
        <f t="shared" si="143"/>
        <v>0</v>
      </c>
      <c r="AN278" s="242">
        <f t="shared" si="143"/>
        <v>0</v>
      </c>
      <c r="AO278" s="242">
        <f t="shared" si="143"/>
        <v>0</v>
      </c>
      <c r="AP278" s="242">
        <f t="shared" si="143"/>
        <v>0</v>
      </c>
      <c r="AQ278" s="242">
        <f t="shared" si="143"/>
        <v>0</v>
      </c>
      <c r="AR278" s="242">
        <f t="shared" si="143"/>
        <v>0</v>
      </c>
      <c r="AS278" s="242">
        <f t="shared" si="143"/>
        <v>0</v>
      </c>
      <c r="AT278" s="242">
        <f t="shared" si="143"/>
        <v>0</v>
      </c>
      <c r="AU278" s="242">
        <f t="shared" si="143"/>
        <v>0</v>
      </c>
      <c r="AV278" s="242">
        <f t="shared" si="143"/>
        <v>0</v>
      </c>
      <c r="AW278" s="242">
        <f t="shared" si="143"/>
        <v>0</v>
      </c>
      <c r="AY278" s="239">
        <f t="shared" si="94"/>
        <v>0</v>
      </c>
    </row>
    <row r="279" spans="1:51" x14ac:dyDescent="0.25">
      <c r="A279" s="240" t="str">
        <f t="shared" si="141"/>
        <v xml:space="preserve">BEW7.1 </v>
      </c>
      <c r="B279" s="241" t="str">
        <f t="shared" si="141"/>
        <v>Erstprothese Hüfte</v>
      </c>
      <c r="C279" s="241"/>
      <c r="D279" s="242">
        <f t="shared" ref="D279:AW279" si="144">+IF(AND(D$167=2,D115&gt;=1),2,IF(AND(D$167=1,D115=1),1,0))</f>
        <v>0</v>
      </c>
      <c r="E279" s="242">
        <f t="shared" si="144"/>
        <v>0</v>
      </c>
      <c r="F279" s="242">
        <f t="shared" si="144"/>
        <v>0</v>
      </c>
      <c r="G279" s="242">
        <f t="shared" si="144"/>
        <v>0</v>
      </c>
      <c r="H279" s="242">
        <f t="shared" si="144"/>
        <v>0</v>
      </c>
      <c r="I279" s="242">
        <f t="shared" si="144"/>
        <v>0</v>
      </c>
      <c r="J279" s="242">
        <f t="shared" si="144"/>
        <v>0</v>
      </c>
      <c r="K279" s="242">
        <f t="shared" si="144"/>
        <v>0</v>
      </c>
      <c r="L279" s="242">
        <f t="shared" si="144"/>
        <v>0</v>
      </c>
      <c r="M279" s="242">
        <f t="shared" si="144"/>
        <v>0</v>
      </c>
      <c r="N279" s="242">
        <f t="shared" si="144"/>
        <v>0</v>
      </c>
      <c r="O279" s="242">
        <f t="shared" si="144"/>
        <v>0</v>
      </c>
      <c r="P279" s="242">
        <f t="shared" si="144"/>
        <v>0</v>
      </c>
      <c r="Q279" s="242">
        <f t="shared" si="144"/>
        <v>0</v>
      </c>
      <c r="R279" s="242">
        <f t="shared" si="144"/>
        <v>0</v>
      </c>
      <c r="S279" s="242">
        <f t="shared" si="144"/>
        <v>0</v>
      </c>
      <c r="T279" s="242">
        <f t="shared" si="144"/>
        <v>0</v>
      </c>
      <c r="U279" s="242">
        <f t="shared" si="144"/>
        <v>0</v>
      </c>
      <c r="V279" s="242">
        <f t="shared" si="144"/>
        <v>0</v>
      </c>
      <c r="W279" s="242"/>
      <c r="X279" s="242">
        <f t="shared" si="144"/>
        <v>0</v>
      </c>
      <c r="Y279" s="242">
        <f t="shared" si="144"/>
        <v>0</v>
      </c>
      <c r="Z279" s="242">
        <f t="shared" si="144"/>
        <v>0</v>
      </c>
      <c r="AA279" s="242">
        <f t="shared" si="144"/>
        <v>0</v>
      </c>
      <c r="AB279" s="242">
        <f t="shared" si="144"/>
        <v>0</v>
      </c>
      <c r="AC279" s="242">
        <f t="shared" si="144"/>
        <v>0</v>
      </c>
      <c r="AD279" s="242">
        <f t="shared" si="144"/>
        <v>0</v>
      </c>
      <c r="AE279" s="242">
        <f t="shared" si="144"/>
        <v>0</v>
      </c>
      <c r="AF279" s="242">
        <f t="shared" si="144"/>
        <v>0</v>
      </c>
      <c r="AG279" s="242">
        <f t="shared" si="144"/>
        <v>0</v>
      </c>
      <c r="AH279" s="242">
        <f t="shared" si="144"/>
        <v>0</v>
      </c>
      <c r="AI279" s="242">
        <f t="shared" si="144"/>
        <v>0</v>
      </c>
      <c r="AJ279" s="242">
        <f t="shared" si="144"/>
        <v>0</v>
      </c>
      <c r="AK279" s="242">
        <f t="shared" si="144"/>
        <v>0</v>
      </c>
      <c r="AL279" s="242">
        <f t="shared" si="144"/>
        <v>0</v>
      </c>
      <c r="AM279" s="242">
        <f t="shared" si="144"/>
        <v>0</v>
      </c>
      <c r="AN279" s="242">
        <f t="shared" si="144"/>
        <v>0</v>
      </c>
      <c r="AO279" s="242">
        <f t="shared" si="144"/>
        <v>0</v>
      </c>
      <c r="AP279" s="242">
        <f t="shared" si="144"/>
        <v>0</v>
      </c>
      <c r="AQ279" s="242">
        <f t="shared" si="144"/>
        <v>0</v>
      </c>
      <c r="AR279" s="242">
        <f t="shared" si="144"/>
        <v>0</v>
      </c>
      <c r="AS279" s="242">
        <f t="shared" si="144"/>
        <v>0</v>
      </c>
      <c r="AT279" s="242">
        <f t="shared" si="144"/>
        <v>0</v>
      </c>
      <c r="AU279" s="242">
        <f t="shared" si="144"/>
        <v>0</v>
      </c>
      <c r="AV279" s="242">
        <f t="shared" si="144"/>
        <v>0</v>
      </c>
      <c r="AW279" s="242">
        <f t="shared" si="144"/>
        <v>0</v>
      </c>
      <c r="AY279" s="239">
        <f t="shared" si="94"/>
        <v>0</v>
      </c>
    </row>
    <row r="280" spans="1:51" x14ac:dyDescent="0.25">
      <c r="A280" s="240" t="str">
        <f t="shared" si="141"/>
        <v>BEW7.1.1</v>
      </c>
      <c r="B280" s="241" t="str">
        <f t="shared" si="141"/>
        <v>Wechseloperationen Hüftprothesen</v>
      </c>
      <c r="C280" s="241"/>
      <c r="D280" s="242">
        <f t="shared" ref="D280:AW280" si="145">+IF(AND(D$167=2,D116&gt;=1),2,IF(AND(D$167=1,D116=1),1,0))</f>
        <v>0</v>
      </c>
      <c r="E280" s="242">
        <f t="shared" si="145"/>
        <v>0</v>
      </c>
      <c r="F280" s="242">
        <f t="shared" si="145"/>
        <v>0</v>
      </c>
      <c r="G280" s="242">
        <f t="shared" si="145"/>
        <v>0</v>
      </c>
      <c r="H280" s="242">
        <f t="shared" si="145"/>
        <v>0</v>
      </c>
      <c r="I280" s="242">
        <f t="shared" si="145"/>
        <v>0</v>
      </c>
      <c r="J280" s="242">
        <f t="shared" si="145"/>
        <v>0</v>
      </c>
      <c r="K280" s="242">
        <f t="shared" si="145"/>
        <v>0</v>
      </c>
      <c r="L280" s="242">
        <f t="shared" si="145"/>
        <v>0</v>
      </c>
      <c r="M280" s="242">
        <f t="shared" si="145"/>
        <v>0</v>
      </c>
      <c r="N280" s="242">
        <f t="shared" si="145"/>
        <v>0</v>
      </c>
      <c r="O280" s="242">
        <f t="shared" si="145"/>
        <v>0</v>
      </c>
      <c r="P280" s="242">
        <f t="shared" si="145"/>
        <v>0</v>
      </c>
      <c r="Q280" s="242">
        <f t="shared" si="145"/>
        <v>0</v>
      </c>
      <c r="R280" s="242">
        <f t="shared" si="145"/>
        <v>0</v>
      </c>
      <c r="S280" s="242">
        <f t="shared" si="145"/>
        <v>0</v>
      </c>
      <c r="T280" s="242">
        <f t="shared" si="145"/>
        <v>0</v>
      </c>
      <c r="U280" s="242">
        <f t="shared" si="145"/>
        <v>0</v>
      </c>
      <c r="V280" s="242">
        <f t="shared" si="145"/>
        <v>0</v>
      </c>
      <c r="W280" s="242"/>
      <c r="X280" s="242">
        <f t="shared" si="145"/>
        <v>0</v>
      </c>
      <c r="Y280" s="242">
        <f t="shared" si="145"/>
        <v>0</v>
      </c>
      <c r="Z280" s="242">
        <f t="shared" si="145"/>
        <v>0</v>
      </c>
      <c r="AA280" s="242">
        <f t="shared" si="145"/>
        <v>0</v>
      </c>
      <c r="AB280" s="242">
        <f t="shared" si="145"/>
        <v>0</v>
      </c>
      <c r="AC280" s="242">
        <f t="shared" si="145"/>
        <v>0</v>
      </c>
      <c r="AD280" s="242">
        <f t="shared" si="145"/>
        <v>0</v>
      </c>
      <c r="AE280" s="242">
        <f t="shared" si="145"/>
        <v>0</v>
      </c>
      <c r="AF280" s="242">
        <f t="shared" si="145"/>
        <v>0</v>
      </c>
      <c r="AG280" s="242">
        <f t="shared" si="145"/>
        <v>0</v>
      </c>
      <c r="AH280" s="242">
        <f t="shared" si="145"/>
        <v>0</v>
      </c>
      <c r="AI280" s="242">
        <f t="shared" si="145"/>
        <v>0</v>
      </c>
      <c r="AJ280" s="242">
        <f t="shared" si="145"/>
        <v>0</v>
      </c>
      <c r="AK280" s="242">
        <f t="shared" si="145"/>
        <v>0</v>
      </c>
      <c r="AL280" s="242">
        <f t="shared" si="145"/>
        <v>0</v>
      </c>
      <c r="AM280" s="242">
        <f t="shared" si="145"/>
        <v>0</v>
      </c>
      <c r="AN280" s="242">
        <f t="shared" si="145"/>
        <v>0</v>
      </c>
      <c r="AO280" s="242">
        <f t="shared" si="145"/>
        <v>0</v>
      </c>
      <c r="AP280" s="242">
        <f t="shared" si="145"/>
        <v>0</v>
      </c>
      <c r="AQ280" s="242">
        <f t="shared" si="145"/>
        <v>0</v>
      </c>
      <c r="AR280" s="242">
        <f t="shared" si="145"/>
        <v>0</v>
      </c>
      <c r="AS280" s="242">
        <f t="shared" si="145"/>
        <v>0</v>
      </c>
      <c r="AT280" s="242">
        <f t="shared" si="145"/>
        <v>0</v>
      </c>
      <c r="AU280" s="242">
        <f t="shared" si="145"/>
        <v>0</v>
      </c>
      <c r="AV280" s="242">
        <f t="shared" si="145"/>
        <v>0</v>
      </c>
      <c r="AW280" s="242">
        <f t="shared" si="145"/>
        <v>0</v>
      </c>
      <c r="AY280" s="239">
        <f t="shared" si="94"/>
        <v>0</v>
      </c>
    </row>
    <row r="281" spans="1:51" x14ac:dyDescent="0.25">
      <c r="A281" s="240" t="str">
        <f t="shared" si="141"/>
        <v>BEW7.2</v>
      </c>
      <c r="B281" s="241" t="str">
        <f t="shared" si="141"/>
        <v>Erstprothese Knie</v>
      </c>
      <c r="C281" s="241"/>
      <c r="D281" s="242">
        <f t="shared" ref="D281:AW281" si="146">+IF(AND(D$167=2,D117&gt;=1),2,IF(AND(D$167=1,D117=1),1,0))</f>
        <v>0</v>
      </c>
      <c r="E281" s="242">
        <f t="shared" si="146"/>
        <v>0</v>
      </c>
      <c r="F281" s="242">
        <f t="shared" si="146"/>
        <v>0</v>
      </c>
      <c r="G281" s="242">
        <f t="shared" si="146"/>
        <v>0</v>
      </c>
      <c r="H281" s="242">
        <f t="shared" si="146"/>
        <v>0</v>
      </c>
      <c r="I281" s="242">
        <f t="shared" si="146"/>
        <v>0</v>
      </c>
      <c r="J281" s="242">
        <f t="shared" si="146"/>
        <v>0</v>
      </c>
      <c r="K281" s="242">
        <f t="shared" si="146"/>
        <v>0</v>
      </c>
      <c r="L281" s="242">
        <f t="shared" si="146"/>
        <v>0</v>
      </c>
      <c r="M281" s="242">
        <f t="shared" si="146"/>
        <v>0</v>
      </c>
      <c r="N281" s="242">
        <f t="shared" si="146"/>
        <v>0</v>
      </c>
      <c r="O281" s="242">
        <f t="shared" si="146"/>
        <v>0</v>
      </c>
      <c r="P281" s="242">
        <f t="shared" si="146"/>
        <v>0</v>
      </c>
      <c r="Q281" s="242">
        <f t="shared" si="146"/>
        <v>0</v>
      </c>
      <c r="R281" s="242">
        <f t="shared" si="146"/>
        <v>0</v>
      </c>
      <c r="S281" s="242">
        <f t="shared" si="146"/>
        <v>0</v>
      </c>
      <c r="T281" s="242">
        <f t="shared" si="146"/>
        <v>0</v>
      </c>
      <c r="U281" s="242">
        <f t="shared" si="146"/>
        <v>0</v>
      </c>
      <c r="V281" s="242">
        <f t="shared" si="146"/>
        <v>0</v>
      </c>
      <c r="W281" s="242"/>
      <c r="X281" s="242">
        <f t="shared" si="146"/>
        <v>0</v>
      </c>
      <c r="Y281" s="242">
        <f t="shared" si="146"/>
        <v>0</v>
      </c>
      <c r="Z281" s="242">
        <f t="shared" si="146"/>
        <v>0</v>
      </c>
      <c r="AA281" s="242">
        <f t="shared" si="146"/>
        <v>0</v>
      </c>
      <c r="AB281" s="242">
        <f t="shared" si="146"/>
        <v>0</v>
      </c>
      <c r="AC281" s="242">
        <f t="shared" si="146"/>
        <v>0</v>
      </c>
      <c r="AD281" s="242">
        <f t="shared" si="146"/>
        <v>0</v>
      </c>
      <c r="AE281" s="242">
        <f t="shared" si="146"/>
        <v>0</v>
      </c>
      <c r="AF281" s="242">
        <f t="shared" si="146"/>
        <v>0</v>
      </c>
      <c r="AG281" s="242">
        <f t="shared" si="146"/>
        <v>0</v>
      </c>
      <c r="AH281" s="242">
        <f t="shared" si="146"/>
        <v>0</v>
      </c>
      <c r="AI281" s="242">
        <f t="shared" si="146"/>
        <v>0</v>
      </c>
      <c r="AJ281" s="242">
        <f t="shared" si="146"/>
        <v>0</v>
      </c>
      <c r="AK281" s="242">
        <f t="shared" si="146"/>
        <v>0</v>
      </c>
      <c r="AL281" s="242">
        <f t="shared" si="146"/>
        <v>0</v>
      </c>
      <c r="AM281" s="242">
        <f t="shared" si="146"/>
        <v>0</v>
      </c>
      <c r="AN281" s="242">
        <f t="shared" si="146"/>
        <v>0</v>
      </c>
      <c r="AO281" s="242">
        <f t="shared" si="146"/>
        <v>0</v>
      </c>
      <c r="AP281" s="242">
        <f t="shared" si="146"/>
        <v>0</v>
      </c>
      <c r="AQ281" s="242">
        <f t="shared" si="146"/>
        <v>0</v>
      </c>
      <c r="AR281" s="242">
        <f t="shared" si="146"/>
        <v>0</v>
      </c>
      <c r="AS281" s="242">
        <f t="shared" si="146"/>
        <v>0</v>
      </c>
      <c r="AT281" s="242">
        <f t="shared" si="146"/>
        <v>0</v>
      </c>
      <c r="AU281" s="242">
        <f t="shared" si="146"/>
        <v>0</v>
      </c>
      <c r="AV281" s="242">
        <f t="shared" si="146"/>
        <v>0</v>
      </c>
      <c r="AW281" s="242">
        <f t="shared" si="146"/>
        <v>0</v>
      </c>
      <c r="AY281" s="239">
        <f t="shared" si="94"/>
        <v>0</v>
      </c>
    </row>
    <row r="282" spans="1:51" x14ac:dyDescent="0.25">
      <c r="A282" s="240" t="str">
        <f t="shared" si="141"/>
        <v>BEW7.2.1</v>
      </c>
      <c r="B282" s="241" t="str">
        <f t="shared" si="141"/>
        <v>Wechseloperationen Knieprothesen</v>
      </c>
      <c r="C282" s="241"/>
      <c r="D282" s="242">
        <f t="shared" ref="D282:AW282" si="147">+IF(AND(D$167=2,D118&gt;=1),2,IF(AND(D$167=1,D118=1),1,0))</f>
        <v>0</v>
      </c>
      <c r="E282" s="242">
        <f t="shared" si="147"/>
        <v>0</v>
      </c>
      <c r="F282" s="242">
        <f t="shared" si="147"/>
        <v>0</v>
      </c>
      <c r="G282" s="242">
        <f t="shared" si="147"/>
        <v>0</v>
      </c>
      <c r="H282" s="242">
        <f t="shared" si="147"/>
        <v>0</v>
      </c>
      <c r="I282" s="242">
        <f t="shared" si="147"/>
        <v>0</v>
      </c>
      <c r="J282" s="242">
        <f t="shared" si="147"/>
        <v>0</v>
      </c>
      <c r="K282" s="242">
        <f t="shared" si="147"/>
        <v>0</v>
      </c>
      <c r="L282" s="242">
        <f t="shared" si="147"/>
        <v>0</v>
      </c>
      <c r="M282" s="242">
        <f t="shared" si="147"/>
        <v>0</v>
      </c>
      <c r="N282" s="242">
        <f t="shared" si="147"/>
        <v>0</v>
      </c>
      <c r="O282" s="242">
        <f t="shared" si="147"/>
        <v>0</v>
      </c>
      <c r="P282" s="242">
        <f t="shared" si="147"/>
        <v>0</v>
      </c>
      <c r="Q282" s="242">
        <f t="shared" si="147"/>
        <v>0</v>
      </c>
      <c r="R282" s="242">
        <f t="shared" si="147"/>
        <v>0</v>
      </c>
      <c r="S282" s="242">
        <f t="shared" si="147"/>
        <v>0</v>
      </c>
      <c r="T282" s="242">
        <f t="shared" si="147"/>
        <v>0</v>
      </c>
      <c r="U282" s="242">
        <f t="shared" si="147"/>
        <v>0</v>
      </c>
      <c r="V282" s="242">
        <f t="shared" si="147"/>
        <v>0</v>
      </c>
      <c r="W282" s="242"/>
      <c r="X282" s="242">
        <f t="shared" si="147"/>
        <v>0</v>
      </c>
      <c r="Y282" s="242">
        <f t="shared" si="147"/>
        <v>0</v>
      </c>
      <c r="Z282" s="242">
        <f t="shared" si="147"/>
        <v>0</v>
      </c>
      <c r="AA282" s="242">
        <f t="shared" si="147"/>
        <v>0</v>
      </c>
      <c r="AB282" s="242">
        <f t="shared" si="147"/>
        <v>0</v>
      </c>
      <c r="AC282" s="242">
        <f t="shared" si="147"/>
        <v>0</v>
      </c>
      <c r="AD282" s="242">
        <f t="shared" si="147"/>
        <v>0</v>
      </c>
      <c r="AE282" s="242">
        <f t="shared" si="147"/>
        <v>0</v>
      </c>
      <c r="AF282" s="242">
        <f t="shared" si="147"/>
        <v>0</v>
      </c>
      <c r="AG282" s="242">
        <f t="shared" si="147"/>
        <v>0</v>
      </c>
      <c r="AH282" s="242">
        <f t="shared" si="147"/>
        <v>0</v>
      </c>
      <c r="AI282" s="242">
        <f t="shared" si="147"/>
        <v>0</v>
      </c>
      <c r="AJ282" s="242">
        <f t="shared" si="147"/>
        <v>0</v>
      </c>
      <c r="AK282" s="242">
        <f t="shared" si="147"/>
        <v>0</v>
      </c>
      <c r="AL282" s="242">
        <f t="shared" si="147"/>
        <v>0</v>
      </c>
      <c r="AM282" s="242">
        <f t="shared" si="147"/>
        <v>0</v>
      </c>
      <c r="AN282" s="242">
        <f t="shared" si="147"/>
        <v>0</v>
      </c>
      <c r="AO282" s="242">
        <f t="shared" si="147"/>
        <v>0</v>
      </c>
      <c r="AP282" s="242">
        <f t="shared" si="147"/>
        <v>0</v>
      </c>
      <c r="AQ282" s="242">
        <f t="shared" si="147"/>
        <v>0</v>
      </c>
      <c r="AR282" s="242">
        <f t="shared" si="147"/>
        <v>0</v>
      </c>
      <c r="AS282" s="242">
        <f t="shared" si="147"/>
        <v>0</v>
      </c>
      <c r="AT282" s="242">
        <f t="shared" si="147"/>
        <v>0</v>
      </c>
      <c r="AU282" s="242">
        <f t="shared" si="147"/>
        <v>0</v>
      </c>
      <c r="AV282" s="242">
        <f t="shared" si="147"/>
        <v>0</v>
      </c>
      <c r="AW282" s="242">
        <f t="shared" si="147"/>
        <v>0</v>
      </c>
      <c r="AY282" s="239">
        <f t="shared" si="94"/>
        <v>0</v>
      </c>
    </row>
    <row r="283" spans="1:51" x14ac:dyDescent="0.25">
      <c r="A283" s="240" t="str">
        <f t="shared" si="141"/>
        <v>BEW8</v>
      </c>
      <c r="B283" s="241" t="str">
        <f t="shared" si="141"/>
        <v>Wirbelsäulenchirurgie</v>
      </c>
      <c r="C283" s="241"/>
      <c r="D283" s="242">
        <f t="shared" ref="D283:AW283" si="148">+IF(AND(D$167=2,D119&gt;=1),2,IF(AND(D$167=1,D119=1),1,0))</f>
        <v>0</v>
      </c>
      <c r="E283" s="242">
        <f t="shared" si="148"/>
        <v>0</v>
      </c>
      <c r="F283" s="242">
        <f t="shared" si="148"/>
        <v>0</v>
      </c>
      <c r="G283" s="242">
        <f t="shared" si="148"/>
        <v>0</v>
      </c>
      <c r="H283" s="242">
        <f t="shared" si="148"/>
        <v>0</v>
      </c>
      <c r="I283" s="242">
        <f t="shared" si="148"/>
        <v>0</v>
      </c>
      <c r="J283" s="242">
        <f t="shared" si="148"/>
        <v>0</v>
      </c>
      <c r="K283" s="242">
        <f t="shared" si="148"/>
        <v>0</v>
      </c>
      <c r="L283" s="242">
        <f t="shared" si="148"/>
        <v>0</v>
      </c>
      <c r="M283" s="242">
        <f t="shared" si="148"/>
        <v>0</v>
      </c>
      <c r="N283" s="242">
        <f t="shared" si="148"/>
        <v>0</v>
      </c>
      <c r="O283" s="242">
        <f t="shared" si="148"/>
        <v>0</v>
      </c>
      <c r="P283" s="242">
        <f t="shared" si="148"/>
        <v>0</v>
      </c>
      <c r="Q283" s="242">
        <f t="shared" si="148"/>
        <v>0</v>
      </c>
      <c r="R283" s="242">
        <f t="shared" si="148"/>
        <v>0</v>
      </c>
      <c r="S283" s="242">
        <f t="shared" si="148"/>
        <v>0</v>
      </c>
      <c r="T283" s="242">
        <f t="shared" si="148"/>
        <v>0</v>
      </c>
      <c r="U283" s="242">
        <f t="shared" si="148"/>
        <v>0</v>
      </c>
      <c r="V283" s="242">
        <f t="shared" si="148"/>
        <v>0</v>
      </c>
      <c r="W283" s="242"/>
      <c r="X283" s="242">
        <f t="shared" si="148"/>
        <v>0</v>
      </c>
      <c r="Y283" s="242">
        <f t="shared" si="148"/>
        <v>0</v>
      </c>
      <c r="Z283" s="242">
        <f t="shared" si="148"/>
        <v>0</v>
      </c>
      <c r="AA283" s="242">
        <f t="shared" si="148"/>
        <v>0</v>
      </c>
      <c r="AB283" s="242">
        <f t="shared" si="148"/>
        <v>0</v>
      </c>
      <c r="AC283" s="242">
        <f t="shared" si="148"/>
        <v>0</v>
      </c>
      <c r="AD283" s="242">
        <f t="shared" si="148"/>
        <v>0</v>
      </c>
      <c r="AE283" s="242">
        <f t="shared" si="148"/>
        <v>0</v>
      </c>
      <c r="AF283" s="242">
        <f t="shared" si="148"/>
        <v>0</v>
      </c>
      <c r="AG283" s="242">
        <f t="shared" si="148"/>
        <v>0</v>
      </c>
      <c r="AH283" s="242">
        <f t="shared" si="148"/>
        <v>0</v>
      </c>
      <c r="AI283" s="242">
        <f t="shared" si="148"/>
        <v>0</v>
      </c>
      <c r="AJ283" s="242">
        <f t="shared" si="148"/>
        <v>0</v>
      </c>
      <c r="AK283" s="242">
        <f t="shared" si="148"/>
        <v>0</v>
      </c>
      <c r="AL283" s="242">
        <f t="shared" si="148"/>
        <v>0</v>
      </c>
      <c r="AM283" s="242">
        <f t="shared" si="148"/>
        <v>0</v>
      </c>
      <c r="AN283" s="242">
        <f t="shared" si="148"/>
        <v>0</v>
      </c>
      <c r="AO283" s="242">
        <f t="shared" si="148"/>
        <v>0</v>
      </c>
      <c r="AP283" s="242">
        <f t="shared" si="148"/>
        <v>0</v>
      </c>
      <c r="AQ283" s="242">
        <f t="shared" si="148"/>
        <v>0</v>
      </c>
      <c r="AR283" s="242">
        <f t="shared" si="148"/>
        <v>0</v>
      </c>
      <c r="AS283" s="242">
        <f t="shared" si="148"/>
        <v>0</v>
      </c>
      <c r="AT283" s="242">
        <f t="shared" si="148"/>
        <v>0</v>
      </c>
      <c r="AU283" s="242">
        <f t="shared" si="148"/>
        <v>0</v>
      </c>
      <c r="AV283" s="242">
        <f t="shared" si="148"/>
        <v>0</v>
      </c>
      <c r="AW283" s="242">
        <f t="shared" si="148"/>
        <v>0</v>
      </c>
      <c r="AY283" s="239">
        <f t="shared" si="94"/>
        <v>0</v>
      </c>
    </row>
    <row r="284" spans="1:51" x14ac:dyDescent="0.25">
      <c r="A284" s="240" t="str">
        <f t="shared" si="141"/>
        <v>BEW8.1</v>
      </c>
      <c r="B284" s="241" t="str">
        <f t="shared" si="141"/>
        <v>Spezialisierte Wirbelsäulenchirurgie</v>
      </c>
      <c r="C284" s="241"/>
      <c r="D284" s="242">
        <f t="shared" ref="D284:AW284" si="149">+IF(AND(D$167=2,D120&gt;=1),2,IF(AND(D$167=1,D120=1),1,0))</f>
        <v>0</v>
      </c>
      <c r="E284" s="242">
        <f t="shared" si="149"/>
        <v>0</v>
      </c>
      <c r="F284" s="242">
        <f t="shared" si="149"/>
        <v>0</v>
      </c>
      <c r="G284" s="242">
        <f t="shared" si="149"/>
        <v>0</v>
      </c>
      <c r="H284" s="242">
        <f t="shared" si="149"/>
        <v>0</v>
      </c>
      <c r="I284" s="242">
        <f t="shared" si="149"/>
        <v>0</v>
      </c>
      <c r="J284" s="242">
        <f t="shared" si="149"/>
        <v>0</v>
      </c>
      <c r="K284" s="242">
        <f t="shared" si="149"/>
        <v>0</v>
      </c>
      <c r="L284" s="242">
        <f t="shared" si="149"/>
        <v>0</v>
      </c>
      <c r="M284" s="242">
        <f t="shared" si="149"/>
        <v>0</v>
      </c>
      <c r="N284" s="242">
        <f t="shared" si="149"/>
        <v>0</v>
      </c>
      <c r="O284" s="242">
        <f t="shared" si="149"/>
        <v>0</v>
      </c>
      <c r="P284" s="242">
        <f t="shared" si="149"/>
        <v>0</v>
      </c>
      <c r="Q284" s="242">
        <f t="shared" si="149"/>
        <v>0</v>
      </c>
      <c r="R284" s="242">
        <f t="shared" si="149"/>
        <v>0</v>
      </c>
      <c r="S284" s="242">
        <f t="shared" si="149"/>
        <v>0</v>
      </c>
      <c r="T284" s="242">
        <f t="shared" si="149"/>
        <v>0</v>
      </c>
      <c r="U284" s="242">
        <f t="shared" si="149"/>
        <v>0</v>
      </c>
      <c r="V284" s="242">
        <f t="shared" si="149"/>
        <v>0</v>
      </c>
      <c r="W284" s="242"/>
      <c r="X284" s="242">
        <f t="shared" si="149"/>
        <v>0</v>
      </c>
      <c r="Y284" s="242">
        <f t="shared" si="149"/>
        <v>0</v>
      </c>
      <c r="Z284" s="242">
        <f t="shared" si="149"/>
        <v>0</v>
      </c>
      <c r="AA284" s="242">
        <f t="shared" si="149"/>
        <v>0</v>
      </c>
      <c r="AB284" s="242">
        <f t="shared" si="149"/>
        <v>0</v>
      </c>
      <c r="AC284" s="242">
        <f t="shared" si="149"/>
        <v>0</v>
      </c>
      <c r="AD284" s="242">
        <f t="shared" si="149"/>
        <v>0</v>
      </c>
      <c r="AE284" s="242">
        <f t="shared" si="149"/>
        <v>0</v>
      </c>
      <c r="AF284" s="242">
        <f t="shared" si="149"/>
        <v>0</v>
      </c>
      <c r="AG284" s="242">
        <f t="shared" si="149"/>
        <v>0</v>
      </c>
      <c r="AH284" s="242">
        <f t="shared" si="149"/>
        <v>0</v>
      </c>
      <c r="AI284" s="242">
        <f t="shared" si="149"/>
        <v>0</v>
      </c>
      <c r="AJ284" s="242">
        <f t="shared" si="149"/>
        <v>0</v>
      </c>
      <c r="AK284" s="242">
        <f t="shared" si="149"/>
        <v>0</v>
      </c>
      <c r="AL284" s="242">
        <f t="shared" si="149"/>
        <v>0</v>
      </c>
      <c r="AM284" s="242">
        <f t="shared" si="149"/>
        <v>0</v>
      </c>
      <c r="AN284" s="242">
        <f t="shared" si="149"/>
        <v>0</v>
      </c>
      <c r="AO284" s="242">
        <f t="shared" si="149"/>
        <v>0</v>
      </c>
      <c r="AP284" s="242">
        <f t="shared" si="149"/>
        <v>0</v>
      </c>
      <c r="AQ284" s="242">
        <f t="shared" si="149"/>
        <v>0</v>
      </c>
      <c r="AR284" s="242">
        <f t="shared" si="149"/>
        <v>0</v>
      </c>
      <c r="AS284" s="242">
        <f t="shared" si="149"/>
        <v>0</v>
      </c>
      <c r="AT284" s="242">
        <f t="shared" si="149"/>
        <v>0</v>
      </c>
      <c r="AU284" s="242">
        <f t="shared" si="149"/>
        <v>0</v>
      </c>
      <c r="AV284" s="242">
        <f t="shared" si="149"/>
        <v>0</v>
      </c>
      <c r="AW284" s="242">
        <f t="shared" si="149"/>
        <v>0</v>
      </c>
      <c r="AY284" s="239">
        <f t="shared" si="94"/>
        <v>0</v>
      </c>
    </row>
    <row r="285" spans="1:51" x14ac:dyDescent="0.25">
      <c r="A285" s="240" t="str">
        <f t="shared" si="141"/>
        <v>BEW8.1.1</v>
      </c>
      <c r="B285" s="241" t="str">
        <f t="shared" si="141"/>
        <v>Komplexe Wirbelsäulenchirurgie</v>
      </c>
      <c r="C285" s="241"/>
      <c r="D285" s="242">
        <f t="shared" ref="D285:AW285" si="150">+IF(AND(D$167=2,D121&gt;=1),2,IF(AND(D$167=1,D121=1),1,0))</f>
        <v>0</v>
      </c>
      <c r="E285" s="242">
        <f t="shared" si="150"/>
        <v>0</v>
      </c>
      <c r="F285" s="242">
        <f t="shared" si="150"/>
        <v>0</v>
      </c>
      <c r="G285" s="242">
        <f t="shared" si="150"/>
        <v>0</v>
      </c>
      <c r="H285" s="242">
        <f t="shared" si="150"/>
        <v>0</v>
      </c>
      <c r="I285" s="242">
        <f t="shared" si="150"/>
        <v>0</v>
      </c>
      <c r="J285" s="242">
        <f t="shared" si="150"/>
        <v>0</v>
      </c>
      <c r="K285" s="242">
        <f t="shared" si="150"/>
        <v>0</v>
      </c>
      <c r="L285" s="242">
        <f t="shared" si="150"/>
        <v>0</v>
      </c>
      <c r="M285" s="242">
        <f t="shared" si="150"/>
        <v>0</v>
      </c>
      <c r="N285" s="242">
        <f t="shared" si="150"/>
        <v>0</v>
      </c>
      <c r="O285" s="242">
        <f t="shared" si="150"/>
        <v>0</v>
      </c>
      <c r="P285" s="242">
        <f t="shared" si="150"/>
        <v>0</v>
      </c>
      <c r="Q285" s="242">
        <f t="shared" si="150"/>
        <v>0</v>
      </c>
      <c r="R285" s="242">
        <f t="shared" si="150"/>
        <v>0</v>
      </c>
      <c r="S285" s="242">
        <f t="shared" si="150"/>
        <v>0</v>
      </c>
      <c r="T285" s="242">
        <f t="shared" si="150"/>
        <v>0</v>
      </c>
      <c r="U285" s="242">
        <f t="shared" si="150"/>
        <v>0</v>
      </c>
      <c r="V285" s="242">
        <f t="shared" si="150"/>
        <v>0</v>
      </c>
      <c r="W285" s="242"/>
      <c r="X285" s="242">
        <f t="shared" si="150"/>
        <v>0</v>
      </c>
      <c r="Y285" s="242">
        <f t="shared" si="150"/>
        <v>0</v>
      </c>
      <c r="Z285" s="242">
        <f t="shared" si="150"/>
        <v>0</v>
      </c>
      <c r="AA285" s="242">
        <f t="shared" si="150"/>
        <v>0</v>
      </c>
      <c r="AB285" s="242">
        <f t="shared" si="150"/>
        <v>0</v>
      </c>
      <c r="AC285" s="242">
        <f t="shared" si="150"/>
        <v>0</v>
      </c>
      <c r="AD285" s="242">
        <f t="shared" si="150"/>
        <v>0</v>
      </c>
      <c r="AE285" s="242">
        <f t="shared" si="150"/>
        <v>0</v>
      </c>
      <c r="AF285" s="242">
        <f t="shared" si="150"/>
        <v>0</v>
      </c>
      <c r="AG285" s="242">
        <f t="shared" si="150"/>
        <v>0</v>
      </c>
      <c r="AH285" s="242">
        <f t="shared" si="150"/>
        <v>0</v>
      </c>
      <c r="AI285" s="242">
        <f t="shared" si="150"/>
        <v>0</v>
      </c>
      <c r="AJ285" s="242">
        <f t="shared" si="150"/>
        <v>0</v>
      </c>
      <c r="AK285" s="242">
        <f t="shared" si="150"/>
        <v>0</v>
      </c>
      <c r="AL285" s="242">
        <f t="shared" si="150"/>
        <v>0</v>
      </c>
      <c r="AM285" s="242">
        <f t="shared" si="150"/>
        <v>0</v>
      </c>
      <c r="AN285" s="242">
        <f t="shared" si="150"/>
        <v>0</v>
      </c>
      <c r="AO285" s="242">
        <f t="shared" si="150"/>
        <v>0</v>
      </c>
      <c r="AP285" s="242">
        <f t="shared" si="150"/>
        <v>0</v>
      </c>
      <c r="AQ285" s="242">
        <f t="shared" si="150"/>
        <v>0</v>
      </c>
      <c r="AR285" s="242">
        <f t="shared" si="150"/>
        <v>0</v>
      </c>
      <c r="AS285" s="242">
        <f t="shared" si="150"/>
        <v>0</v>
      </c>
      <c r="AT285" s="242">
        <f t="shared" si="150"/>
        <v>0</v>
      </c>
      <c r="AU285" s="242">
        <f t="shared" si="150"/>
        <v>0</v>
      </c>
      <c r="AV285" s="242">
        <f t="shared" si="150"/>
        <v>0</v>
      </c>
      <c r="AW285" s="242">
        <f t="shared" si="150"/>
        <v>0</v>
      </c>
      <c r="AY285" s="239">
        <f t="shared" si="94"/>
        <v>0</v>
      </c>
    </row>
    <row r="286" spans="1:51" x14ac:dyDescent="0.25">
      <c r="A286" s="240" t="str">
        <f t="shared" si="141"/>
        <v>BEW9</v>
      </c>
      <c r="B286" s="241" t="str">
        <f t="shared" si="141"/>
        <v>Maligne Knochentumore</v>
      </c>
      <c r="C286" s="241"/>
      <c r="D286" s="242">
        <f t="shared" ref="D286:AW286" si="151">+IF(AND(D$167=2,D122&gt;=1),2,IF(AND(D$167=1,D122=1),1,0))</f>
        <v>0</v>
      </c>
      <c r="E286" s="242">
        <f t="shared" si="151"/>
        <v>0</v>
      </c>
      <c r="F286" s="242">
        <f t="shared" si="151"/>
        <v>0</v>
      </c>
      <c r="G286" s="242">
        <f t="shared" si="151"/>
        <v>0</v>
      </c>
      <c r="H286" s="242">
        <f t="shared" si="151"/>
        <v>0</v>
      </c>
      <c r="I286" s="242">
        <f t="shared" si="151"/>
        <v>0</v>
      </c>
      <c r="J286" s="242">
        <f t="shared" si="151"/>
        <v>0</v>
      </c>
      <c r="K286" s="242">
        <f t="shared" si="151"/>
        <v>0</v>
      </c>
      <c r="L286" s="242">
        <f t="shared" si="151"/>
        <v>0</v>
      </c>
      <c r="M286" s="242">
        <f t="shared" si="151"/>
        <v>0</v>
      </c>
      <c r="N286" s="242">
        <f t="shared" si="151"/>
        <v>0</v>
      </c>
      <c r="O286" s="242">
        <f t="shared" si="151"/>
        <v>0</v>
      </c>
      <c r="P286" s="242">
        <f t="shared" si="151"/>
        <v>0</v>
      </c>
      <c r="Q286" s="242">
        <f t="shared" si="151"/>
        <v>0</v>
      </c>
      <c r="R286" s="242">
        <f t="shared" si="151"/>
        <v>0</v>
      </c>
      <c r="S286" s="242">
        <f t="shared" si="151"/>
        <v>0</v>
      </c>
      <c r="T286" s="242">
        <f t="shared" si="151"/>
        <v>0</v>
      </c>
      <c r="U286" s="242">
        <f t="shared" si="151"/>
        <v>0</v>
      </c>
      <c r="V286" s="242">
        <f t="shared" si="151"/>
        <v>0</v>
      </c>
      <c r="W286" s="242"/>
      <c r="X286" s="242">
        <f t="shared" si="151"/>
        <v>0</v>
      </c>
      <c r="Y286" s="242">
        <f t="shared" si="151"/>
        <v>0</v>
      </c>
      <c r="Z286" s="242">
        <f t="shared" si="151"/>
        <v>0</v>
      </c>
      <c r="AA286" s="242">
        <f t="shared" si="151"/>
        <v>0</v>
      </c>
      <c r="AB286" s="242">
        <f t="shared" si="151"/>
        <v>0</v>
      </c>
      <c r="AC286" s="242">
        <f t="shared" si="151"/>
        <v>0</v>
      </c>
      <c r="AD286" s="242">
        <f t="shared" si="151"/>
        <v>0</v>
      </c>
      <c r="AE286" s="242">
        <f t="shared" si="151"/>
        <v>0</v>
      </c>
      <c r="AF286" s="242">
        <f t="shared" si="151"/>
        <v>0</v>
      </c>
      <c r="AG286" s="242">
        <f t="shared" si="151"/>
        <v>0</v>
      </c>
      <c r="AH286" s="242">
        <f t="shared" si="151"/>
        <v>0</v>
      </c>
      <c r="AI286" s="242">
        <f t="shared" si="151"/>
        <v>0</v>
      </c>
      <c r="AJ286" s="242">
        <f t="shared" si="151"/>
        <v>0</v>
      </c>
      <c r="AK286" s="242">
        <f t="shared" si="151"/>
        <v>0</v>
      </c>
      <c r="AL286" s="242">
        <f t="shared" si="151"/>
        <v>0</v>
      </c>
      <c r="AM286" s="242">
        <f t="shared" si="151"/>
        <v>0</v>
      </c>
      <c r="AN286" s="242">
        <f t="shared" si="151"/>
        <v>0</v>
      </c>
      <c r="AO286" s="242">
        <f t="shared" si="151"/>
        <v>0</v>
      </c>
      <c r="AP286" s="242">
        <f t="shared" si="151"/>
        <v>0</v>
      </c>
      <c r="AQ286" s="242">
        <f t="shared" si="151"/>
        <v>0</v>
      </c>
      <c r="AR286" s="242">
        <f t="shared" si="151"/>
        <v>0</v>
      </c>
      <c r="AS286" s="242">
        <f t="shared" si="151"/>
        <v>0</v>
      </c>
      <c r="AT286" s="242">
        <f t="shared" si="151"/>
        <v>0</v>
      </c>
      <c r="AU286" s="242">
        <f t="shared" si="151"/>
        <v>0</v>
      </c>
      <c r="AV286" s="242">
        <f t="shared" si="151"/>
        <v>0</v>
      </c>
      <c r="AW286" s="242">
        <f t="shared" si="151"/>
        <v>0</v>
      </c>
      <c r="AY286" s="239">
        <f t="shared" si="94"/>
        <v>0</v>
      </c>
    </row>
    <row r="287" spans="1:51" x14ac:dyDescent="0.25">
      <c r="A287" s="240" t="str">
        <f t="shared" si="141"/>
        <v>BEW10</v>
      </c>
      <c r="B287" s="241" t="str">
        <f t="shared" si="141"/>
        <v>Plexuschirurgie</v>
      </c>
      <c r="C287" s="241"/>
      <c r="D287" s="242">
        <f t="shared" ref="D287:AW287" si="152">+IF(AND(D$167=2,D123&gt;=1),2,IF(AND(D$167=1,D123=1),1,0))</f>
        <v>0</v>
      </c>
      <c r="E287" s="242">
        <f t="shared" si="152"/>
        <v>0</v>
      </c>
      <c r="F287" s="242">
        <f t="shared" si="152"/>
        <v>0</v>
      </c>
      <c r="G287" s="242">
        <f t="shared" si="152"/>
        <v>0</v>
      </c>
      <c r="H287" s="242">
        <f t="shared" si="152"/>
        <v>0</v>
      </c>
      <c r="I287" s="242">
        <f t="shared" si="152"/>
        <v>0</v>
      </c>
      <c r="J287" s="242">
        <f t="shared" si="152"/>
        <v>0</v>
      </c>
      <c r="K287" s="242">
        <f t="shared" si="152"/>
        <v>0</v>
      </c>
      <c r="L287" s="242">
        <f t="shared" si="152"/>
        <v>0</v>
      </c>
      <c r="M287" s="242">
        <f t="shared" si="152"/>
        <v>0</v>
      </c>
      <c r="N287" s="242">
        <f t="shared" si="152"/>
        <v>0</v>
      </c>
      <c r="O287" s="242">
        <f t="shared" si="152"/>
        <v>0</v>
      </c>
      <c r="P287" s="242">
        <f t="shared" si="152"/>
        <v>0</v>
      </c>
      <c r="Q287" s="242">
        <f t="shared" si="152"/>
        <v>0</v>
      </c>
      <c r="R287" s="242">
        <f t="shared" si="152"/>
        <v>0</v>
      </c>
      <c r="S287" s="242">
        <f t="shared" si="152"/>
        <v>0</v>
      </c>
      <c r="T287" s="242">
        <f t="shared" si="152"/>
        <v>0</v>
      </c>
      <c r="U287" s="242">
        <f t="shared" si="152"/>
        <v>0</v>
      </c>
      <c r="V287" s="242">
        <f t="shared" si="152"/>
        <v>0</v>
      </c>
      <c r="W287" s="242"/>
      <c r="X287" s="242">
        <f t="shared" si="152"/>
        <v>0</v>
      </c>
      <c r="Y287" s="242">
        <f t="shared" si="152"/>
        <v>0</v>
      </c>
      <c r="Z287" s="242">
        <f t="shared" si="152"/>
        <v>0</v>
      </c>
      <c r="AA287" s="242">
        <f t="shared" si="152"/>
        <v>0</v>
      </c>
      <c r="AB287" s="242">
        <f t="shared" si="152"/>
        <v>0</v>
      </c>
      <c r="AC287" s="242">
        <f t="shared" si="152"/>
        <v>0</v>
      </c>
      <c r="AD287" s="242">
        <f t="shared" si="152"/>
        <v>0</v>
      </c>
      <c r="AE287" s="242">
        <f t="shared" si="152"/>
        <v>0</v>
      </c>
      <c r="AF287" s="242">
        <f t="shared" si="152"/>
        <v>0</v>
      </c>
      <c r="AG287" s="242">
        <f t="shared" si="152"/>
        <v>0</v>
      </c>
      <c r="AH287" s="242">
        <f t="shared" si="152"/>
        <v>0</v>
      </c>
      <c r="AI287" s="242">
        <f t="shared" si="152"/>
        <v>0</v>
      </c>
      <c r="AJ287" s="242">
        <f t="shared" si="152"/>
        <v>0</v>
      </c>
      <c r="AK287" s="242">
        <f t="shared" si="152"/>
        <v>0</v>
      </c>
      <c r="AL287" s="242">
        <f t="shared" si="152"/>
        <v>0</v>
      </c>
      <c r="AM287" s="242">
        <f t="shared" si="152"/>
        <v>0</v>
      </c>
      <c r="AN287" s="242">
        <f t="shared" si="152"/>
        <v>0</v>
      </c>
      <c r="AO287" s="242">
        <f t="shared" si="152"/>
        <v>0</v>
      </c>
      <c r="AP287" s="242">
        <f t="shared" si="152"/>
        <v>0</v>
      </c>
      <c r="AQ287" s="242">
        <f t="shared" si="152"/>
        <v>0</v>
      </c>
      <c r="AR287" s="242">
        <f t="shared" si="152"/>
        <v>0</v>
      </c>
      <c r="AS287" s="242">
        <f t="shared" si="152"/>
        <v>0</v>
      </c>
      <c r="AT287" s="242">
        <f t="shared" si="152"/>
        <v>0</v>
      </c>
      <c r="AU287" s="242">
        <f t="shared" si="152"/>
        <v>0</v>
      </c>
      <c r="AV287" s="242">
        <f t="shared" si="152"/>
        <v>0</v>
      </c>
      <c r="AW287" s="242">
        <f t="shared" si="152"/>
        <v>0</v>
      </c>
      <c r="AY287" s="239">
        <f t="shared" si="94"/>
        <v>0</v>
      </c>
    </row>
    <row r="288" spans="1:51" x14ac:dyDescent="0.25">
      <c r="A288" s="240" t="str">
        <f t="shared" si="141"/>
        <v>BEW11</v>
      </c>
      <c r="B288" s="241" t="str">
        <f t="shared" si="141"/>
        <v>Replantationen</v>
      </c>
      <c r="C288" s="241"/>
      <c r="D288" s="242">
        <f t="shared" ref="D288:AW288" si="153">+IF(AND(D$167=2,D124&gt;=1),2,IF(AND(D$167=1,D124=1),1,0))</f>
        <v>0</v>
      </c>
      <c r="E288" s="242">
        <f t="shared" si="153"/>
        <v>0</v>
      </c>
      <c r="F288" s="242">
        <f t="shared" si="153"/>
        <v>0</v>
      </c>
      <c r="G288" s="242">
        <f t="shared" si="153"/>
        <v>0</v>
      </c>
      <c r="H288" s="242">
        <f t="shared" si="153"/>
        <v>0</v>
      </c>
      <c r="I288" s="242">
        <f t="shared" si="153"/>
        <v>0</v>
      </c>
      <c r="J288" s="242">
        <f t="shared" si="153"/>
        <v>0</v>
      </c>
      <c r="K288" s="242">
        <f t="shared" si="153"/>
        <v>0</v>
      </c>
      <c r="L288" s="242">
        <f t="shared" si="153"/>
        <v>0</v>
      </c>
      <c r="M288" s="242">
        <f t="shared" si="153"/>
        <v>0</v>
      </c>
      <c r="N288" s="242">
        <f t="shared" si="153"/>
        <v>0</v>
      </c>
      <c r="O288" s="242">
        <f t="shared" si="153"/>
        <v>0</v>
      </c>
      <c r="P288" s="242">
        <f t="shared" si="153"/>
        <v>0</v>
      </c>
      <c r="Q288" s="242">
        <f t="shared" si="153"/>
        <v>0</v>
      </c>
      <c r="R288" s="242">
        <f t="shared" si="153"/>
        <v>0</v>
      </c>
      <c r="S288" s="242">
        <f t="shared" si="153"/>
        <v>0</v>
      </c>
      <c r="T288" s="242">
        <f t="shared" si="153"/>
        <v>0</v>
      </c>
      <c r="U288" s="242">
        <f t="shared" si="153"/>
        <v>0</v>
      </c>
      <c r="V288" s="242">
        <f t="shared" si="153"/>
        <v>0</v>
      </c>
      <c r="W288" s="242"/>
      <c r="X288" s="242">
        <f t="shared" si="153"/>
        <v>0</v>
      </c>
      <c r="Y288" s="242">
        <f t="shared" si="153"/>
        <v>0</v>
      </c>
      <c r="Z288" s="242">
        <f t="shared" si="153"/>
        <v>0</v>
      </c>
      <c r="AA288" s="242">
        <f t="shared" si="153"/>
        <v>0</v>
      </c>
      <c r="AB288" s="242">
        <f t="shared" si="153"/>
        <v>0</v>
      </c>
      <c r="AC288" s="242">
        <f t="shared" si="153"/>
        <v>0</v>
      </c>
      <c r="AD288" s="242">
        <f t="shared" si="153"/>
        <v>0</v>
      </c>
      <c r="AE288" s="242">
        <f t="shared" si="153"/>
        <v>0</v>
      </c>
      <c r="AF288" s="242">
        <f t="shared" si="153"/>
        <v>0</v>
      </c>
      <c r="AG288" s="242">
        <f t="shared" si="153"/>
        <v>0</v>
      </c>
      <c r="AH288" s="242">
        <f t="shared" si="153"/>
        <v>0</v>
      </c>
      <c r="AI288" s="242">
        <f t="shared" si="153"/>
        <v>0</v>
      </c>
      <c r="AJ288" s="242">
        <f t="shared" si="153"/>
        <v>0</v>
      </c>
      <c r="AK288" s="242">
        <f t="shared" si="153"/>
        <v>0</v>
      </c>
      <c r="AL288" s="242">
        <f t="shared" si="153"/>
        <v>0</v>
      </c>
      <c r="AM288" s="242">
        <f t="shared" si="153"/>
        <v>0</v>
      </c>
      <c r="AN288" s="242">
        <f t="shared" si="153"/>
        <v>0</v>
      </c>
      <c r="AO288" s="242">
        <f t="shared" si="153"/>
        <v>0</v>
      </c>
      <c r="AP288" s="242">
        <f t="shared" si="153"/>
        <v>0</v>
      </c>
      <c r="AQ288" s="242">
        <f t="shared" si="153"/>
        <v>0</v>
      </c>
      <c r="AR288" s="242">
        <f t="shared" si="153"/>
        <v>0</v>
      </c>
      <c r="AS288" s="242">
        <f t="shared" si="153"/>
        <v>0</v>
      </c>
      <c r="AT288" s="242">
        <f t="shared" si="153"/>
        <v>0</v>
      </c>
      <c r="AU288" s="242">
        <f t="shared" si="153"/>
        <v>0</v>
      </c>
      <c r="AV288" s="242">
        <f t="shared" si="153"/>
        <v>0</v>
      </c>
      <c r="AW288" s="242">
        <f t="shared" si="153"/>
        <v>0</v>
      </c>
      <c r="AY288" s="239">
        <f t="shared" si="94"/>
        <v>0</v>
      </c>
    </row>
    <row r="289" spans="1:51" x14ac:dyDescent="0.25">
      <c r="A289" s="240" t="str">
        <f t="shared" si="141"/>
        <v>RHE1</v>
      </c>
      <c r="B289" s="241" t="str">
        <f t="shared" si="141"/>
        <v>Rheumatologie</v>
      </c>
      <c r="C289" s="241"/>
      <c r="D289" s="242">
        <f t="shared" ref="D289:AW289" si="154">+IF(AND(D$167=2,D125&gt;=1),2,IF(AND(D$167=1,D125=1),1,0))</f>
        <v>0</v>
      </c>
      <c r="E289" s="242">
        <f t="shared" si="154"/>
        <v>0</v>
      </c>
      <c r="F289" s="242">
        <f t="shared" si="154"/>
        <v>0</v>
      </c>
      <c r="G289" s="242">
        <f t="shared" si="154"/>
        <v>0</v>
      </c>
      <c r="H289" s="242">
        <f t="shared" si="154"/>
        <v>0</v>
      </c>
      <c r="I289" s="242">
        <f t="shared" si="154"/>
        <v>0</v>
      </c>
      <c r="J289" s="242">
        <f t="shared" si="154"/>
        <v>0</v>
      </c>
      <c r="K289" s="242">
        <f t="shared" si="154"/>
        <v>0</v>
      </c>
      <c r="L289" s="242">
        <f t="shared" si="154"/>
        <v>0</v>
      </c>
      <c r="M289" s="242">
        <f t="shared" si="154"/>
        <v>0</v>
      </c>
      <c r="N289" s="242">
        <f t="shared" si="154"/>
        <v>0</v>
      </c>
      <c r="O289" s="242">
        <f t="shared" si="154"/>
        <v>0</v>
      </c>
      <c r="P289" s="242">
        <f t="shared" si="154"/>
        <v>0</v>
      </c>
      <c r="Q289" s="242">
        <f t="shared" si="154"/>
        <v>0</v>
      </c>
      <c r="R289" s="242">
        <f t="shared" si="154"/>
        <v>0</v>
      </c>
      <c r="S289" s="242">
        <f t="shared" si="154"/>
        <v>0</v>
      </c>
      <c r="T289" s="242">
        <f t="shared" si="154"/>
        <v>0</v>
      </c>
      <c r="U289" s="242">
        <f t="shared" si="154"/>
        <v>0</v>
      </c>
      <c r="V289" s="242">
        <f t="shared" si="154"/>
        <v>0</v>
      </c>
      <c r="W289" s="242"/>
      <c r="X289" s="242">
        <f t="shared" si="154"/>
        <v>0</v>
      </c>
      <c r="Y289" s="242">
        <f t="shared" si="154"/>
        <v>0</v>
      </c>
      <c r="Z289" s="242">
        <f t="shared" si="154"/>
        <v>0</v>
      </c>
      <c r="AA289" s="242">
        <f t="shared" si="154"/>
        <v>0</v>
      </c>
      <c r="AB289" s="242">
        <f t="shared" si="154"/>
        <v>0</v>
      </c>
      <c r="AC289" s="242">
        <f t="shared" si="154"/>
        <v>0</v>
      </c>
      <c r="AD289" s="242">
        <f t="shared" si="154"/>
        <v>0</v>
      </c>
      <c r="AE289" s="242">
        <f t="shared" si="154"/>
        <v>0</v>
      </c>
      <c r="AF289" s="242">
        <f t="shared" si="154"/>
        <v>0</v>
      </c>
      <c r="AG289" s="242">
        <f t="shared" si="154"/>
        <v>0</v>
      </c>
      <c r="AH289" s="242">
        <f t="shared" si="154"/>
        <v>0</v>
      </c>
      <c r="AI289" s="242">
        <f t="shared" si="154"/>
        <v>0</v>
      </c>
      <c r="AJ289" s="242">
        <f t="shared" si="154"/>
        <v>0</v>
      </c>
      <c r="AK289" s="242">
        <f t="shared" si="154"/>
        <v>0</v>
      </c>
      <c r="AL289" s="242">
        <f t="shared" si="154"/>
        <v>0</v>
      </c>
      <c r="AM289" s="242">
        <f t="shared" si="154"/>
        <v>0</v>
      </c>
      <c r="AN289" s="242">
        <f t="shared" si="154"/>
        <v>0</v>
      </c>
      <c r="AO289" s="242">
        <f t="shared" si="154"/>
        <v>0</v>
      </c>
      <c r="AP289" s="242">
        <f t="shared" si="154"/>
        <v>0</v>
      </c>
      <c r="AQ289" s="242">
        <f t="shared" si="154"/>
        <v>0</v>
      </c>
      <c r="AR289" s="242">
        <f t="shared" si="154"/>
        <v>0</v>
      </c>
      <c r="AS289" s="242">
        <f t="shared" si="154"/>
        <v>0</v>
      </c>
      <c r="AT289" s="242">
        <f t="shared" si="154"/>
        <v>0</v>
      </c>
      <c r="AU289" s="242">
        <f t="shared" si="154"/>
        <v>0</v>
      </c>
      <c r="AV289" s="242">
        <f t="shared" si="154"/>
        <v>0</v>
      </c>
      <c r="AW289" s="242">
        <f t="shared" si="154"/>
        <v>0</v>
      </c>
      <c r="AY289" s="239">
        <f t="shared" si="94"/>
        <v>0</v>
      </c>
    </row>
    <row r="290" spans="1:51" x14ac:dyDescent="0.25">
      <c r="A290" s="240" t="str">
        <f t="shared" si="141"/>
        <v>RHE2</v>
      </c>
      <c r="B290" s="241" t="str">
        <f t="shared" si="141"/>
        <v>Interdisziplinäre Rheumatologie</v>
      </c>
      <c r="C290" s="241"/>
      <c r="D290" s="242">
        <f t="shared" ref="D290:AW290" si="155">+IF(AND(D$167=2,D126&gt;=1),2,IF(AND(D$167=1,D126=1),1,0))</f>
        <v>0</v>
      </c>
      <c r="E290" s="242">
        <f t="shared" si="155"/>
        <v>0</v>
      </c>
      <c r="F290" s="242">
        <f t="shared" si="155"/>
        <v>0</v>
      </c>
      <c r="G290" s="242">
        <f t="shared" si="155"/>
        <v>0</v>
      </c>
      <c r="H290" s="242">
        <f t="shared" si="155"/>
        <v>0</v>
      </c>
      <c r="I290" s="242">
        <f t="shared" si="155"/>
        <v>0</v>
      </c>
      <c r="J290" s="242">
        <f t="shared" si="155"/>
        <v>0</v>
      </c>
      <c r="K290" s="242">
        <f t="shared" si="155"/>
        <v>0</v>
      </c>
      <c r="L290" s="242">
        <f t="shared" si="155"/>
        <v>0</v>
      </c>
      <c r="M290" s="242">
        <f t="shared" si="155"/>
        <v>0</v>
      </c>
      <c r="N290" s="242">
        <f t="shared" si="155"/>
        <v>0</v>
      </c>
      <c r="O290" s="242">
        <f t="shared" si="155"/>
        <v>0</v>
      </c>
      <c r="P290" s="242">
        <f t="shared" si="155"/>
        <v>0</v>
      </c>
      <c r="Q290" s="242">
        <f t="shared" si="155"/>
        <v>0</v>
      </c>
      <c r="R290" s="242">
        <f t="shared" si="155"/>
        <v>0</v>
      </c>
      <c r="S290" s="242">
        <f t="shared" si="155"/>
        <v>0</v>
      </c>
      <c r="T290" s="242">
        <f t="shared" si="155"/>
        <v>0</v>
      </c>
      <c r="U290" s="242">
        <f t="shared" si="155"/>
        <v>0</v>
      </c>
      <c r="V290" s="242">
        <f t="shared" si="155"/>
        <v>0</v>
      </c>
      <c r="W290" s="242"/>
      <c r="X290" s="242">
        <f t="shared" si="155"/>
        <v>0</v>
      </c>
      <c r="Y290" s="242">
        <f t="shared" si="155"/>
        <v>0</v>
      </c>
      <c r="Z290" s="242">
        <f t="shared" si="155"/>
        <v>0</v>
      </c>
      <c r="AA290" s="242">
        <f t="shared" si="155"/>
        <v>0</v>
      </c>
      <c r="AB290" s="242">
        <f t="shared" si="155"/>
        <v>0</v>
      </c>
      <c r="AC290" s="242">
        <f t="shared" si="155"/>
        <v>0</v>
      </c>
      <c r="AD290" s="242">
        <f t="shared" si="155"/>
        <v>0</v>
      </c>
      <c r="AE290" s="242">
        <f t="shared" si="155"/>
        <v>0</v>
      </c>
      <c r="AF290" s="242">
        <f t="shared" si="155"/>
        <v>0</v>
      </c>
      <c r="AG290" s="242">
        <f t="shared" si="155"/>
        <v>0</v>
      </c>
      <c r="AH290" s="242">
        <f t="shared" si="155"/>
        <v>0</v>
      </c>
      <c r="AI290" s="242">
        <f t="shared" si="155"/>
        <v>0</v>
      </c>
      <c r="AJ290" s="242">
        <f t="shared" si="155"/>
        <v>0</v>
      </c>
      <c r="AK290" s="242">
        <f t="shared" si="155"/>
        <v>0</v>
      </c>
      <c r="AL290" s="242">
        <f t="shared" si="155"/>
        <v>0</v>
      </c>
      <c r="AM290" s="242">
        <f t="shared" si="155"/>
        <v>0</v>
      </c>
      <c r="AN290" s="242">
        <f t="shared" si="155"/>
        <v>0</v>
      </c>
      <c r="AO290" s="242">
        <f t="shared" si="155"/>
        <v>0</v>
      </c>
      <c r="AP290" s="242">
        <f t="shared" si="155"/>
        <v>0</v>
      </c>
      <c r="AQ290" s="242">
        <f t="shared" si="155"/>
        <v>0</v>
      </c>
      <c r="AR290" s="242">
        <f t="shared" si="155"/>
        <v>0</v>
      </c>
      <c r="AS290" s="242">
        <f t="shared" si="155"/>
        <v>0</v>
      </c>
      <c r="AT290" s="242">
        <f t="shared" si="155"/>
        <v>0</v>
      </c>
      <c r="AU290" s="242">
        <f t="shared" si="155"/>
        <v>0</v>
      </c>
      <c r="AV290" s="242">
        <f t="shared" si="155"/>
        <v>0</v>
      </c>
      <c r="AW290" s="242">
        <f t="shared" si="155"/>
        <v>0</v>
      </c>
      <c r="AY290" s="239">
        <f t="shared" si="94"/>
        <v>0</v>
      </c>
    </row>
    <row r="291" spans="1:51" x14ac:dyDescent="0.25">
      <c r="A291" s="240" t="str">
        <f t="shared" si="141"/>
        <v>GYN1</v>
      </c>
      <c r="B291" s="241" t="str">
        <f t="shared" si="141"/>
        <v>Gynäkologie</v>
      </c>
      <c r="C291" s="241"/>
      <c r="D291" s="242">
        <f t="shared" ref="D291:AW291" si="156">+IF(AND(D$167=2,D127&gt;=1),2,IF(AND(D$167=1,D127=1),1,0))</f>
        <v>0</v>
      </c>
      <c r="E291" s="242">
        <f t="shared" si="156"/>
        <v>0</v>
      </c>
      <c r="F291" s="242">
        <f t="shared" si="156"/>
        <v>0</v>
      </c>
      <c r="G291" s="242">
        <f t="shared" si="156"/>
        <v>0</v>
      </c>
      <c r="H291" s="242">
        <f t="shared" si="156"/>
        <v>0</v>
      </c>
      <c r="I291" s="242">
        <f t="shared" si="156"/>
        <v>0</v>
      </c>
      <c r="J291" s="242">
        <f t="shared" si="156"/>
        <v>0</v>
      </c>
      <c r="K291" s="242">
        <f t="shared" si="156"/>
        <v>0</v>
      </c>
      <c r="L291" s="242">
        <f t="shared" si="156"/>
        <v>0</v>
      </c>
      <c r="M291" s="242">
        <f t="shared" si="156"/>
        <v>0</v>
      </c>
      <c r="N291" s="242">
        <f t="shared" si="156"/>
        <v>0</v>
      </c>
      <c r="O291" s="242">
        <f t="shared" si="156"/>
        <v>0</v>
      </c>
      <c r="P291" s="242">
        <f>+IF(AND(P$167=2,P127&gt;=1),2,IF(AND(P$167=1,P127=1),1,0))</f>
        <v>0</v>
      </c>
      <c r="Q291" s="242">
        <f t="shared" si="156"/>
        <v>0</v>
      </c>
      <c r="R291" s="242">
        <f t="shared" si="156"/>
        <v>0</v>
      </c>
      <c r="S291" s="242">
        <f t="shared" si="156"/>
        <v>0</v>
      </c>
      <c r="T291" s="242">
        <f t="shared" si="156"/>
        <v>0</v>
      </c>
      <c r="U291" s="242">
        <f t="shared" si="156"/>
        <v>0</v>
      </c>
      <c r="V291" s="242">
        <f t="shared" si="156"/>
        <v>0</v>
      </c>
      <c r="W291" s="242"/>
      <c r="X291" s="242">
        <f t="shared" si="156"/>
        <v>0</v>
      </c>
      <c r="Y291" s="242">
        <f t="shared" si="156"/>
        <v>0</v>
      </c>
      <c r="Z291" s="242">
        <f t="shared" si="156"/>
        <v>0</v>
      </c>
      <c r="AA291" s="242">
        <f t="shared" si="156"/>
        <v>0</v>
      </c>
      <c r="AB291" s="242">
        <f t="shared" si="156"/>
        <v>0</v>
      </c>
      <c r="AC291" s="242">
        <f t="shared" si="156"/>
        <v>0</v>
      </c>
      <c r="AD291" s="242">
        <f t="shared" si="156"/>
        <v>0</v>
      </c>
      <c r="AE291" s="242">
        <f t="shared" si="156"/>
        <v>0</v>
      </c>
      <c r="AF291" s="242">
        <f t="shared" si="156"/>
        <v>0</v>
      </c>
      <c r="AG291" s="242">
        <f t="shared" si="156"/>
        <v>0</v>
      </c>
      <c r="AH291" s="242">
        <f t="shared" si="156"/>
        <v>0</v>
      </c>
      <c r="AI291" s="242">
        <f t="shared" si="156"/>
        <v>0</v>
      </c>
      <c r="AJ291" s="242">
        <f t="shared" si="156"/>
        <v>0</v>
      </c>
      <c r="AK291" s="242">
        <f t="shared" si="156"/>
        <v>0</v>
      </c>
      <c r="AL291" s="242">
        <f t="shared" si="156"/>
        <v>0</v>
      </c>
      <c r="AM291" s="242">
        <f t="shared" si="156"/>
        <v>0</v>
      </c>
      <c r="AN291" s="242">
        <f t="shared" si="156"/>
        <v>0</v>
      </c>
      <c r="AO291" s="242">
        <f t="shared" si="156"/>
        <v>0</v>
      </c>
      <c r="AP291" s="242">
        <f t="shared" si="156"/>
        <v>0</v>
      </c>
      <c r="AQ291" s="242">
        <f t="shared" si="156"/>
        <v>0</v>
      </c>
      <c r="AR291" s="242">
        <f t="shared" si="156"/>
        <v>0</v>
      </c>
      <c r="AS291" s="242">
        <f t="shared" si="156"/>
        <v>0</v>
      </c>
      <c r="AT291" s="242">
        <f t="shared" si="156"/>
        <v>0</v>
      </c>
      <c r="AU291" s="242">
        <f t="shared" si="156"/>
        <v>0</v>
      </c>
      <c r="AV291" s="242">
        <f t="shared" si="156"/>
        <v>0</v>
      </c>
      <c r="AW291" s="242">
        <f t="shared" si="156"/>
        <v>0</v>
      </c>
      <c r="AY291" s="239">
        <f t="shared" si="94"/>
        <v>0</v>
      </c>
    </row>
    <row r="292" spans="1:51" x14ac:dyDescent="0.25">
      <c r="A292" s="240" t="str">
        <f t="shared" si="141"/>
        <v>GYNT</v>
      </c>
      <c r="B292" s="241" t="str">
        <f t="shared" si="141"/>
        <v>Gynäkologische Tumore</v>
      </c>
      <c r="C292" s="241"/>
      <c r="D292" s="242">
        <f t="shared" ref="D292:AW292" si="157">+IF(AND(D$167=2,D128&gt;=1),2,IF(AND(D$167=1,D128=1),1,0))</f>
        <v>0</v>
      </c>
      <c r="E292" s="242">
        <f t="shared" si="157"/>
        <v>0</v>
      </c>
      <c r="F292" s="242">
        <f t="shared" si="157"/>
        <v>0</v>
      </c>
      <c r="G292" s="242">
        <f t="shared" si="157"/>
        <v>0</v>
      </c>
      <c r="H292" s="242">
        <f t="shared" si="157"/>
        <v>0</v>
      </c>
      <c r="I292" s="242">
        <f t="shared" si="157"/>
        <v>0</v>
      </c>
      <c r="J292" s="242">
        <f t="shared" si="157"/>
        <v>0</v>
      </c>
      <c r="K292" s="242">
        <f t="shared" si="157"/>
        <v>0</v>
      </c>
      <c r="L292" s="242">
        <f t="shared" si="157"/>
        <v>0</v>
      </c>
      <c r="M292" s="242">
        <f t="shared" si="157"/>
        <v>0</v>
      </c>
      <c r="N292" s="242">
        <f t="shared" si="157"/>
        <v>0</v>
      </c>
      <c r="O292" s="242">
        <f t="shared" si="157"/>
        <v>0</v>
      </c>
      <c r="P292" s="242">
        <f t="shared" si="157"/>
        <v>0</v>
      </c>
      <c r="Q292" s="242">
        <f t="shared" si="157"/>
        <v>0</v>
      </c>
      <c r="R292" s="242">
        <f t="shared" si="157"/>
        <v>0</v>
      </c>
      <c r="S292" s="242">
        <f t="shared" si="157"/>
        <v>0</v>
      </c>
      <c r="T292" s="242">
        <f t="shared" si="157"/>
        <v>0</v>
      </c>
      <c r="U292" s="242">
        <f t="shared" si="157"/>
        <v>0</v>
      </c>
      <c r="V292" s="242">
        <f t="shared" si="157"/>
        <v>0</v>
      </c>
      <c r="W292" s="242"/>
      <c r="X292" s="242">
        <f t="shared" si="157"/>
        <v>0</v>
      </c>
      <c r="Y292" s="242">
        <f t="shared" si="157"/>
        <v>0</v>
      </c>
      <c r="Z292" s="242">
        <f t="shared" si="157"/>
        <v>0</v>
      </c>
      <c r="AA292" s="242">
        <f t="shared" si="157"/>
        <v>0</v>
      </c>
      <c r="AB292" s="242">
        <f t="shared" si="157"/>
        <v>0</v>
      </c>
      <c r="AC292" s="242">
        <f t="shared" si="157"/>
        <v>0</v>
      </c>
      <c r="AD292" s="242">
        <f t="shared" si="157"/>
        <v>0</v>
      </c>
      <c r="AE292" s="242">
        <f t="shared" si="157"/>
        <v>0</v>
      </c>
      <c r="AF292" s="242">
        <f t="shared" si="157"/>
        <v>0</v>
      </c>
      <c r="AG292" s="242">
        <f t="shared" si="157"/>
        <v>0</v>
      </c>
      <c r="AH292" s="242">
        <f t="shared" si="157"/>
        <v>0</v>
      </c>
      <c r="AI292" s="242">
        <f t="shared" si="157"/>
        <v>0</v>
      </c>
      <c r="AJ292" s="242">
        <f t="shared" si="157"/>
        <v>0</v>
      </c>
      <c r="AK292" s="242">
        <f t="shared" si="157"/>
        <v>0</v>
      </c>
      <c r="AL292" s="242">
        <f t="shared" si="157"/>
        <v>0</v>
      </c>
      <c r="AM292" s="242">
        <f t="shared" si="157"/>
        <v>0</v>
      </c>
      <c r="AN292" s="242">
        <f t="shared" si="157"/>
        <v>0</v>
      </c>
      <c r="AO292" s="242">
        <f t="shared" si="157"/>
        <v>0</v>
      </c>
      <c r="AP292" s="242">
        <f t="shared" si="157"/>
        <v>0</v>
      </c>
      <c r="AQ292" s="242">
        <f t="shared" si="157"/>
        <v>0</v>
      </c>
      <c r="AR292" s="242">
        <f t="shared" si="157"/>
        <v>0</v>
      </c>
      <c r="AS292" s="242">
        <f t="shared" si="157"/>
        <v>0</v>
      </c>
      <c r="AT292" s="242">
        <f t="shared" si="157"/>
        <v>0</v>
      </c>
      <c r="AU292" s="242">
        <f t="shared" si="157"/>
        <v>0</v>
      </c>
      <c r="AV292" s="242">
        <f t="shared" si="157"/>
        <v>0</v>
      </c>
      <c r="AW292" s="242">
        <f t="shared" si="157"/>
        <v>0</v>
      </c>
      <c r="AY292" s="239">
        <f t="shared" si="94"/>
        <v>0</v>
      </c>
    </row>
    <row r="293" spans="1:51" x14ac:dyDescent="0.25">
      <c r="A293" s="240" t="str">
        <f t="shared" si="141"/>
        <v>GYN2</v>
      </c>
      <c r="B293" s="241" t="str">
        <f t="shared" si="141"/>
        <v>Anerkanntes zertifiziertes Brustzentrum</v>
      </c>
      <c r="C293" s="241"/>
      <c r="D293" s="242">
        <f t="shared" ref="D293:AW293" si="158">+IF(AND(D$167=2,D129&gt;=1),2,IF(AND(D$167=1,D129=1),1,0))</f>
        <v>0</v>
      </c>
      <c r="E293" s="242">
        <f t="shared" si="158"/>
        <v>0</v>
      </c>
      <c r="F293" s="242">
        <f t="shared" si="158"/>
        <v>0</v>
      </c>
      <c r="G293" s="242">
        <f t="shared" si="158"/>
        <v>0</v>
      </c>
      <c r="H293" s="242">
        <f t="shared" si="158"/>
        <v>0</v>
      </c>
      <c r="I293" s="242">
        <f t="shared" si="158"/>
        <v>0</v>
      </c>
      <c r="J293" s="242">
        <f t="shared" si="158"/>
        <v>0</v>
      </c>
      <c r="K293" s="242">
        <f t="shared" si="158"/>
        <v>0</v>
      </c>
      <c r="L293" s="242">
        <f t="shared" si="158"/>
        <v>0</v>
      </c>
      <c r="M293" s="242">
        <f t="shared" si="158"/>
        <v>0</v>
      </c>
      <c r="N293" s="242">
        <f t="shared" si="158"/>
        <v>0</v>
      </c>
      <c r="O293" s="242">
        <f t="shared" si="158"/>
        <v>0</v>
      </c>
      <c r="P293" s="242">
        <f t="shared" si="158"/>
        <v>0</v>
      </c>
      <c r="Q293" s="242">
        <f t="shared" si="158"/>
        <v>0</v>
      </c>
      <c r="R293" s="242">
        <f t="shared" si="158"/>
        <v>0</v>
      </c>
      <c r="S293" s="242">
        <f t="shared" si="158"/>
        <v>0</v>
      </c>
      <c r="T293" s="242">
        <f t="shared" si="158"/>
        <v>0</v>
      </c>
      <c r="U293" s="242">
        <f t="shared" si="158"/>
        <v>0</v>
      </c>
      <c r="V293" s="242">
        <f t="shared" si="158"/>
        <v>0</v>
      </c>
      <c r="W293" s="242"/>
      <c r="X293" s="242">
        <f t="shared" si="158"/>
        <v>0</v>
      </c>
      <c r="Y293" s="242">
        <f t="shared" si="158"/>
        <v>0</v>
      </c>
      <c r="Z293" s="242">
        <f t="shared" si="158"/>
        <v>0</v>
      </c>
      <c r="AA293" s="242">
        <f t="shared" si="158"/>
        <v>0</v>
      </c>
      <c r="AB293" s="242">
        <f t="shared" si="158"/>
        <v>0</v>
      </c>
      <c r="AC293" s="242">
        <f t="shared" si="158"/>
        <v>0</v>
      </c>
      <c r="AD293" s="242">
        <f t="shared" si="158"/>
        <v>0</v>
      </c>
      <c r="AE293" s="242">
        <f t="shared" si="158"/>
        <v>0</v>
      </c>
      <c r="AF293" s="242">
        <f t="shared" si="158"/>
        <v>0</v>
      </c>
      <c r="AG293" s="242">
        <f t="shared" si="158"/>
        <v>0</v>
      </c>
      <c r="AH293" s="242">
        <f t="shared" si="158"/>
        <v>0</v>
      </c>
      <c r="AI293" s="242">
        <f t="shared" si="158"/>
        <v>0</v>
      </c>
      <c r="AJ293" s="242">
        <f t="shared" si="158"/>
        <v>0</v>
      </c>
      <c r="AK293" s="242">
        <f t="shared" si="158"/>
        <v>0</v>
      </c>
      <c r="AL293" s="242">
        <f t="shared" si="158"/>
        <v>0</v>
      </c>
      <c r="AM293" s="242">
        <f t="shared" si="158"/>
        <v>0</v>
      </c>
      <c r="AN293" s="242">
        <f t="shared" si="158"/>
        <v>0</v>
      </c>
      <c r="AO293" s="242">
        <f t="shared" si="158"/>
        <v>0</v>
      </c>
      <c r="AP293" s="242">
        <f t="shared" si="158"/>
        <v>0</v>
      </c>
      <c r="AQ293" s="242">
        <f t="shared" si="158"/>
        <v>0</v>
      </c>
      <c r="AR293" s="242">
        <f t="shared" si="158"/>
        <v>0</v>
      </c>
      <c r="AS293" s="242">
        <f t="shared" si="158"/>
        <v>0</v>
      </c>
      <c r="AT293" s="242">
        <f t="shared" si="158"/>
        <v>0</v>
      </c>
      <c r="AU293" s="242">
        <f t="shared" si="158"/>
        <v>0</v>
      </c>
      <c r="AV293" s="242">
        <f t="shared" si="158"/>
        <v>0</v>
      </c>
      <c r="AW293" s="242">
        <f t="shared" si="158"/>
        <v>0</v>
      </c>
      <c r="AY293" s="239">
        <f t="shared" si="94"/>
        <v>0</v>
      </c>
    </row>
    <row r="294" spans="1:51" ht="25" x14ac:dyDescent="0.25">
      <c r="A294" s="240" t="str">
        <f t="shared" si="141"/>
        <v>PLC1</v>
      </c>
      <c r="B294" s="241" t="str">
        <f t="shared" si="141"/>
        <v>Eingriffe im Zusammenhang mit Transsexualität</v>
      </c>
      <c r="C294" s="241"/>
      <c r="D294" s="242">
        <f t="shared" ref="D294:AW294" si="159">+IF(AND(D$167=2,D130&gt;=1),2,IF(AND(D$167=1,D130=1),1,0))</f>
        <v>0</v>
      </c>
      <c r="E294" s="242">
        <f t="shared" si="159"/>
        <v>0</v>
      </c>
      <c r="F294" s="242">
        <f t="shared" si="159"/>
        <v>0</v>
      </c>
      <c r="G294" s="242">
        <f t="shared" si="159"/>
        <v>0</v>
      </c>
      <c r="H294" s="242">
        <f t="shared" si="159"/>
        <v>0</v>
      </c>
      <c r="I294" s="242">
        <f t="shared" si="159"/>
        <v>0</v>
      </c>
      <c r="J294" s="242">
        <f t="shared" si="159"/>
        <v>0</v>
      </c>
      <c r="K294" s="242">
        <f t="shared" si="159"/>
        <v>0</v>
      </c>
      <c r="L294" s="242">
        <f t="shared" si="159"/>
        <v>0</v>
      </c>
      <c r="M294" s="242">
        <f t="shared" si="159"/>
        <v>0</v>
      </c>
      <c r="N294" s="242">
        <f t="shared" si="159"/>
        <v>0</v>
      </c>
      <c r="O294" s="242">
        <f t="shared" si="159"/>
        <v>0</v>
      </c>
      <c r="P294" s="242">
        <f t="shared" si="159"/>
        <v>0</v>
      </c>
      <c r="Q294" s="242">
        <f t="shared" si="159"/>
        <v>0</v>
      </c>
      <c r="R294" s="242">
        <f t="shared" si="159"/>
        <v>0</v>
      </c>
      <c r="S294" s="242">
        <f t="shared" si="159"/>
        <v>0</v>
      </c>
      <c r="T294" s="242">
        <f t="shared" si="159"/>
        <v>0</v>
      </c>
      <c r="U294" s="242">
        <f t="shared" si="159"/>
        <v>0</v>
      </c>
      <c r="V294" s="242">
        <f t="shared" si="159"/>
        <v>0</v>
      </c>
      <c r="W294" s="242"/>
      <c r="X294" s="242">
        <f t="shared" si="159"/>
        <v>0</v>
      </c>
      <c r="Y294" s="242">
        <f t="shared" si="159"/>
        <v>0</v>
      </c>
      <c r="Z294" s="242">
        <f t="shared" si="159"/>
        <v>0</v>
      </c>
      <c r="AA294" s="242">
        <f t="shared" si="159"/>
        <v>0</v>
      </c>
      <c r="AB294" s="242">
        <f t="shared" si="159"/>
        <v>0</v>
      </c>
      <c r="AC294" s="242">
        <f t="shared" si="159"/>
        <v>0</v>
      </c>
      <c r="AD294" s="242">
        <f t="shared" si="159"/>
        <v>0</v>
      </c>
      <c r="AE294" s="242">
        <f t="shared" si="159"/>
        <v>0</v>
      </c>
      <c r="AF294" s="242">
        <f t="shared" si="159"/>
        <v>0</v>
      </c>
      <c r="AG294" s="242">
        <f t="shared" si="159"/>
        <v>0</v>
      </c>
      <c r="AH294" s="242">
        <f t="shared" si="159"/>
        <v>0</v>
      </c>
      <c r="AI294" s="242">
        <f t="shared" si="159"/>
        <v>0</v>
      </c>
      <c r="AJ294" s="242">
        <f t="shared" si="159"/>
        <v>0</v>
      </c>
      <c r="AK294" s="242">
        <f t="shared" si="159"/>
        <v>0</v>
      </c>
      <c r="AL294" s="242">
        <f t="shared" si="159"/>
        <v>0</v>
      </c>
      <c r="AM294" s="242">
        <f t="shared" si="159"/>
        <v>0</v>
      </c>
      <c r="AN294" s="242">
        <f t="shared" si="159"/>
        <v>0</v>
      </c>
      <c r="AO294" s="242">
        <f t="shared" si="159"/>
        <v>0</v>
      </c>
      <c r="AP294" s="242">
        <f t="shared" si="159"/>
        <v>0</v>
      </c>
      <c r="AQ294" s="242">
        <f t="shared" si="159"/>
        <v>0</v>
      </c>
      <c r="AR294" s="242">
        <f t="shared" si="159"/>
        <v>0</v>
      </c>
      <c r="AS294" s="242">
        <f t="shared" si="159"/>
        <v>0</v>
      </c>
      <c r="AT294" s="242">
        <f t="shared" si="159"/>
        <v>0</v>
      </c>
      <c r="AU294" s="242">
        <f t="shared" si="159"/>
        <v>0</v>
      </c>
      <c r="AV294" s="242">
        <f t="shared" si="159"/>
        <v>0</v>
      </c>
      <c r="AW294" s="242">
        <f t="shared" si="159"/>
        <v>0</v>
      </c>
      <c r="AY294" s="239">
        <f t="shared" si="94"/>
        <v>0</v>
      </c>
    </row>
    <row r="295" spans="1:51" x14ac:dyDescent="0.25">
      <c r="A295" s="240" t="str">
        <f t="shared" si="141"/>
        <v>GEBH</v>
      </c>
      <c r="B295" s="241" t="str">
        <f t="shared" si="141"/>
        <v>GEBH Geburtshäuser ( ≥ 36 0/7 SSW)</v>
      </c>
      <c r="C295" s="241"/>
      <c r="D295" s="242">
        <f t="shared" ref="D295:AW295" si="160">+IF(AND(D$167=2,D131&gt;=1),2,IF(AND(D$167=1,D131=1),1,0))</f>
        <v>0</v>
      </c>
      <c r="E295" s="242">
        <f t="shared" si="160"/>
        <v>0</v>
      </c>
      <c r="F295" s="242">
        <f t="shared" si="160"/>
        <v>0</v>
      </c>
      <c r="G295" s="242">
        <f t="shared" si="160"/>
        <v>0</v>
      </c>
      <c r="H295" s="242">
        <f t="shared" si="160"/>
        <v>0</v>
      </c>
      <c r="I295" s="242">
        <f t="shared" si="160"/>
        <v>0</v>
      </c>
      <c r="J295" s="242">
        <f t="shared" si="160"/>
        <v>0</v>
      </c>
      <c r="K295" s="242">
        <f t="shared" si="160"/>
        <v>0</v>
      </c>
      <c r="L295" s="242">
        <f t="shared" si="160"/>
        <v>0</v>
      </c>
      <c r="M295" s="242">
        <f t="shared" si="160"/>
        <v>0</v>
      </c>
      <c r="N295" s="242">
        <f t="shared" si="160"/>
        <v>0</v>
      </c>
      <c r="O295" s="242">
        <f t="shared" si="160"/>
        <v>0</v>
      </c>
      <c r="P295" s="242">
        <f t="shared" si="160"/>
        <v>0</v>
      </c>
      <c r="Q295" s="242">
        <f t="shared" si="160"/>
        <v>0</v>
      </c>
      <c r="R295" s="242">
        <f t="shared" si="160"/>
        <v>0</v>
      </c>
      <c r="S295" s="242">
        <f t="shared" si="160"/>
        <v>0</v>
      </c>
      <c r="T295" s="242">
        <f t="shared" si="160"/>
        <v>0</v>
      </c>
      <c r="U295" s="242">
        <f t="shared" si="160"/>
        <v>0</v>
      </c>
      <c r="V295" s="242">
        <f t="shared" si="160"/>
        <v>0</v>
      </c>
      <c r="W295" s="242"/>
      <c r="X295" s="242">
        <f t="shared" si="160"/>
        <v>0</v>
      </c>
      <c r="Y295" s="242">
        <f t="shared" si="160"/>
        <v>0</v>
      </c>
      <c r="Z295" s="242">
        <f t="shared" si="160"/>
        <v>0</v>
      </c>
      <c r="AA295" s="242">
        <f t="shared" si="160"/>
        <v>0</v>
      </c>
      <c r="AB295" s="242">
        <f t="shared" si="160"/>
        <v>0</v>
      </c>
      <c r="AC295" s="242">
        <f t="shared" si="160"/>
        <v>0</v>
      </c>
      <c r="AD295" s="242">
        <f t="shared" si="160"/>
        <v>0</v>
      </c>
      <c r="AE295" s="242">
        <f t="shared" si="160"/>
        <v>0</v>
      </c>
      <c r="AF295" s="242">
        <f t="shared" si="160"/>
        <v>0</v>
      </c>
      <c r="AG295" s="242">
        <f t="shared" si="160"/>
        <v>0</v>
      </c>
      <c r="AH295" s="242">
        <f t="shared" si="160"/>
        <v>0</v>
      </c>
      <c r="AI295" s="242">
        <f t="shared" si="160"/>
        <v>0</v>
      </c>
      <c r="AJ295" s="242">
        <f t="shared" si="160"/>
        <v>0</v>
      </c>
      <c r="AK295" s="242">
        <f t="shared" si="160"/>
        <v>0</v>
      </c>
      <c r="AL295" s="242">
        <f t="shared" si="160"/>
        <v>0</v>
      </c>
      <c r="AM295" s="242">
        <f t="shared" si="160"/>
        <v>0</v>
      </c>
      <c r="AN295" s="242">
        <f t="shared" si="160"/>
        <v>0</v>
      </c>
      <c r="AO295" s="242">
        <f t="shared" si="160"/>
        <v>0</v>
      </c>
      <c r="AP295" s="242">
        <f t="shared" si="160"/>
        <v>0</v>
      </c>
      <c r="AQ295" s="242">
        <f t="shared" si="160"/>
        <v>0</v>
      </c>
      <c r="AR295" s="242">
        <f t="shared" si="160"/>
        <v>0</v>
      </c>
      <c r="AS295" s="242">
        <f t="shared" si="160"/>
        <v>0</v>
      </c>
      <c r="AT295" s="242">
        <f t="shared" si="160"/>
        <v>0</v>
      </c>
      <c r="AU295" s="242">
        <f t="shared" si="160"/>
        <v>0</v>
      </c>
      <c r="AV295" s="242">
        <f t="shared" si="160"/>
        <v>0</v>
      </c>
      <c r="AW295" s="242">
        <f t="shared" si="160"/>
        <v>0</v>
      </c>
      <c r="AY295" s="239">
        <f t="shared" si="94"/>
        <v>0</v>
      </c>
    </row>
    <row r="296" spans="1:51" x14ac:dyDescent="0.25">
      <c r="A296" s="240" t="str">
        <f t="shared" si="141"/>
        <v>GEBS</v>
      </c>
      <c r="B296" s="241" t="str">
        <f t="shared" si="141"/>
        <v>Hebammengeleitete Geburtshilfe am/im Spital</v>
      </c>
      <c r="C296" s="241"/>
      <c r="D296" s="242">
        <f t="shared" ref="D296:AW296" si="161">+IF(AND(D$167=2,D132&gt;=1),2,IF(AND(D$167=1,D132=1),1,0))</f>
        <v>0</v>
      </c>
      <c r="E296" s="242">
        <f t="shared" si="161"/>
        <v>0</v>
      </c>
      <c r="F296" s="242">
        <f t="shared" si="161"/>
        <v>0</v>
      </c>
      <c r="G296" s="242">
        <f t="shared" si="161"/>
        <v>0</v>
      </c>
      <c r="H296" s="242">
        <f t="shared" si="161"/>
        <v>0</v>
      </c>
      <c r="I296" s="242">
        <f t="shared" si="161"/>
        <v>0</v>
      </c>
      <c r="J296" s="242">
        <f t="shared" si="161"/>
        <v>0</v>
      </c>
      <c r="K296" s="242">
        <f t="shared" si="161"/>
        <v>0</v>
      </c>
      <c r="L296" s="242">
        <f t="shared" si="161"/>
        <v>0</v>
      </c>
      <c r="M296" s="242">
        <f t="shared" si="161"/>
        <v>0</v>
      </c>
      <c r="N296" s="242">
        <f t="shared" si="161"/>
        <v>0</v>
      </c>
      <c r="O296" s="242">
        <f t="shared" si="161"/>
        <v>0</v>
      </c>
      <c r="P296" s="242">
        <f t="shared" si="161"/>
        <v>0</v>
      </c>
      <c r="Q296" s="242">
        <f t="shared" si="161"/>
        <v>0</v>
      </c>
      <c r="R296" s="242">
        <f t="shared" si="161"/>
        <v>0</v>
      </c>
      <c r="S296" s="242">
        <f t="shared" si="161"/>
        <v>0</v>
      </c>
      <c r="T296" s="242">
        <f t="shared" si="161"/>
        <v>0</v>
      </c>
      <c r="U296" s="242">
        <f t="shared" si="161"/>
        <v>0</v>
      </c>
      <c r="V296" s="242">
        <f t="shared" si="161"/>
        <v>0</v>
      </c>
      <c r="W296" s="242"/>
      <c r="X296" s="242">
        <f t="shared" si="161"/>
        <v>0</v>
      </c>
      <c r="Y296" s="242">
        <f t="shared" si="161"/>
        <v>0</v>
      </c>
      <c r="Z296" s="242">
        <f t="shared" si="161"/>
        <v>0</v>
      </c>
      <c r="AA296" s="242">
        <f t="shared" si="161"/>
        <v>0</v>
      </c>
      <c r="AB296" s="242">
        <f t="shared" si="161"/>
        <v>0</v>
      </c>
      <c r="AC296" s="242">
        <f t="shared" si="161"/>
        <v>0</v>
      </c>
      <c r="AD296" s="242">
        <f t="shared" si="161"/>
        <v>0</v>
      </c>
      <c r="AE296" s="242">
        <f t="shared" si="161"/>
        <v>0</v>
      </c>
      <c r="AF296" s="242">
        <f t="shared" si="161"/>
        <v>0</v>
      </c>
      <c r="AG296" s="242">
        <f t="shared" si="161"/>
        <v>0</v>
      </c>
      <c r="AH296" s="242">
        <f t="shared" si="161"/>
        <v>0</v>
      </c>
      <c r="AI296" s="242">
        <f t="shared" si="161"/>
        <v>0</v>
      </c>
      <c r="AJ296" s="242">
        <f t="shared" si="161"/>
        <v>0</v>
      </c>
      <c r="AK296" s="242">
        <f t="shared" si="161"/>
        <v>0</v>
      </c>
      <c r="AL296" s="242">
        <f t="shared" si="161"/>
        <v>0</v>
      </c>
      <c r="AM296" s="242">
        <f t="shared" si="161"/>
        <v>0</v>
      </c>
      <c r="AN296" s="242">
        <f t="shared" si="161"/>
        <v>0</v>
      </c>
      <c r="AO296" s="242">
        <f t="shared" si="161"/>
        <v>0</v>
      </c>
      <c r="AP296" s="242">
        <f t="shared" si="161"/>
        <v>0</v>
      </c>
      <c r="AQ296" s="242">
        <f t="shared" si="161"/>
        <v>0</v>
      </c>
      <c r="AR296" s="242">
        <f t="shared" si="161"/>
        <v>0</v>
      </c>
      <c r="AS296" s="242">
        <f t="shared" si="161"/>
        <v>0</v>
      </c>
      <c r="AT296" s="242">
        <f t="shared" si="161"/>
        <v>0</v>
      </c>
      <c r="AU296" s="242">
        <f t="shared" si="161"/>
        <v>0</v>
      </c>
      <c r="AV296" s="242">
        <f t="shared" si="161"/>
        <v>0</v>
      </c>
      <c r="AW296" s="242">
        <f t="shared" si="161"/>
        <v>0</v>
      </c>
      <c r="AY296" s="239">
        <f t="shared" si="94"/>
        <v>0</v>
      </c>
    </row>
    <row r="297" spans="1:51" ht="25" x14ac:dyDescent="0.25">
      <c r="A297" s="240" t="str">
        <f t="shared" ref="A297:B313" si="162">+A133</f>
        <v>GEB1</v>
      </c>
      <c r="B297" s="241" t="str">
        <f t="shared" si="162"/>
        <v>Grundversorgung Geburtshilfe ( ≥ 35 0/7 SSW und GG 2000g)</v>
      </c>
      <c r="C297" s="241"/>
      <c r="D297" s="242">
        <f>+IF(AND(D$167=2,D133&gt;=1),2,IF(AND(D$167=1,D133=1),1,0))</f>
        <v>0</v>
      </c>
      <c r="E297" s="242">
        <f t="shared" ref="E297:AW297" si="163">+IF(AND(E$167=2,E133&gt;=1),2,IF(AND(E$167=1,E133=1),1,0))</f>
        <v>0</v>
      </c>
      <c r="F297" s="242">
        <f t="shared" si="163"/>
        <v>0</v>
      </c>
      <c r="G297" s="242">
        <f t="shared" si="163"/>
        <v>0</v>
      </c>
      <c r="H297" s="242">
        <f t="shared" si="163"/>
        <v>0</v>
      </c>
      <c r="I297" s="242">
        <f t="shared" si="163"/>
        <v>0</v>
      </c>
      <c r="J297" s="242">
        <f t="shared" si="163"/>
        <v>0</v>
      </c>
      <c r="K297" s="242">
        <f t="shared" si="163"/>
        <v>0</v>
      </c>
      <c r="L297" s="242">
        <f t="shared" si="163"/>
        <v>0</v>
      </c>
      <c r="M297" s="242">
        <f t="shared" si="163"/>
        <v>0</v>
      </c>
      <c r="N297" s="242">
        <f t="shared" si="163"/>
        <v>0</v>
      </c>
      <c r="O297" s="242">
        <f t="shared" si="163"/>
        <v>0</v>
      </c>
      <c r="P297" s="242">
        <f t="shared" si="163"/>
        <v>0</v>
      </c>
      <c r="Q297" s="242">
        <f t="shared" si="163"/>
        <v>0</v>
      </c>
      <c r="R297" s="242">
        <f t="shared" si="163"/>
        <v>0</v>
      </c>
      <c r="S297" s="242">
        <f t="shared" si="163"/>
        <v>0</v>
      </c>
      <c r="T297" s="242">
        <f t="shared" si="163"/>
        <v>0</v>
      </c>
      <c r="U297" s="242">
        <f t="shared" si="163"/>
        <v>0</v>
      </c>
      <c r="V297" s="242">
        <f t="shared" si="163"/>
        <v>0</v>
      </c>
      <c r="W297" s="242"/>
      <c r="X297" s="242">
        <f t="shared" si="163"/>
        <v>0</v>
      </c>
      <c r="Y297" s="242">
        <f t="shared" si="163"/>
        <v>0</v>
      </c>
      <c r="Z297" s="242">
        <f t="shared" si="163"/>
        <v>0</v>
      </c>
      <c r="AA297" s="242">
        <f t="shared" si="163"/>
        <v>0</v>
      </c>
      <c r="AB297" s="242">
        <f t="shared" si="163"/>
        <v>0</v>
      </c>
      <c r="AC297" s="242">
        <f t="shared" si="163"/>
        <v>0</v>
      </c>
      <c r="AD297" s="242">
        <f t="shared" si="163"/>
        <v>0</v>
      </c>
      <c r="AE297" s="242">
        <f t="shared" si="163"/>
        <v>0</v>
      </c>
      <c r="AF297" s="242">
        <f t="shared" si="163"/>
        <v>0</v>
      </c>
      <c r="AG297" s="242">
        <f t="shared" si="163"/>
        <v>0</v>
      </c>
      <c r="AH297" s="242">
        <f t="shared" si="163"/>
        <v>0</v>
      </c>
      <c r="AI297" s="242">
        <f t="shared" si="163"/>
        <v>0</v>
      </c>
      <c r="AJ297" s="242">
        <f t="shared" si="163"/>
        <v>0</v>
      </c>
      <c r="AK297" s="242">
        <f t="shared" si="163"/>
        <v>0</v>
      </c>
      <c r="AL297" s="242">
        <f t="shared" si="163"/>
        <v>0</v>
      </c>
      <c r="AM297" s="242">
        <f t="shared" si="163"/>
        <v>0</v>
      </c>
      <c r="AN297" s="242">
        <f t="shared" si="163"/>
        <v>0</v>
      </c>
      <c r="AO297" s="242">
        <f t="shared" si="163"/>
        <v>0</v>
      </c>
      <c r="AP297" s="242">
        <f t="shared" si="163"/>
        <v>0</v>
      </c>
      <c r="AQ297" s="242">
        <f t="shared" si="163"/>
        <v>0</v>
      </c>
      <c r="AR297" s="242">
        <f t="shared" si="163"/>
        <v>0</v>
      </c>
      <c r="AS297" s="242">
        <f t="shared" si="163"/>
        <v>0</v>
      </c>
      <c r="AT297" s="242">
        <f t="shared" si="163"/>
        <v>0</v>
      </c>
      <c r="AU297" s="242">
        <f t="shared" si="163"/>
        <v>0</v>
      </c>
      <c r="AV297" s="242">
        <f t="shared" si="163"/>
        <v>0</v>
      </c>
      <c r="AW297" s="242">
        <f t="shared" si="163"/>
        <v>0</v>
      </c>
      <c r="AY297" s="239">
        <f t="shared" si="94"/>
        <v>0</v>
      </c>
    </row>
    <row r="298" spans="1:51" x14ac:dyDescent="0.25">
      <c r="A298" s="240" t="str">
        <f t="shared" si="162"/>
        <v>GEB1.1</v>
      </c>
      <c r="B298" s="241" t="str">
        <f t="shared" si="162"/>
        <v>Geburtshilfe (≥ 32 0/7 SSW und GG 1250g)</v>
      </c>
      <c r="C298" s="241"/>
      <c r="D298" s="242">
        <f t="shared" ref="D298:AW298" si="164">+IF(AND(D$167=2,D134&gt;=1),2,IF(AND(D$167=1,D134=1),1,0))</f>
        <v>0</v>
      </c>
      <c r="E298" s="242">
        <f t="shared" si="164"/>
        <v>0</v>
      </c>
      <c r="F298" s="242">
        <f t="shared" si="164"/>
        <v>0</v>
      </c>
      <c r="G298" s="242">
        <f t="shared" si="164"/>
        <v>0</v>
      </c>
      <c r="H298" s="242">
        <f t="shared" si="164"/>
        <v>0</v>
      </c>
      <c r="I298" s="242">
        <f t="shared" si="164"/>
        <v>0</v>
      </c>
      <c r="J298" s="242">
        <f t="shared" si="164"/>
        <v>0</v>
      </c>
      <c r="K298" s="242">
        <f t="shared" si="164"/>
        <v>0</v>
      </c>
      <c r="L298" s="242">
        <f t="shared" si="164"/>
        <v>0</v>
      </c>
      <c r="M298" s="242">
        <f t="shared" si="164"/>
        <v>0</v>
      </c>
      <c r="N298" s="242">
        <f t="shared" si="164"/>
        <v>0</v>
      </c>
      <c r="O298" s="242">
        <f t="shared" si="164"/>
        <v>0</v>
      </c>
      <c r="P298" s="242">
        <f t="shared" si="164"/>
        <v>0</v>
      </c>
      <c r="Q298" s="242">
        <f t="shared" si="164"/>
        <v>0</v>
      </c>
      <c r="R298" s="242">
        <f t="shared" si="164"/>
        <v>0</v>
      </c>
      <c r="S298" s="242">
        <f t="shared" si="164"/>
        <v>0</v>
      </c>
      <c r="T298" s="242">
        <f t="shared" si="164"/>
        <v>0</v>
      </c>
      <c r="U298" s="242">
        <f t="shared" si="164"/>
        <v>0</v>
      </c>
      <c r="V298" s="242">
        <f t="shared" si="164"/>
        <v>0</v>
      </c>
      <c r="W298" s="242"/>
      <c r="X298" s="242">
        <f t="shared" si="164"/>
        <v>0</v>
      </c>
      <c r="Y298" s="242">
        <f t="shared" si="164"/>
        <v>0</v>
      </c>
      <c r="Z298" s="242">
        <f t="shared" si="164"/>
        <v>0</v>
      </c>
      <c r="AA298" s="242">
        <f t="shared" si="164"/>
        <v>0</v>
      </c>
      <c r="AB298" s="242">
        <f t="shared" si="164"/>
        <v>0</v>
      </c>
      <c r="AC298" s="242">
        <f t="shared" si="164"/>
        <v>0</v>
      </c>
      <c r="AD298" s="242">
        <f t="shared" si="164"/>
        <v>0</v>
      </c>
      <c r="AE298" s="242">
        <f t="shared" si="164"/>
        <v>0</v>
      </c>
      <c r="AF298" s="242">
        <f t="shared" si="164"/>
        <v>0</v>
      </c>
      <c r="AG298" s="242">
        <f t="shared" si="164"/>
        <v>0</v>
      </c>
      <c r="AH298" s="242">
        <f t="shared" si="164"/>
        <v>0</v>
      </c>
      <c r="AI298" s="242">
        <f t="shared" si="164"/>
        <v>0</v>
      </c>
      <c r="AJ298" s="242">
        <f t="shared" si="164"/>
        <v>0</v>
      </c>
      <c r="AK298" s="242">
        <f t="shared" si="164"/>
        <v>0</v>
      </c>
      <c r="AL298" s="242">
        <f t="shared" si="164"/>
        <v>0</v>
      </c>
      <c r="AM298" s="242">
        <f t="shared" si="164"/>
        <v>0</v>
      </c>
      <c r="AN298" s="242">
        <f t="shared" si="164"/>
        <v>0</v>
      </c>
      <c r="AO298" s="242">
        <f t="shared" si="164"/>
        <v>0</v>
      </c>
      <c r="AP298" s="242">
        <f t="shared" si="164"/>
        <v>0</v>
      </c>
      <c r="AQ298" s="242">
        <f t="shared" si="164"/>
        <v>0</v>
      </c>
      <c r="AR298" s="242">
        <f t="shared" si="164"/>
        <v>0</v>
      </c>
      <c r="AS298" s="242">
        <f t="shared" si="164"/>
        <v>0</v>
      </c>
      <c r="AT298" s="242">
        <f t="shared" si="164"/>
        <v>0</v>
      </c>
      <c r="AU298" s="242">
        <f t="shared" si="164"/>
        <v>0</v>
      </c>
      <c r="AV298" s="242">
        <f t="shared" si="164"/>
        <v>0</v>
      </c>
      <c r="AW298" s="242">
        <f t="shared" si="164"/>
        <v>0</v>
      </c>
      <c r="AY298" s="239">
        <f t="shared" si="94"/>
        <v>0</v>
      </c>
    </row>
    <row r="299" spans="1:51" x14ac:dyDescent="0.25">
      <c r="A299" s="240" t="str">
        <f t="shared" si="162"/>
        <v>GEB1.1.1</v>
      </c>
      <c r="B299" s="241" t="str">
        <f t="shared" si="162"/>
        <v>Spezialisierte Geburtshilfe</v>
      </c>
      <c r="C299" s="241"/>
      <c r="D299" s="242">
        <f t="shared" ref="D299:AW299" si="165">+IF(AND(D$167=2,D135&gt;=1),2,IF(AND(D$167=1,D135=1),1,0))</f>
        <v>0</v>
      </c>
      <c r="E299" s="242">
        <f t="shared" si="165"/>
        <v>0</v>
      </c>
      <c r="F299" s="242">
        <f t="shared" si="165"/>
        <v>0</v>
      </c>
      <c r="G299" s="242">
        <f t="shared" si="165"/>
        <v>0</v>
      </c>
      <c r="H299" s="242">
        <f t="shared" si="165"/>
        <v>0</v>
      </c>
      <c r="I299" s="242">
        <f t="shared" si="165"/>
        <v>0</v>
      </c>
      <c r="J299" s="242">
        <f t="shared" si="165"/>
        <v>0</v>
      </c>
      <c r="K299" s="242">
        <f t="shared" si="165"/>
        <v>0</v>
      </c>
      <c r="L299" s="242">
        <f t="shared" si="165"/>
        <v>0</v>
      </c>
      <c r="M299" s="242">
        <f t="shared" si="165"/>
        <v>0</v>
      </c>
      <c r="N299" s="242">
        <f t="shared" si="165"/>
        <v>0</v>
      </c>
      <c r="O299" s="242">
        <f t="shared" si="165"/>
        <v>0</v>
      </c>
      <c r="P299" s="242">
        <f t="shared" si="165"/>
        <v>0</v>
      </c>
      <c r="Q299" s="242">
        <f t="shared" si="165"/>
        <v>0</v>
      </c>
      <c r="R299" s="242">
        <f t="shared" si="165"/>
        <v>0</v>
      </c>
      <c r="S299" s="242">
        <f t="shared" si="165"/>
        <v>0</v>
      </c>
      <c r="T299" s="242">
        <f t="shared" si="165"/>
        <v>0</v>
      </c>
      <c r="U299" s="242">
        <f t="shared" si="165"/>
        <v>0</v>
      </c>
      <c r="V299" s="242">
        <f t="shared" si="165"/>
        <v>0</v>
      </c>
      <c r="W299" s="242"/>
      <c r="X299" s="242">
        <f t="shared" si="165"/>
        <v>0</v>
      </c>
      <c r="Y299" s="242">
        <f t="shared" si="165"/>
        <v>0</v>
      </c>
      <c r="Z299" s="242">
        <f t="shared" si="165"/>
        <v>0</v>
      </c>
      <c r="AA299" s="242">
        <f t="shared" si="165"/>
        <v>0</v>
      </c>
      <c r="AB299" s="242">
        <f t="shared" si="165"/>
        <v>0</v>
      </c>
      <c r="AC299" s="242">
        <f t="shared" si="165"/>
        <v>0</v>
      </c>
      <c r="AD299" s="242">
        <f t="shared" si="165"/>
        <v>0</v>
      </c>
      <c r="AE299" s="242">
        <f t="shared" si="165"/>
        <v>0</v>
      </c>
      <c r="AF299" s="242">
        <f t="shared" si="165"/>
        <v>0</v>
      </c>
      <c r="AG299" s="242">
        <f t="shared" si="165"/>
        <v>0</v>
      </c>
      <c r="AH299" s="242">
        <f t="shared" si="165"/>
        <v>0</v>
      </c>
      <c r="AI299" s="242">
        <f t="shared" si="165"/>
        <v>0</v>
      </c>
      <c r="AJ299" s="242">
        <f t="shared" si="165"/>
        <v>0</v>
      </c>
      <c r="AK299" s="242">
        <f t="shared" si="165"/>
        <v>0</v>
      </c>
      <c r="AL299" s="242">
        <f t="shared" si="165"/>
        <v>0</v>
      </c>
      <c r="AM299" s="242">
        <f t="shared" si="165"/>
        <v>0</v>
      </c>
      <c r="AN299" s="242">
        <f t="shared" si="165"/>
        <v>0</v>
      </c>
      <c r="AO299" s="242">
        <f t="shared" si="165"/>
        <v>0</v>
      </c>
      <c r="AP299" s="242">
        <f t="shared" si="165"/>
        <v>0</v>
      </c>
      <c r="AQ299" s="242">
        <f t="shared" si="165"/>
        <v>0</v>
      </c>
      <c r="AR299" s="242">
        <f t="shared" si="165"/>
        <v>0</v>
      </c>
      <c r="AS299" s="242">
        <f t="shared" si="165"/>
        <v>0</v>
      </c>
      <c r="AT299" s="242">
        <f t="shared" si="165"/>
        <v>0</v>
      </c>
      <c r="AU299" s="242">
        <f t="shared" si="165"/>
        <v>0</v>
      </c>
      <c r="AV299" s="242">
        <f t="shared" si="165"/>
        <v>0</v>
      </c>
      <c r="AW299" s="242">
        <f t="shared" si="165"/>
        <v>0</v>
      </c>
      <c r="AY299" s="239">
        <f t="shared" si="94"/>
        <v>0</v>
      </c>
    </row>
    <row r="300" spans="1:51" ht="25" x14ac:dyDescent="0.25">
      <c r="A300" s="240" t="str">
        <f t="shared" si="162"/>
        <v>NEOG</v>
      </c>
      <c r="B300" s="241" t="str">
        <f t="shared" si="162"/>
        <v>Grundversorgung Neugeborene (≥ 36 0/7 SSW und GG 2000g)</v>
      </c>
      <c r="C300" s="241"/>
      <c r="D300" s="242">
        <f t="shared" ref="D300:AW300" si="166">+IF(AND(D$167=2,D136&gt;=1),2,IF(AND(D$167=1,D136=1),1,0))</f>
        <v>0</v>
      </c>
      <c r="E300" s="242">
        <f t="shared" si="166"/>
        <v>0</v>
      </c>
      <c r="F300" s="242">
        <f t="shared" si="166"/>
        <v>0</v>
      </c>
      <c r="G300" s="242">
        <f t="shared" si="166"/>
        <v>0</v>
      </c>
      <c r="H300" s="242">
        <f t="shared" si="166"/>
        <v>0</v>
      </c>
      <c r="I300" s="242">
        <f t="shared" si="166"/>
        <v>0</v>
      </c>
      <c r="J300" s="242">
        <f t="shared" si="166"/>
        <v>0</v>
      </c>
      <c r="K300" s="242">
        <f t="shared" si="166"/>
        <v>0</v>
      </c>
      <c r="L300" s="242">
        <f t="shared" si="166"/>
        <v>0</v>
      </c>
      <c r="M300" s="242">
        <f t="shared" si="166"/>
        <v>0</v>
      </c>
      <c r="N300" s="242">
        <f t="shared" si="166"/>
        <v>0</v>
      </c>
      <c r="O300" s="242">
        <f t="shared" si="166"/>
        <v>0</v>
      </c>
      <c r="P300" s="242">
        <f t="shared" si="166"/>
        <v>0</v>
      </c>
      <c r="Q300" s="242">
        <f t="shared" si="166"/>
        <v>0</v>
      </c>
      <c r="R300" s="242">
        <f t="shared" si="166"/>
        <v>0</v>
      </c>
      <c r="S300" s="242">
        <f t="shared" si="166"/>
        <v>0</v>
      </c>
      <c r="T300" s="242">
        <f t="shared" si="166"/>
        <v>0</v>
      </c>
      <c r="U300" s="242">
        <f t="shared" si="166"/>
        <v>0</v>
      </c>
      <c r="V300" s="242">
        <f t="shared" si="166"/>
        <v>0</v>
      </c>
      <c r="W300" s="242"/>
      <c r="X300" s="242">
        <f t="shared" si="166"/>
        <v>0</v>
      </c>
      <c r="Y300" s="242">
        <f t="shared" si="166"/>
        <v>0</v>
      </c>
      <c r="Z300" s="242">
        <f t="shared" si="166"/>
        <v>0</v>
      </c>
      <c r="AA300" s="242">
        <f t="shared" si="166"/>
        <v>0</v>
      </c>
      <c r="AB300" s="242">
        <f t="shared" si="166"/>
        <v>0</v>
      </c>
      <c r="AC300" s="242">
        <f t="shared" si="166"/>
        <v>0</v>
      </c>
      <c r="AD300" s="242">
        <f t="shared" si="166"/>
        <v>0</v>
      </c>
      <c r="AE300" s="242">
        <f t="shared" si="166"/>
        <v>0</v>
      </c>
      <c r="AF300" s="242">
        <f t="shared" si="166"/>
        <v>0</v>
      </c>
      <c r="AG300" s="242">
        <f t="shared" si="166"/>
        <v>0</v>
      </c>
      <c r="AH300" s="242">
        <f t="shared" si="166"/>
        <v>0</v>
      </c>
      <c r="AI300" s="242">
        <f t="shared" si="166"/>
        <v>0</v>
      </c>
      <c r="AJ300" s="242">
        <f t="shared" si="166"/>
        <v>0</v>
      </c>
      <c r="AK300" s="242">
        <f t="shared" si="166"/>
        <v>0</v>
      </c>
      <c r="AL300" s="242">
        <f t="shared" si="166"/>
        <v>0</v>
      </c>
      <c r="AM300" s="242">
        <f t="shared" si="166"/>
        <v>0</v>
      </c>
      <c r="AN300" s="242">
        <f t="shared" si="166"/>
        <v>0</v>
      </c>
      <c r="AO300" s="242">
        <f t="shared" si="166"/>
        <v>0</v>
      </c>
      <c r="AP300" s="242">
        <f t="shared" si="166"/>
        <v>0</v>
      </c>
      <c r="AQ300" s="242">
        <f t="shared" si="166"/>
        <v>0</v>
      </c>
      <c r="AR300" s="242">
        <f t="shared" si="166"/>
        <v>0</v>
      </c>
      <c r="AS300" s="242">
        <f t="shared" si="166"/>
        <v>0</v>
      </c>
      <c r="AT300" s="242">
        <f t="shared" si="166"/>
        <v>0</v>
      </c>
      <c r="AU300" s="242">
        <f t="shared" si="166"/>
        <v>0</v>
      </c>
      <c r="AV300" s="242">
        <f t="shared" si="166"/>
        <v>0</v>
      </c>
      <c r="AW300" s="242">
        <f t="shared" si="166"/>
        <v>0</v>
      </c>
      <c r="AY300" s="239">
        <f t="shared" si="94"/>
        <v>0</v>
      </c>
    </row>
    <row r="301" spans="1:51" ht="25" x14ac:dyDescent="0.25">
      <c r="A301" s="240" t="str">
        <f t="shared" si="162"/>
        <v>NEO1</v>
      </c>
      <c r="B301" s="241" t="str">
        <f t="shared" si="162"/>
        <v>Grundversorgung Neugeborene (≥ 35 0/7 SSW und GG 2000g)</v>
      </c>
      <c r="C301" s="241"/>
      <c r="D301" s="242">
        <f t="shared" ref="D301:AW301" si="167">+IF(AND(D$167=2,D137&gt;=1),2,IF(AND(D$167=1,D137=1),1,0))</f>
        <v>0</v>
      </c>
      <c r="E301" s="242">
        <f t="shared" si="167"/>
        <v>0</v>
      </c>
      <c r="F301" s="242">
        <f t="shared" si="167"/>
        <v>0</v>
      </c>
      <c r="G301" s="242">
        <f t="shared" si="167"/>
        <v>0</v>
      </c>
      <c r="H301" s="242">
        <f t="shared" si="167"/>
        <v>0</v>
      </c>
      <c r="I301" s="242">
        <f t="shared" si="167"/>
        <v>0</v>
      </c>
      <c r="J301" s="242">
        <f t="shared" si="167"/>
        <v>0</v>
      </c>
      <c r="K301" s="242">
        <f t="shared" si="167"/>
        <v>0</v>
      </c>
      <c r="L301" s="242">
        <f t="shared" si="167"/>
        <v>0</v>
      </c>
      <c r="M301" s="242">
        <f t="shared" si="167"/>
        <v>0</v>
      </c>
      <c r="N301" s="242">
        <f t="shared" si="167"/>
        <v>0</v>
      </c>
      <c r="O301" s="242">
        <f t="shared" si="167"/>
        <v>0</v>
      </c>
      <c r="P301" s="242">
        <f t="shared" si="167"/>
        <v>0</v>
      </c>
      <c r="Q301" s="242">
        <f t="shared" si="167"/>
        <v>0</v>
      </c>
      <c r="R301" s="242">
        <f t="shared" si="167"/>
        <v>0</v>
      </c>
      <c r="S301" s="242">
        <f t="shared" si="167"/>
        <v>0</v>
      </c>
      <c r="T301" s="242">
        <f t="shared" si="167"/>
        <v>0</v>
      </c>
      <c r="U301" s="242">
        <f t="shared" si="167"/>
        <v>0</v>
      </c>
      <c r="V301" s="242">
        <f t="shared" si="167"/>
        <v>0</v>
      </c>
      <c r="W301" s="242"/>
      <c r="X301" s="242">
        <f t="shared" si="167"/>
        <v>0</v>
      </c>
      <c r="Y301" s="242">
        <f t="shared" si="167"/>
        <v>0</v>
      </c>
      <c r="Z301" s="242">
        <f t="shared" si="167"/>
        <v>0</v>
      </c>
      <c r="AA301" s="242">
        <f t="shared" si="167"/>
        <v>0</v>
      </c>
      <c r="AB301" s="242">
        <f t="shared" si="167"/>
        <v>0</v>
      </c>
      <c r="AC301" s="242">
        <f t="shared" si="167"/>
        <v>0</v>
      </c>
      <c r="AD301" s="242">
        <f t="shared" si="167"/>
        <v>0</v>
      </c>
      <c r="AE301" s="242">
        <f t="shared" si="167"/>
        <v>0</v>
      </c>
      <c r="AF301" s="242">
        <f t="shared" si="167"/>
        <v>0</v>
      </c>
      <c r="AG301" s="242">
        <f t="shared" si="167"/>
        <v>0</v>
      </c>
      <c r="AH301" s="242">
        <f t="shared" si="167"/>
        <v>0</v>
      </c>
      <c r="AI301" s="242">
        <f t="shared" si="167"/>
        <v>0</v>
      </c>
      <c r="AJ301" s="242">
        <f t="shared" si="167"/>
        <v>0</v>
      </c>
      <c r="AK301" s="242">
        <f t="shared" si="167"/>
        <v>0</v>
      </c>
      <c r="AL301" s="242">
        <f t="shared" si="167"/>
        <v>0</v>
      </c>
      <c r="AM301" s="242">
        <f t="shared" si="167"/>
        <v>0</v>
      </c>
      <c r="AN301" s="242">
        <f t="shared" si="167"/>
        <v>0</v>
      </c>
      <c r="AO301" s="242">
        <f t="shared" si="167"/>
        <v>0</v>
      </c>
      <c r="AP301" s="242">
        <f t="shared" si="167"/>
        <v>0</v>
      </c>
      <c r="AQ301" s="242">
        <f t="shared" si="167"/>
        <v>0</v>
      </c>
      <c r="AR301" s="242">
        <f t="shared" si="167"/>
        <v>0</v>
      </c>
      <c r="AS301" s="242">
        <f t="shared" si="167"/>
        <v>0</v>
      </c>
      <c r="AT301" s="242">
        <f t="shared" si="167"/>
        <v>0</v>
      </c>
      <c r="AU301" s="242">
        <f t="shared" si="167"/>
        <v>0</v>
      </c>
      <c r="AV301" s="242">
        <f t="shared" si="167"/>
        <v>0</v>
      </c>
      <c r="AW301" s="242">
        <f t="shared" si="167"/>
        <v>0</v>
      </c>
      <c r="AY301" s="239">
        <f t="shared" si="94"/>
        <v>0</v>
      </c>
    </row>
    <row r="302" spans="1:51" x14ac:dyDescent="0.25">
      <c r="A302" s="240" t="str">
        <f t="shared" si="162"/>
        <v>NEO1.1</v>
      </c>
      <c r="B302" s="241" t="str">
        <f t="shared" si="162"/>
        <v>Neonatologie (≥  32 0/7 SSW und GG 1250g)</v>
      </c>
      <c r="C302" s="241"/>
      <c r="D302" s="242">
        <f t="shared" ref="D302:AW302" si="168">+IF(AND(D$167=2,D138&gt;=1),2,IF(AND(D$167=1,D138=1),1,0))</f>
        <v>0</v>
      </c>
      <c r="E302" s="242">
        <f t="shared" si="168"/>
        <v>0</v>
      </c>
      <c r="F302" s="242">
        <f t="shared" si="168"/>
        <v>0</v>
      </c>
      <c r="G302" s="242">
        <f t="shared" si="168"/>
        <v>0</v>
      </c>
      <c r="H302" s="242">
        <f t="shared" si="168"/>
        <v>0</v>
      </c>
      <c r="I302" s="242">
        <f t="shared" si="168"/>
        <v>0</v>
      </c>
      <c r="J302" s="242">
        <f t="shared" si="168"/>
        <v>0</v>
      </c>
      <c r="K302" s="242">
        <f t="shared" si="168"/>
        <v>0</v>
      </c>
      <c r="L302" s="242">
        <f t="shared" si="168"/>
        <v>0</v>
      </c>
      <c r="M302" s="242">
        <f t="shared" si="168"/>
        <v>0</v>
      </c>
      <c r="N302" s="242">
        <f t="shared" si="168"/>
        <v>0</v>
      </c>
      <c r="O302" s="242">
        <f t="shared" si="168"/>
        <v>0</v>
      </c>
      <c r="P302" s="242">
        <f t="shared" si="168"/>
        <v>0</v>
      </c>
      <c r="Q302" s="242">
        <f t="shared" si="168"/>
        <v>0</v>
      </c>
      <c r="R302" s="242">
        <f t="shared" si="168"/>
        <v>0</v>
      </c>
      <c r="S302" s="242">
        <f t="shared" si="168"/>
        <v>0</v>
      </c>
      <c r="T302" s="242">
        <f t="shared" si="168"/>
        <v>0</v>
      </c>
      <c r="U302" s="242">
        <f t="shared" si="168"/>
        <v>0</v>
      </c>
      <c r="V302" s="242">
        <f t="shared" si="168"/>
        <v>0</v>
      </c>
      <c r="W302" s="242"/>
      <c r="X302" s="242">
        <f t="shared" si="168"/>
        <v>0</v>
      </c>
      <c r="Y302" s="242">
        <f t="shared" si="168"/>
        <v>0</v>
      </c>
      <c r="Z302" s="242">
        <f t="shared" si="168"/>
        <v>0</v>
      </c>
      <c r="AA302" s="242">
        <f t="shared" si="168"/>
        <v>0</v>
      </c>
      <c r="AB302" s="242">
        <f t="shared" si="168"/>
        <v>0</v>
      </c>
      <c r="AC302" s="242">
        <f t="shared" si="168"/>
        <v>0</v>
      </c>
      <c r="AD302" s="242">
        <f t="shared" si="168"/>
        <v>0</v>
      </c>
      <c r="AE302" s="242">
        <f t="shared" si="168"/>
        <v>0</v>
      </c>
      <c r="AF302" s="242">
        <f t="shared" si="168"/>
        <v>0</v>
      </c>
      <c r="AG302" s="242">
        <f t="shared" si="168"/>
        <v>0</v>
      </c>
      <c r="AH302" s="242">
        <f t="shared" si="168"/>
        <v>0</v>
      </c>
      <c r="AI302" s="242">
        <f t="shared" si="168"/>
        <v>0</v>
      </c>
      <c r="AJ302" s="242">
        <f t="shared" si="168"/>
        <v>0</v>
      </c>
      <c r="AK302" s="242">
        <f t="shared" si="168"/>
        <v>0</v>
      </c>
      <c r="AL302" s="242">
        <f t="shared" si="168"/>
        <v>0</v>
      </c>
      <c r="AM302" s="242">
        <f t="shared" si="168"/>
        <v>0</v>
      </c>
      <c r="AN302" s="242">
        <f t="shared" si="168"/>
        <v>0</v>
      </c>
      <c r="AO302" s="242">
        <f t="shared" si="168"/>
        <v>0</v>
      </c>
      <c r="AP302" s="242">
        <f t="shared" si="168"/>
        <v>0</v>
      </c>
      <c r="AQ302" s="242">
        <f t="shared" si="168"/>
        <v>0</v>
      </c>
      <c r="AR302" s="242">
        <f t="shared" si="168"/>
        <v>0</v>
      </c>
      <c r="AS302" s="242">
        <f t="shared" si="168"/>
        <v>0</v>
      </c>
      <c r="AT302" s="242">
        <f t="shared" si="168"/>
        <v>0</v>
      </c>
      <c r="AU302" s="242">
        <f t="shared" si="168"/>
        <v>0</v>
      </c>
      <c r="AV302" s="242">
        <f t="shared" si="168"/>
        <v>0</v>
      </c>
      <c r="AW302" s="242">
        <f t="shared" si="168"/>
        <v>0</v>
      </c>
      <c r="AY302" s="239">
        <f t="shared" ref="AY302:AY321" si="169">+MAX(D302:AW302)</f>
        <v>0</v>
      </c>
    </row>
    <row r="303" spans="1:51" ht="25" x14ac:dyDescent="0.25">
      <c r="A303" s="240" t="str">
        <f t="shared" si="162"/>
        <v>NEO1.1.1</v>
      </c>
      <c r="B303" s="241" t="str">
        <f t="shared" si="162"/>
        <v>Spezialisierte Neonatologie (≥ 28 0/7 SSW und GG ≥1000g)</v>
      </c>
      <c r="C303" s="241"/>
      <c r="D303" s="242">
        <f t="shared" ref="D303:AW303" si="170">+IF(AND(D$167=2,D139&gt;=1),2,IF(AND(D$167=1,D139=1),1,0))</f>
        <v>0</v>
      </c>
      <c r="E303" s="242">
        <f t="shared" si="170"/>
        <v>0</v>
      </c>
      <c r="F303" s="242">
        <f t="shared" si="170"/>
        <v>0</v>
      </c>
      <c r="G303" s="242">
        <f t="shared" si="170"/>
        <v>0</v>
      </c>
      <c r="H303" s="242">
        <f t="shared" si="170"/>
        <v>0</v>
      </c>
      <c r="I303" s="242">
        <f t="shared" si="170"/>
        <v>0</v>
      </c>
      <c r="J303" s="242">
        <f t="shared" si="170"/>
        <v>0</v>
      </c>
      <c r="K303" s="242">
        <f t="shared" si="170"/>
        <v>0</v>
      </c>
      <c r="L303" s="242">
        <f t="shared" si="170"/>
        <v>0</v>
      </c>
      <c r="M303" s="242">
        <f t="shared" si="170"/>
        <v>0</v>
      </c>
      <c r="N303" s="242">
        <f t="shared" si="170"/>
        <v>0</v>
      </c>
      <c r="O303" s="242">
        <f t="shared" si="170"/>
        <v>0</v>
      </c>
      <c r="P303" s="242">
        <f t="shared" si="170"/>
        <v>0</v>
      </c>
      <c r="Q303" s="242">
        <f t="shared" si="170"/>
        <v>0</v>
      </c>
      <c r="R303" s="242">
        <f t="shared" si="170"/>
        <v>0</v>
      </c>
      <c r="S303" s="242">
        <f t="shared" si="170"/>
        <v>0</v>
      </c>
      <c r="T303" s="242">
        <f t="shared" si="170"/>
        <v>0</v>
      </c>
      <c r="U303" s="242">
        <f t="shared" si="170"/>
        <v>0</v>
      </c>
      <c r="V303" s="242">
        <f t="shared" si="170"/>
        <v>0</v>
      </c>
      <c r="W303" s="242"/>
      <c r="X303" s="242">
        <f t="shared" si="170"/>
        <v>0</v>
      </c>
      <c r="Y303" s="242">
        <f t="shared" si="170"/>
        <v>0</v>
      </c>
      <c r="Z303" s="242">
        <f t="shared" si="170"/>
        <v>0</v>
      </c>
      <c r="AA303" s="242">
        <f t="shared" si="170"/>
        <v>0</v>
      </c>
      <c r="AB303" s="242">
        <f t="shared" si="170"/>
        <v>0</v>
      </c>
      <c r="AC303" s="242">
        <f t="shared" si="170"/>
        <v>0</v>
      </c>
      <c r="AD303" s="242">
        <f t="shared" si="170"/>
        <v>0</v>
      </c>
      <c r="AE303" s="242">
        <f t="shared" si="170"/>
        <v>0</v>
      </c>
      <c r="AF303" s="242">
        <f t="shared" si="170"/>
        <v>0</v>
      </c>
      <c r="AG303" s="242">
        <f t="shared" si="170"/>
        <v>0</v>
      </c>
      <c r="AH303" s="242">
        <f t="shared" si="170"/>
        <v>0</v>
      </c>
      <c r="AI303" s="242">
        <f t="shared" si="170"/>
        <v>0</v>
      </c>
      <c r="AJ303" s="242">
        <f t="shared" si="170"/>
        <v>0</v>
      </c>
      <c r="AK303" s="242">
        <f t="shared" si="170"/>
        <v>0</v>
      </c>
      <c r="AL303" s="242">
        <f t="shared" si="170"/>
        <v>0</v>
      </c>
      <c r="AM303" s="242">
        <f t="shared" si="170"/>
        <v>0</v>
      </c>
      <c r="AN303" s="242">
        <f t="shared" si="170"/>
        <v>0</v>
      </c>
      <c r="AO303" s="242">
        <f t="shared" si="170"/>
        <v>0</v>
      </c>
      <c r="AP303" s="242">
        <f t="shared" si="170"/>
        <v>0</v>
      </c>
      <c r="AQ303" s="242">
        <f t="shared" si="170"/>
        <v>0</v>
      </c>
      <c r="AR303" s="242">
        <f t="shared" si="170"/>
        <v>0</v>
      </c>
      <c r="AS303" s="242">
        <f t="shared" si="170"/>
        <v>0</v>
      </c>
      <c r="AT303" s="242">
        <f t="shared" si="170"/>
        <v>0</v>
      </c>
      <c r="AU303" s="242">
        <f t="shared" si="170"/>
        <v>0</v>
      </c>
      <c r="AV303" s="242">
        <f t="shared" si="170"/>
        <v>0</v>
      </c>
      <c r="AW303" s="242">
        <f t="shared" si="170"/>
        <v>0</v>
      </c>
      <c r="AY303" s="239">
        <f t="shared" si="169"/>
        <v>0</v>
      </c>
    </row>
    <row r="304" spans="1:51" ht="25" x14ac:dyDescent="0.25">
      <c r="A304" s="240" t="str">
        <f t="shared" si="162"/>
        <v>NEO1.1.1.1</v>
      </c>
      <c r="B304" s="241" t="str">
        <f t="shared" si="162"/>
        <v>Hochspezialisierte Neonatologie (&lt; 32 0/7 SSW und GG &lt; 1500g)</v>
      </c>
      <c r="C304" s="241"/>
      <c r="D304" s="242">
        <f t="shared" ref="D304:AW304" si="171">+IF(AND(D$167=2,D140&gt;=1),2,IF(AND(D$167=1,D140=1),1,0))</f>
        <v>0</v>
      </c>
      <c r="E304" s="242">
        <f t="shared" si="171"/>
        <v>0</v>
      </c>
      <c r="F304" s="242">
        <f t="shared" si="171"/>
        <v>0</v>
      </c>
      <c r="G304" s="242">
        <f t="shared" si="171"/>
        <v>0</v>
      </c>
      <c r="H304" s="242">
        <f t="shared" si="171"/>
        <v>0</v>
      </c>
      <c r="I304" s="242">
        <f t="shared" si="171"/>
        <v>0</v>
      </c>
      <c r="J304" s="242">
        <f t="shared" si="171"/>
        <v>0</v>
      </c>
      <c r="K304" s="242">
        <f t="shared" si="171"/>
        <v>0</v>
      </c>
      <c r="L304" s="242">
        <f t="shared" si="171"/>
        <v>0</v>
      </c>
      <c r="M304" s="242">
        <f t="shared" si="171"/>
        <v>0</v>
      </c>
      <c r="N304" s="242">
        <f t="shared" si="171"/>
        <v>0</v>
      </c>
      <c r="O304" s="242">
        <f t="shared" si="171"/>
        <v>0</v>
      </c>
      <c r="P304" s="242">
        <f t="shared" si="171"/>
        <v>0</v>
      </c>
      <c r="Q304" s="242">
        <f t="shared" si="171"/>
        <v>0</v>
      </c>
      <c r="R304" s="242">
        <f t="shared" si="171"/>
        <v>0</v>
      </c>
      <c r="S304" s="242">
        <f t="shared" si="171"/>
        <v>0</v>
      </c>
      <c r="T304" s="242">
        <f t="shared" si="171"/>
        <v>0</v>
      </c>
      <c r="U304" s="242">
        <f t="shared" si="171"/>
        <v>0</v>
      </c>
      <c r="V304" s="242">
        <f t="shared" si="171"/>
        <v>0</v>
      </c>
      <c r="W304" s="242"/>
      <c r="X304" s="242">
        <f t="shared" si="171"/>
        <v>0</v>
      </c>
      <c r="Y304" s="242">
        <f t="shared" si="171"/>
        <v>0</v>
      </c>
      <c r="Z304" s="242">
        <f t="shared" si="171"/>
        <v>0</v>
      </c>
      <c r="AA304" s="242">
        <f t="shared" si="171"/>
        <v>0</v>
      </c>
      <c r="AB304" s="242">
        <f t="shared" si="171"/>
        <v>0</v>
      </c>
      <c r="AC304" s="242">
        <f t="shared" si="171"/>
        <v>0</v>
      </c>
      <c r="AD304" s="242">
        <f t="shared" si="171"/>
        <v>0</v>
      </c>
      <c r="AE304" s="242">
        <f t="shared" si="171"/>
        <v>0</v>
      </c>
      <c r="AF304" s="242">
        <f t="shared" si="171"/>
        <v>0</v>
      </c>
      <c r="AG304" s="242">
        <f t="shared" si="171"/>
        <v>0</v>
      </c>
      <c r="AH304" s="242">
        <f t="shared" si="171"/>
        <v>0</v>
      </c>
      <c r="AI304" s="242">
        <f t="shared" si="171"/>
        <v>0</v>
      </c>
      <c r="AJ304" s="242">
        <f t="shared" si="171"/>
        <v>0</v>
      </c>
      <c r="AK304" s="242">
        <f t="shared" si="171"/>
        <v>0</v>
      </c>
      <c r="AL304" s="242">
        <f t="shared" si="171"/>
        <v>0</v>
      </c>
      <c r="AM304" s="242">
        <f t="shared" si="171"/>
        <v>0</v>
      </c>
      <c r="AN304" s="242">
        <f t="shared" si="171"/>
        <v>0</v>
      </c>
      <c r="AO304" s="242">
        <f t="shared" si="171"/>
        <v>0</v>
      </c>
      <c r="AP304" s="242">
        <f t="shared" si="171"/>
        <v>0</v>
      </c>
      <c r="AQ304" s="242">
        <f t="shared" si="171"/>
        <v>0</v>
      </c>
      <c r="AR304" s="242">
        <f t="shared" si="171"/>
        <v>0</v>
      </c>
      <c r="AS304" s="242">
        <f t="shared" si="171"/>
        <v>0</v>
      </c>
      <c r="AT304" s="242">
        <f t="shared" si="171"/>
        <v>0</v>
      </c>
      <c r="AU304" s="242">
        <f t="shared" si="171"/>
        <v>0</v>
      </c>
      <c r="AV304" s="242">
        <f t="shared" si="171"/>
        <v>0</v>
      </c>
      <c r="AW304" s="242">
        <f t="shared" si="171"/>
        <v>0</v>
      </c>
      <c r="AY304" s="239">
        <f t="shared" si="169"/>
        <v>0</v>
      </c>
    </row>
    <row r="305" spans="1:51" x14ac:dyDescent="0.25">
      <c r="A305" s="240" t="str">
        <f t="shared" si="162"/>
        <v>ONK1</v>
      </c>
      <c r="B305" s="241" t="str">
        <f t="shared" si="162"/>
        <v>Onkologie</v>
      </c>
      <c r="C305" s="241"/>
      <c r="D305" s="242">
        <f t="shared" ref="D305:AW305" si="172">+IF(AND(D$167=2,D141&gt;=1),2,IF(AND(D$167=1,D141=1),1,0))</f>
        <v>0</v>
      </c>
      <c r="E305" s="242">
        <f t="shared" si="172"/>
        <v>0</v>
      </c>
      <c r="F305" s="242">
        <f t="shared" si="172"/>
        <v>0</v>
      </c>
      <c r="G305" s="242">
        <f t="shared" si="172"/>
        <v>0</v>
      </c>
      <c r="H305" s="242">
        <f t="shared" si="172"/>
        <v>0</v>
      </c>
      <c r="I305" s="242">
        <f t="shared" si="172"/>
        <v>0</v>
      </c>
      <c r="J305" s="242">
        <f t="shared" si="172"/>
        <v>0</v>
      </c>
      <c r="K305" s="242">
        <f t="shared" si="172"/>
        <v>0</v>
      </c>
      <c r="L305" s="242">
        <f t="shared" si="172"/>
        <v>0</v>
      </c>
      <c r="M305" s="242">
        <f t="shared" si="172"/>
        <v>0</v>
      </c>
      <c r="N305" s="242">
        <f t="shared" si="172"/>
        <v>0</v>
      </c>
      <c r="O305" s="242">
        <f t="shared" si="172"/>
        <v>0</v>
      </c>
      <c r="P305" s="242">
        <f t="shared" si="172"/>
        <v>0</v>
      </c>
      <c r="Q305" s="242">
        <f t="shared" si="172"/>
        <v>0</v>
      </c>
      <c r="R305" s="242">
        <f t="shared" si="172"/>
        <v>0</v>
      </c>
      <c r="S305" s="242">
        <f t="shared" si="172"/>
        <v>0</v>
      </c>
      <c r="T305" s="242">
        <f t="shared" si="172"/>
        <v>0</v>
      </c>
      <c r="U305" s="242">
        <f t="shared" si="172"/>
        <v>0</v>
      </c>
      <c r="V305" s="242">
        <f t="shared" si="172"/>
        <v>0</v>
      </c>
      <c r="W305" s="242"/>
      <c r="X305" s="242">
        <f t="shared" si="172"/>
        <v>0</v>
      </c>
      <c r="Y305" s="242">
        <f t="shared" si="172"/>
        <v>0</v>
      </c>
      <c r="Z305" s="242">
        <f t="shared" si="172"/>
        <v>0</v>
      </c>
      <c r="AA305" s="242">
        <f t="shared" si="172"/>
        <v>0</v>
      </c>
      <c r="AB305" s="242">
        <f t="shared" si="172"/>
        <v>0</v>
      </c>
      <c r="AC305" s="242">
        <f t="shared" si="172"/>
        <v>0</v>
      </c>
      <c r="AD305" s="242">
        <f t="shared" si="172"/>
        <v>0</v>
      </c>
      <c r="AE305" s="242">
        <f t="shared" si="172"/>
        <v>0</v>
      </c>
      <c r="AF305" s="242">
        <f t="shared" si="172"/>
        <v>0</v>
      </c>
      <c r="AG305" s="242">
        <f t="shared" si="172"/>
        <v>0</v>
      </c>
      <c r="AH305" s="242">
        <f t="shared" si="172"/>
        <v>0</v>
      </c>
      <c r="AI305" s="242">
        <f t="shared" si="172"/>
        <v>0</v>
      </c>
      <c r="AJ305" s="242">
        <f t="shared" si="172"/>
        <v>0</v>
      </c>
      <c r="AK305" s="242">
        <f t="shared" si="172"/>
        <v>0</v>
      </c>
      <c r="AL305" s="242">
        <f t="shared" si="172"/>
        <v>0</v>
      </c>
      <c r="AM305" s="242">
        <f t="shared" si="172"/>
        <v>0</v>
      </c>
      <c r="AN305" s="242">
        <f t="shared" si="172"/>
        <v>0</v>
      </c>
      <c r="AO305" s="242">
        <f t="shared" si="172"/>
        <v>0</v>
      </c>
      <c r="AP305" s="242">
        <f t="shared" si="172"/>
        <v>0</v>
      </c>
      <c r="AQ305" s="242">
        <f t="shared" si="172"/>
        <v>0</v>
      </c>
      <c r="AR305" s="242">
        <f t="shared" si="172"/>
        <v>0</v>
      </c>
      <c r="AS305" s="242">
        <f t="shared" si="172"/>
        <v>0</v>
      </c>
      <c r="AT305" s="242">
        <f t="shared" si="172"/>
        <v>0</v>
      </c>
      <c r="AU305" s="242">
        <f t="shared" si="172"/>
        <v>0</v>
      </c>
      <c r="AV305" s="242">
        <f t="shared" si="172"/>
        <v>0</v>
      </c>
      <c r="AW305" s="242">
        <f t="shared" si="172"/>
        <v>0</v>
      </c>
      <c r="AY305" s="239">
        <f t="shared" si="169"/>
        <v>0</v>
      </c>
    </row>
    <row r="306" spans="1:51" x14ac:dyDescent="0.25">
      <c r="A306" s="240" t="str">
        <f t="shared" si="162"/>
        <v>RAO1</v>
      </c>
      <c r="B306" s="241" t="str">
        <f t="shared" si="162"/>
        <v>Radio-Onkologie</v>
      </c>
      <c r="C306" s="241"/>
      <c r="D306" s="242">
        <f t="shared" ref="D306:AW306" si="173">+IF(AND(D$167=2,D142&gt;=1),2,IF(AND(D$167=1,D142=1),1,0))</f>
        <v>0</v>
      </c>
      <c r="E306" s="242">
        <f t="shared" si="173"/>
        <v>0</v>
      </c>
      <c r="F306" s="242">
        <f t="shared" si="173"/>
        <v>0</v>
      </c>
      <c r="G306" s="242">
        <f t="shared" si="173"/>
        <v>0</v>
      </c>
      <c r="H306" s="242">
        <f t="shared" si="173"/>
        <v>0</v>
      </c>
      <c r="I306" s="242">
        <f t="shared" si="173"/>
        <v>0</v>
      </c>
      <c r="J306" s="242">
        <f t="shared" si="173"/>
        <v>0</v>
      </c>
      <c r="K306" s="242">
        <f t="shared" si="173"/>
        <v>0</v>
      </c>
      <c r="L306" s="242">
        <f t="shared" si="173"/>
        <v>0</v>
      </c>
      <c r="M306" s="242">
        <f t="shared" si="173"/>
        <v>0</v>
      </c>
      <c r="N306" s="242">
        <f t="shared" si="173"/>
        <v>0</v>
      </c>
      <c r="O306" s="242">
        <f t="shared" si="173"/>
        <v>0</v>
      </c>
      <c r="P306" s="242">
        <f t="shared" si="173"/>
        <v>0</v>
      </c>
      <c r="Q306" s="242">
        <f t="shared" si="173"/>
        <v>0</v>
      </c>
      <c r="R306" s="242">
        <f t="shared" si="173"/>
        <v>0</v>
      </c>
      <c r="S306" s="242">
        <f t="shared" si="173"/>
        <v>0</v>
      </c>
      <c r="T306" s="242">
        <f t="shared" si="173"/>
        <v>0</v>
      </c>
      <c r="U306" s="242">
        <f t="shared" si="173"/>
        <v>0</v>
      </c>
      <c r="V306" s="242">
        <f t="shared" si="173"/>
        <v>0</v>
      </c>
      <c r="W306" s="242"/>
      <c r="X306" s="242">
        <f t="shared" si="173"/>
        <v>0</v>
      </c>
      <c r="Y306" s="242">
        <f t="shared" si="173"/>
        <v>0</v>
      </c>
      <c r="Z306" s="242">
        <f t="shared" si="173"/>
        <v>0</v>
      </c>
      <c r="AA306" s="242">
        <f t="shared" si="173"/>
        <v>0</v>
      </c>
      <c r="AB306" s="242">
        <f t="shared" si="173"/>
        <v>0</v>
      </c>
      <c r="AC306" s="242">
        <f t="shared" si="173"/>
        <v>0</v>
      </c>
      <c r="AD306" s="242">
        <f t="shared" si="173"/>
        <v>0</v>
      </c>
      <c r="AE306" s="242">
        <f t="shared" si="173"/>
        <v>0</v>
      </c>
      <c r="AF306" s="242">
        <f t="shared" si="173"/>
        <v>0</v>
      </c>
      <c r="AG306" s="242">
        <f t="shared" si="173"/>
        <v>0</v>
      </c>
      <c r="AH306" s="242">
        <f t="shared" si="173"/>
        <v>0</v>
      </c>
      <c r="AI306" s="242">
        <f t="shared" si="173"/>
        <v>0</v>
      </c>
      <c r="AJ306" s="242">
        <f t="shared" si="173"/>
        <v>0</v>
      </c>
      <c r="AK306" s="242">
        <f t="shared" si="173"/>
        <v>0</v>
      </c>
      <c r="AL306" s="242">
        <f t="shared" si="173"/>
        <v>0</v>
      </c>
      <c r="AM306" s="242">
        <f t="shared" si="173"/>
        <v>0</v>
      </c>
      <c r="AN306" s="242">
        <f t="shared" si="173"/>
        <v>0</v>
      </c>
      <c r="AO306" s="242">
        <f t="shared" si="173"/>
        <v>0</v>
      </c>
      <c r="AP306" s="242">
        <f t="shared" si="173"/>
        <v>0</v>
      </c>
      <c r="AQ306" s="242">
        <f t="shared" si="173"/>
        <v>0</v>
      </c>
      <c r="AR306" s="242">
        <f t="shared" si="173"/>
        <v>0</v>
      </c>
      <c r="AS306" s="242">
        <f t="shared" si="173"/>
        <v>0</v>
      </c>
      <c r="AT306" s="242">
        <f t="shared" si="173"/>
        <v>0</v>
      </c>
      <c r="AU306" s="242">
        <f t="shared" si="173"/>
        <v>0</v>
      </c>
      <c r="AV306" s="242">
        <f t="shared" si="173"/>
        <v>0</v>
      </c>
      <c r="AW306" s="242">
        <f t="shared" si="173"/>
        <v>0</v>
      </c>
      <c r="AY306" s="239">
        <f t="shared" si="169"/>
        <v>0</v>
      </c>
    </row>
    <row r="307" spans="1:51" x14ac:dyDescent="0.25">
      <c r="A307" s="240" t="str">
        <f t="shared" si="162"/>
        <v>NUK1</v>
      </c>
      <c r="B307" s="241" t="str">
        <f t="shared" si="162"/>
        <v>Nuklearmedizin</v>
      </c>
      <c r="C307" s="241"/>
      <c r="D307" s="242">
        <f t="shared" ref="D307:AW307" si="174">+IF(AND(D$167=2,D143&gt;=1),2,IF(AND(D$167=1,D143=1),1,0))</f>
        <v>0</v>
      </c>
      <c r="E307" s="242">
        <f t="shared" si="174"/>
        <v>0</v>
      </c>
      <c r="F307" s="242">
        <f t="shared" si="174"/>
        <v>0</v>
      </c>
      <c r="G307" s="242">
        <f t="shared" si="174"/>
        <v>0</v>
      </c>
      <c r="H307" s="242">
        <f t="shared" si="174"/>
        <v>0</v>
      </c>
      <c r="I307" s="242">
        <f t="shared" si="174"/>
        <v>0</v>
      </c>
      <c r="J307" s="242">
        <f t="shared" si="174"/>
        <v>0</v>
      </c>
      <c r="K307" s="242">
        <f t="shared" si="174"/>
        <v>0</v>
      </c>
      <c r="L307" s="242">
        <f t="shared" si="174"/>
        <v>0</v>
      </c>
      <c r="M307" s="242">
        <f t="shared" si="174"/>
        <v>0</v>
      </c>
      <c r="N307" s="242">
        <f t="shared" si="174"/>
        <v>0</v>
      </c>
      <c r="O307" s="242">
        <f t="shared" si="174"/>
        <v>0</v>
      </c>
      <c r="P307" s="242">
        <f t="shared" si="174"/>
        <v>0</v>
      </c>
      <c r="Q307" s="242">
        <f t="shared" si="174"/>
        <v>0</v>
      </c>
      <c r="R307" s="242">
        <f t="shared" si="174"/>
        <v>0</v>
      </c>
      <c r="S307" s="242">
        <f t="shared" si="174"/>
        <v>0</v>
      </c>
      <c r="T307" s="242">
        <f t="shared" si="174"/>
        <v>0</v>
      </c>
      <c r="U307" s="242">
        <f t="shared" si="174"/>
        <v>0</v>
      </c>
      <c r="V307" s="242">
        <f t="shared" si="174"/>
        <v>0</v>
      </c>
      <c r="W307" s="242"/>
      <c r="X307" s="242">
        <f t="shared" si="174"/>
        <v>0</v>
      </c>
      <c r="Y307" s="242">
        <f t="shared" si="174"/>
        <v>0</v>
      </c>
      <c r="Z307" s="242">
        <f t="shared" si="174"/>
        <v>0</v>
      </c>
      <c r="AA307" s="242">
        <f t="shared" si="174"/>
        <v>0</v>
      </c>
      <c r="AB307" s="242">
        <f t="shared" si="174"/>
        <v>0</v>
      </c>
      <c r="AC307" s="242">
        <f t="shared" si="174"/>
        <v>0</v>
      </c>
      <c r="AD307" s="242">
        <f t="shared" si="174"/>
        <v>0</v>
      </c>
      <c r="AE307" s="242">
        <f t="shared" si="174"/>
        <v>0</v>
      </c>
      <c r="AF307" s="242">
        <f t="shared" si="174"/>
        <v>0</v>
      </c>
      <c r="AG307" s="242">
        <f t="shared" si="174"/>
        <v>0</v>
      </c>
      <c r="AH307" s="242">
        <f t="shared" si="174"/>
        <v>0</v>
      </c>
      <c r="AI307" s="242">
        <f t="shared" si="174"/>
        <v>0</v>
      </c>
      <c r="AJ307" s="242">
        <f t="shared" si="174"/>
        <v>0</v>
      </c>
      <c r="AK307" s="242">
        <f t="shared" si="174"/>
        <v>0</v>
      </c>
      <c r="AL307" s="242">
        <f t="shared" si="174"/>
        <v>0</v>
      </c>
      <c r="AM307" s="242">
        <f t="shared" si="174"/>
        <v>0</v>
      </c>
      <c r="AN307" s="242">
        <f t="shared" si="174"/>
        <v>0</v>
      </c>
      <c r="AO307" s="242">
        <f t="shared" si="174"/>
        <v>0</v>
      </c>
      <c r="AP307" s="242">
        <f t="shared" si="174"/>
        <v>0</v>
      </c>
      <c r="AQ307" s="242">
        <f t="shared" si="174"/>
        <v>0</v>
      </c>
      <c r="AR307" s="242">
        <f t="shared" si="174"/>
        <v>0</v>
      </c>
      <c r="AS307" s="242">
        <f t="shared" si="174"/>
        <v>0</v>
      </c>
      <c r="AT307" s="242">
        <f t="shared" si="174"/>
        <v>0</v>
      </c>
      <c r="AU307" s="242">
        <f t="shared" si="174"/>
        <v>0</v>
      </c>
      <c r="AV307" s="242">
        <f t="shared" si="174"/>
        <v>0</v>
      </c>
      <c r="AW307" s="242">
        <f t="shared" si="174"/>
        <v>0</v>
      </c>
      <c r="AY307" s="239">
        <f t="shared" si="169"/>
        <v>0</v>
      </c>
    </row>
    <row r="308" spans="1:51" x14ac:dyDescent="0.25">
      <c r="A308" s="240" t="str">
        <f t="shared" si="162"/>
        <v>UNF1</v>
      </c>
      <c r="B308" s="241" t="str">
        <f t="shared" si="162"/>
        <v>Unfallchirurgie (Polytrauma)</v>
      </c>
      <c r="C308" s="241"/>
      <c r="D308" s="242">
        <f t="shared" ref="D308:AW308" si="175">+IF(AND(D$167=2,D144&gt;=1),2,IF(AND(D$167=1,D144=1),1,0))</f>
        <v>0</v>
      </c>
      <c r="E308" s="242">
        <f t="shared" si="175"/>
        <v>0</v>
      </c>
      <c r="F308" s="242">
        <f t="shared" si="175"/>
        <v>0</v>
      </c>
      <c r="G308" s="242">
        <f t="shared" si="175"/>
        <v>0</v>
      </c>
      <c r="H308" s="242">
        <f t="shared" si="175"/>
        <v>0</v>
      </c>
      <c r="I308" s="242">
        <f t="shared" si="175"/>
        <v>0</v>
      </c>
      <c r="J308" s="242">
        <f t="shared" si="175"/>
        <v>0</v>
      </c>
      <c r="K308" s="242">
        <f t="shared" si="175"/>
        <v>0</v>
      </c>
      <c r="L308" s="242">
        <f t="shared" si="175"/>
        <v>0</v>
      </c>
      <c r="M308" s="242">
        <f t="shared" si="175"/>
        <v>0</v>
      </c>
      <c r="N308" s="242">
        <f t="shared" si="175"/>
        <v>0</v>
      </c>
      <c r="O308" s="242">
        <f t="shared" si="175"/>
        <v>0</v>
      </c>
      <c r="P308" s="242">
        <f t="shared" si="175"/>
        <v>0</v>
      </c>
      <c r="Q308" s="242">
        <f t="shared" si="175"/>
        <v>0</v>
      </c>
      <c r="R308" s="242">
        <f t="shared" si="175"/>
        <v>0</v>
      </c>
      <c r="S308" s="242">
        <f t="shared" si="175"/>
        <v>0</v>
      </c>
      <c r="T308" s="242">
        <f t="shared" si="175"/>
        <v>0</v>
      </c>
      <c r="U308" s="242">
        <f t="shared" si="175"/>
        <v>0</v>
      </c>
      <c r="V308" s="242">
        <f t="shared" si="175"/>
        <v>0</v>
      </c>
      <c r="W308" s="242"/>
      <c r="X308" s="242">
        <f t="shared" si="175"/>
        <v>0</v>
      </c>
      <c r="Y308" s="242">
        <f t="shared" si="175"/>
        <v>0</v>
      </c>
      <c r="Z308" s="242">
        <f t="shared" si="175"/>
        <v>0</v>
      </c>
      <c r="AA308" s="242">
        <f t="shared" si="175"/>
        <v>0</v>
      </c>
      <c r="AB308" s="242">
        <f t="shared" si="175"/>
        <v>0</v>
      </c>
      <c r="AC308" s="242">
        <f t="shared" si="175"/>
        <v>0</v>
      </c>
      <c r="AD308" s="242">
        <f t="shared" si="175"/>
        <v>0</v>
      </c>
      <c r="AE308" s="242">
        <f t="shared" si="175"/>
        <v>0</v>
      </c>
      <c r="AF308" s="242">
        <f t="shared" si="175"/>
        <v>0</v>
      </c>
      <c r="AG308" s="242">
        <f t="shared" si="175"/>
        <v>0</v>
      </c>
      <c r="AH308" s="242">
        <f t="shared" si="175"/>
        <v>0</v>
      </c>
      <c r="AI308" s="242">
        <f t="shared" si="175"/>
        <v>0</v>
      </c>
      <c r="AJ308" s="242">
        <f t="shared" si="175"/>
        <v>0</v>
      </c>
      <c r="AK308" s="242">
        <f t="shared" si="175"/>
        <v>0</v>
      </c>
      <c r="AL308" s="242">
        <f t="shared" si="175"/>
        <v>0</v>
      </c>
      <c r="AM308" s="242">
        <f t="shared" si="175"/>
        <v>0</v>
      </c>
      <c r="AN308" s="242">
        <f t="shared" si="175"/>
        <v>0</v>
      </c>
      <c r="AO308" s="242">
        <f t="shared" si="175"/>
        <v>0</v>
      </c>
      <c r="AP308" s="242">
        <f t="shared" si="175"/>
        <v>0</v>
      </c>
      <c r="AQ308" s="242">
        <f t="shared" si="175"/>
        <v>0</v>
      </c>
      <c r="AR308" s="242">
        <f t="shared" si="175"/>
        <v>0</v>
      </c>
      <c r="AS308" s="242">
        <f t="shared" si="175"/>
        <v>0</v>
      </c>
      <c r="AT308" s="242">
        <f t="shared" si="175"/>
        <v>0</v>
      </c>
      <c r="AU308" s="242">
        <f t="shared" si="175"/>
        <v>0</v>
      </c>
      <c r="AV308" s="242">
        <f t="shared" si="175"/>
        <v>0</v>
      </c>
      <c r="AW308" s="242">
        <f t="shared" si="175"/>
        <v>0</v>
      </c>
      <c r="AY308" s="239">
        <f t="shared" si="169"/>
        <v>0</v>
      </c>
    </row>
    <row r="309" spans="1:51" x14ac:dyDescent="0.25">
      <c r="A309" s="240" t="str">
        <f t="shared" si="162"/>
        <v>UNF1.1</v>
      </c>
      <c r="B309" s="241" t="str">
        <f t="shared" si="162"/>
        <v>Behandlung von Schwerverletzten (IVHSM)</v>
      </c>
      <c r="C309" s="241"/>
      <c r="D309" s="242">
        <f t="shared" ref="D309:AW309" si="176">+IF(AND(D$167=2,D145&gt;=1),2,IF(AND(D$167=1,D145=1),1,0))</f>
        <v>0</v>
      </c>
      <c r="E309" s="242">
        <f t="shared" si="176"/>
        <v>0</v>
      </c>
      <c r="F309" s="242">
        <f t="shared" si="176"/>
        <v>0</v>
      </c>
      <c r="G309" s="242">
        <f t="shared" si="176"/>
        <v>0</v>
      </c>
      <c r="H309" s="242">
        <f t="shared" si="176"/>
        <v>0</v>
      </c>
      <c r="I309" s="242">
        <f t="shared" si="176"/>
        <v>0</v>
      </c>
      <c r="J309" s="242">
        <f t="shared" si="176"/>
        <v>0</v>
      </c>
      <c r="K309" s="242">
        <f t="shared" si="176"/>
        <v>0</v>
      </c>
      <c r="L309" s="242">
        <f t="shared" si="176"/>
        <v>0</v>
      </c>
      <c r="M309" s="242">
        <f t="shared" si="176"/>
        <v>0</v>
      </c>
      <c r="N309" s="242">
        <f t="shared" si="176"/>
        <v>0</v>
      </c>
      <c r="O309" s="242">
        <f t="shared" si="176"/>
        <v>0</v>
      </c>
      <c r="P309" s="242">
        <f t="shared" si="176"/>
        <v>0</v>
      </c>
      <c r="Q309" s="242">
        <f t="shared" si="176"/>
        <v>0</v>
      </c>
      <c r="R309" s="242">
        <f t="shared" si="176"/>
        <v>0</v>
      </c>
      <c r="S309" s="242">
        <f t="shared" si="176"/>
        <v>0</v>
      </c>
      <c r="T309" s="242">
        <f t="shared" si="176"/>
        <v>0</v>
      </c>
      <c r="U309" s="242">
        <f t="shared" si="176"/>
        <v>0</v>
      </c>
      <c r="V309" s="242">
        <f t="shared" si="176"/>
        <v>0</v>
      </c>
      <c r="W309" s="242"/>
      <c r="X309" s="242">
        <f t="shared" si="176"/>
        <v>0</v>
      </c>
      <c r="Y309" s="242">
        <f t="shared" si="176"/>
        <v>0</v>
      </c>
      <c r="Z309" s="242">
        <f t="shared" si="176"/>
        <v>0</v>
      </c>
      <c r="AA309" s="242">
        <f t="shared" si="176"/>
        <v>0</v>
      </c>
      <c r="AB309" s="242">
        <f t="shared" si="176"/>
        <v>0</v>
      </c>
      <c r="AC309" s="242">
        <f t="shared" si="176"/>
        <v>0</v>
      </c>
      <c r="AD309" s="242">
        <f t="shared" si="176"/>
        <v>0</v>
      </c>
      <c r="AE309" s="242">
        <f t="shared" si="176"/>
        <v>0</v>
      </c>
      <c r="AF309" s="242">
        <f t="shared" si="176"/>
        <v>0</v>
      </c>
      <c r="AG309" s="242">
        <f t="shared" si="176"/>
        <v>0</v>
      </c>
      <c r="AH309" s="242">
        <f t="shared" si="176"/>
        <v>0</v>
      </c>
      <c r="AI309" s="242">
        <f t="shared" si="176"/>
        <v>0</v>
      </c>
      <c r="AJ309" s="242">
        <f t="shared" si="176"/>
        <v>0</v>
      </c>
      <c r="AK309" s="242">
        <f t="shared" si="176"/>
        <v>0</v>
      </c>
      <c r="AL309" s="242">
        <f t="shared" si="176"/>
        <v>0</v>
      </c>
      <c r="AM309" s="242">
        <f t="shared" si="176"/>
        <v>0</v>
      </c>
      <c r="AN309" s="242">
        <f t="shared" si="176"/>
        <v>0</v>
      </c>
      <c r="AO309" s="242">
        <f t="shared" si="176"/>
        <v>0</v>
      </c>
      <c r="AP309" s="242">
        <f t="shared" si="176"/>
        <v>0</v>
      </c>
      <c r="AQ309" s="242">
        <f t="shared" si="176"/>
        <v>0</v>
      </c>
      <c r="AR309" s="242">
        <f t="shared" si="176"/>
        <v>0</v>
      </c>
      <c r="AS309" s="242">
        <f t="shared" si="176"/>
        <v>0</v>
      </c>
      <c r="AT309" s="242">
        <f t="shared" si="176"/>
        <v>0</v>
      </c>
      <c r="AU309" s="242">
        <f t="shared" si="176"/>
        <v>0</v>
      </c>
      <c r="AV309" s="242">
        <f t="shared" si="176"/>
        <v>0</v>
      </c>
      <c r="AW309" s="242">
        <f t="shared" si="176"/>
        <v>0</v>
      </c>
      <c r="AY309" s="239">
        <f t="shared" si="169"/>
        <v>0</v>
      </c>
    </row>
    <row r="310" spans="1:51" x14ac:dyDescent="0.25">
      <c r="A310" s="240" t="str">
        <f t="shared" si="162"/>
        <v>UNF2</v>
      </c>
      <c r="B310" s="241" t="str">
        <f t="shared" si="162"/>
        <v>Schwere Verbrennungen (IVHSM)</v>
      </c>
      <c r="C310" s="241"/>
      <c r="D310" s="242">
        <f t="shared" ref="D310:AW310" si="177">+IF(AND(D$167=2,D146&gt;=1),2,IF(AND(D$167=1,D146=1),1,0))</f>
        <v>0</v>
      </c>
      <c r="E310" s="242">
        <f t="shared" si="177"/>
        <v>0</v>
      </c>
      <c r="F310" s="242">
        <f t="shared" si="177"/>
        <v>0</v>
      </c>
      <c r="G310" s="242">
        <f t="shared" si="177"/>
        <v>0</v>
      </c>
      <c r="H310" s="242">
        <f t="shared" si="177"/>
        <v>0</v>
      </c>
      <c r="I310" s="242">
        <f t="shared" si="177"/>
        <v>0</v>
      </c>
      <c r="J310" s="242">
        <f t="shared" si="177"/>
        <v>0</v>
      </c>
      <c r="K310" s="242">
        <f t="shared" si="177"/>
        <v>0</v>
      </c>
      <c r="L310" s="242">
        <f t="shared" si="177"/>
        <v>0</v>
      </c>
      <c r="M310" s="242">
        <f t="shared" si="177"/>
        <v>0</v>
      </c>
      <c r="N310" s="242">
        <f t="shared" si="177"/>
        <v>0</v>
      </c>
      <c r="O310" s="242">
        <f t="shared" si="177"/>
        <v>0</v>
      </c>
      <c r="P310" s="242">
        <f t="shared" si="177"/>
        <v>0</v>
      </c>
      <c r="Q310" s="242">
        <f t="shared" si="177"/>
        <v>0</v>
      </c>
      <c r="R310" s="242">
        <f t="shared" si="177"/>
        <v>0</v>
      </c>
      <c r="S310" s="242">
        <f t="shared" si="177"/>
        <v>0</v>
      </c>
      <c r="T310" s="242">
        <f t="shared" si="177"/>
        <v>0</v>
      </c>
      <c r="U310" s="242">
        <f t="shared" si="177"/>
        <v>0</v>
      </c>
      <c r="V310" s="242">
        <f t="shared" si="177"/>
        <v>0</v>
      </c>
      <c r="W310" s="242"/>
      <c r="X310" s="242">
        <f t="shared" si="177"/>
        <v>0</v>
      </c>
      <c r="Y310" s="242">
        <f t="shared" si="177"/>
        <v>0</v>
      </c>
      <c r="Z310" s="242">
        <f t="shared" si="177"/>
        <v>0</v>
      </c>
      <c r="AA310" s="242">
        <f t="shared" si="177"/>
        <v>0</v>
      </c>
      <c r="AB310" s="242">
        <f t="shared" si="177"/>
        <v>0</v>
      </c>
      <c r="AC310" s="242">
        <f t="shared" si="177"/>
        <v>0</v>
      </c>
      <c r="AD310" s="242">
        <f t="shared" si="177"/>
        <v>0</v>
      </c>
      <c r="AE310" s="242">
        <f t="shared" si="177"/>
        <v>0</v>
      </c>
      <c r="AF310" s="242">
        <f t="shared" si="177"/>
        <v>0</v>
      </c>
      <c r="AG310" s="242">
        <f t="shared" si="177"/>
        <v>0</v>
      </c>
      <c r="AH310" s="242">
        <f t="shared" si="177"/>
        <v>0</v>
      </c>
      <c r="AI310" s="242">
        <f t="shared" si="177"/>
        <v>0</v>
      </c>
      <c r="AJ310" s="242">
        <f t="shared" si="177"/>
        <v>0</v>
      </c>
      <c r="AK310" s="242">
        <f t="shared" si="177"/>
        <v>0</v>
      </c>
      <c r="AL310" s="242">
        <f t="shared" si="177"/>
        <v>0</v>
      </c>
      <c r="AM310" s="242">
        <f t="shared" si="177"/>
        <v>0</v>
      </c>
      <c r="AN310" s="242">
        <f t="shared" si="177"/>
        <v>0</v>
      </c>
      <c r="AO310" s="242">
        <f t="shared" si="177"/>
        <v>0</v>
      </c>
      <c r="AP310" s="242">
        <f t="shared" si="177"/>
        <v>0</v>
      </c>
      <c r="AQ310" s="242">
        <f t="shared" si="177"/>
        <v>0</v>
      </c>
      <c r="AR310" s="242">
        <f t="shared" si="177"/>
        <v>0</v>
      </c>
      <c r="AS310" s="242">
        <f t="shared" si="177"/>
        <v>0</v>
      </c>
      <c r="AT310" s="242">
        <f t="shared" si="177"/>
        <v>0</v>
      </c>
      <c r="AU310" s="242">
        <f t="shared" si="177"/>
        <v>0</v>
      </c>
      <c r="AV310" s="242">
        <f t="shared" si="177"/>
        <v>0</v>
      </c>
      <c r="AW310" s="242">
        <f t="shared" si="177"/>
        <v>0</v>
      </c>
      <c r="AY310" s="239">
        <f t="shared" si="169"/>
        <v>0</v>
      </c>
    </row>
    <row r="311" spans="1:51" x14ac:dyDescent="0.25">
      <c r="A311" s="240" t="str">
        <f t="shared" si="162"/>
        <v>KINM</v>
      </c>
      <c r="B311" s="241" t="str">
        <f t="shared" si="162"/>
        <v>Kindermedizin</v>
      </c>
      <c r="C311" s="241"/>
      <c r="D311" s="242">
        <f t="shared" ref="D311:AW311" si="178">+IF(AND(D$167=2,D147&gt;=1),2,IF(AND(D$167=1,D147=1),1,0))</f>
        <v>0</v>
      </c>
      <c r="E311" s="242">
        <f t="shared" si="178"/>
        <v>0</v>
      </c>
      <c r="F311" s="242">
        <f t="shared" si="178"/>
        <v>0</v>
      </c>
      <c r="G311" s="242">
        <f t="shared" si="178"/>
        <v>0</v>
      </c>
      <c r="H311" s="242">
        <f t="shared" si="178"/>
        <v>0</v>
      </c>
      <c r="I311" s="242">
        <f t="shared" si="178"/>
        <v>0</v>
      </c>
      <c r="J311" s="242">
        <f t="shared" si="178"/>
        <v>0</v>
      </c>
      <c r="K311" s="242">
        <f t="shared" si="178"/>
        <v>0</v>
      </c>
      <c r="L311" s="242">
        <f t="shared" si="178"/>
        <v>0</v>
      </c>
      <c r="M311" s="242">
        <f t="shared" si="178"/>
        <v>0</v>
      </c>
      <c r="N311" s="242">
        <f t="shared" si="178"/>
        <v>0</v>
      </c>
      <c r="O311" s="242">
        <f t="shared" si="178"/>
        <v>0</v>
      </c>
      <c r="P311" s="242">
        <f t="shared" si="178"/>
        <v>0</v>
      </c>
      <c r="Q311" s="242">
        <f t="shared" si="178"/>
        <v>0</v>
      </c>
      <c r="R311" s="242">
        <f t="shared" si="178"/>
        <v>0</v>
      </c>
      <c r="S311" s="242">
        <f t="shared" si="178"/>
        <v>0</v>
      </c>
      <c r="T311" s="242">
        <f t="shared" si="178"/>
        <v>0</v>
      </c>
      <c r="U311" s="242">
        <f t="shared" si="178"/>
        <v>0</v>
      </c>
      <c r="V311" s="242">
        <f t="shared" si="178"/>
        <v>0</v>
      </c>
      <c r="W311" s="242"/>
      <c r="X311" s="242">
        <f t="shared" si="178"/>
        <v>0</v>
      </c>
      <c r="Y311" s="242">
        <f t="shared" si="178"/>
        <v>0</v>
      </c>
      <c r="Z311" s="242">
        <f t="shared" si="178"/>
        <v>0</v>
      </c>
      <c r="AA311" s="242">
        <f t="shared" si="178"/>
        <v>0</v>
      </c>
      <c r="AB311" s="242">
        <f t="shared" si="178"/>
        <v>0</v>
      </c>
      <c r="AC311" s="242">
        <f t="shared" si="178"/>
        <v>0</v>
      </c>
      <c r="AD311" s="242">
        <f t="shared" si="178"/>
        <v>0</v>
      </c>
      <c r="AE311" s="242">
        <f t="shared" si="178"/>
        <v>0</v>
      </c>
      <c r="AF311" s="242">
        <f t="shared" si="178"/>
        <v>0</v>
      </c>
      <c r="AG311" s="242">
        <f t="shared" si="178"/>
        <v>0</v>
      </c>
      <c r="AH311" s="242">
        <f t="shared" si="178"/>
        <v>0</v>
      </c>
      <c r="AI311" s="242">
        <f t="shared" si="178"/>
        <v>0</v>
      </c>
      <c r="AJ311" s="242">
        <f t="shared" si="178"/>
        <v>0</v>
      </c>
      <c r="AK311" s="242">
        <f t="shared" si="178"/>
        <v>0</v>
      </c>
      <c r="AL311" s="242">
        <f t="shared" si="178"/>
        <v>0</v>
      </c>
      <c r="AM311" s="242">
        <f t="shared" si="178"/>
        <v>0</v>
      </c>
      <c r="AN311" s="242">
        <f t="shared" si="178"/>
        <v>0</v>
      </c>
      <c r="AO311" s="242">
        <f t="shared" si="178"/>
        <v>0</v>
      </c>
      <c r="AP311" s="242">
        <f t="shared" si="178"/>
        <v>0</v>
      </c>
      <c r="AQ311" s="242">
        <f t="shared" si="178"/>
        <v>0</v>
      </c>
      <c r="AR311" s="242">
        <f t="shared" si="178"/>
        <v>0</v>
      </c>
      <c r="AS311" s="242">
        <f t="shared" si="178"/>
        <v>0</v>
      </c>
      <c r="AT311" s="242">
        <f t="shared" si="178"/>
        <v>0</v>
      </c>
      <c r="AU311" s="242">
        <f t="shared" si="178"/>
        <v>0</v>
      </c>
      <c r="AV311" s="242">
        <f t="shared" si="178"/>
        <v>0</v>
      </c>
      <c r="AW311" s="242">
        <f t="shared" si="178"/>
        <v>0</v>
      </c>
      <c r="AY311" s="239">
        <f t="shared" si="169"/>
        <v>0</v>
      </c>
    </row>
    <row r="312" spans="1:51" x14ac:dyDescent="0.25">
      <c r="A312" s="240" t="str">
        <f t="shared" si="162"/>
        <v>KINC</v>
      </c>
      <c r="B312" s="241" t="str">
        <f t="shared" si="162"/>
        <v>Kinderchirurgie</v>
      </c>
      <c r="C312" s="241"/>
      <c r="D312" s="242">
        <f t="shared" ref="D312:AW312" si="179">+IF(AND(D$167=2,D148&gt;=1),2,IF(AND(D$167=1,D148=1),1,0))</f>
        <v>0</v>
      </c>
      <c r="E312" s="242">
        <f t="shared" si="179"/>
        <v>0</v>
      </c>
      <c r="F312" s="242">
        <f t="shared" si="179"/>
        <v>0</v>
      </c>
      <c r="G312" s="242">
        <f t="shared" si="179"/>
        <v>0</v>
      </c>
      <c r="H312" s="242">
        <f t="shared" si="179"/>
        <v>0</v>
      </c>
      <c r="I312" s="242">
        <f t="shared" si="179"/>
        <v>0</v>
      </c>
      <c r="J312" s="242">
        <f t="shared" si="179"/>
        <v>0</v>
      </c>
      <c r="K312" s="242">
        <f t="shared" si="179"/>
        <v>0</v>
      </c>
      <c r="L312" s="242">
        <f t="shared" si="179"/>
        <v>0</v>
      </c>
      <c r="M312" s="242">
        <f t="shared" si="179"/>
        <v>0</v>
      </c>
      <c r="N312" s="242">
        <f t="shared" si="179"/>
        <v>0</v>
      </c>
      <c r="O312" s="242">
        <f t="shared" si="179"/>
        <v>0</v>
      </c>
      <c r="P312" s="242">
        <f t="shared" si="179"/>
        <v>0</v>
      </c>
      <c r="Q312" s="242">
        <f t="shared" si="179"/>
        <v>0</v>
      </c>
      <c r="R312" s="242">
        <f t="shared" si="179"/>
        <v>0</v>
      </c>
      <c r="S312" s="242">
        <f t="shared" si="179"/>
        <v>0</v>
      </c>
      <c r="T312" s="242">
        <f t="shared" si="179"/>
        <v>0</v>
      </c>
      <c r="U312" s="242">
        <f t="shared" si="179"/>
        <v>0</v>
      </c>
      <c r="V312" s="242">
        <f t="shared" si="179"/>
        <v>0</v>
      </c>
      <c r="W312" s="242"/>
      <c r="X312" s="242">
        <f t="shared" si="179"/>
        <v>0</v>
      </c>
      <c r="Y312" s="242">
        <f t="shared" si="179"/>
        <v>0</v>
      </c>
      <c r="Z312" s="242">
        <f t="shared" si="179"/>
        <v>0</v>
      </c>
      <c r="AA312" s="242">
        <f t="shared" si="179"/>
        <v>0</v>
      </c>
      <c r="AB312" s="242">
        <f t="shared" si="179"/>
        <v>0</v>
      </c>
      <c r="AC312" s="242">
        <f t="shared" si="179"/>
        <v>0</v>
      </c>
      <c r="AD312" s="242">
        <f t="shared" si="179"/>
        <v>0</v>
      </c>
      <c r="AE312" s="242">
        <f t="shared" si="179"/>
        <v>0</v>
      </c>
      <c r="AF312" s="242">
        <f t="shared" si="179"/>
        <v>0</v>
      </c>
      <c r="AG312" s="242">
        <f t="shared" si="179"/>
        <v>0</v>
      </c>
      <c r="AH312" s="242">
        <f t="shared" si="179"/>
        <v>0</v>
      </c>
      <c r="AI312" s="242">
        <f t="shared" si="179"/>
        <v>0</v>
      </c>
      <c r="AJ312" s="242">
        <f t="shared" si="179"/>
        <v>0</v>
      </c>
      <c r="AK312" s="242">
        <f t="shared" si="179"/>
        <v>0</v>
      </c>
      <c r="AL312" s="242">
        <f t="shared" si="179"/>
        <v>0</v>
      </c>
      <c r="AM312" s="242">
        <f t="shared" si="179"/>
        <v>0</v>
      </c>
      <c r="AN312" s="242">
        <f t="shared" si="179"/>
        <v>0</v>
      </c>
      <c r="AO312" s="242">
        <f t="shared" si="179"/>
        <v>0</v>
      </c>
      <c r="AP312" s="242">
        <f t="shared" si="179"/>
        <v>0</v>
      </c>
      <c r="AQ312" s="242">
        <f t="shared" si="179"/>
        <v>0</v>
      </c>
      <c r="AR312" s="242">
        <f t="shared" si="179"/>
        <v>0</v>
      </c>
      <c r="AS312" s="242">
        <f t="shared" si="179"/>
        <v>0</v>
      </c>
      <c r="AT312" s="242">
        <f t="shared" si="179"/>
        <v>0</v>
      </c>
      <c r="AU312" s="242">
        <f t="shared" si="179"/>
        <v>0</v>
      </c>
      <c r="AV312" s="242">
        <f t="shared" si="179"/>
        <v>0</v>
      </c>
      <c r="AW312" s="242">
        <f t="shared" si="179"/>
        <v>0</v>
      </c>
      <c r="AY312" s="239">
        <f t="shared" si="169"/>
        <v>0</v>
      </c>
    </row>
    <row r="313" spans="1:51" x14ac:dyDescent="0.25">
      <c r="A313" s="240" t="str">
        <f t="shared" si="162"/>
        <v>KINB</v>
      </c>
      <c r="B313" s="241" t="str">
        <f t="shared" si="162"/>
        <v>Basis-Kinderchirurgie</v>
      </c>
      <c r="C313" s="241"/>
      <c r="D313" s="242">
        <f t="shared" ref="D313:AW313" si="180">+IF(AND(D$167=2,D149&gt;=1),2,IF(AND(D$167=1,D149=1),1,0))</f>
        <v>0</v>
      </c>
      <c r="E313" s="242">
        <f t="shared" si="180"/>
        <v>0</v>
      </c>
      <c r="F313" s="242">
        <f t="shared" si="180"/>
        <v>0</v>
      </c>
      <c r="G313" s="242">
        <f t="shared" si="180"/>
        <v>0</v>
      </c>
      <c r="H313" s="242">
        <f t="shared" si="180"/>
        <v>0</v>
      </c>
      <c r="I313" s="242">
        <f t="shared" si="180"/>
        <v>0</v>
      </c>
      <c r="J313" s="242">
        <f t="shared" si="180"/>
        <v>0</v>
      </c>
      <c r="K313" s="242">
        <f t="shared" si="180"/>
        <v>0</v>
      </c>
      <c r="L313" s="242">
        <f t="shared" si="180"/>
        <v>0</v>
      </c>
      <c r="M313" s="242">
        <f t="shared" si="180"/>
        <v>0</v>
      </c>
      <c r="N313" s="242">
        <f t="shared" si="180"/>
        <v>0</v>
      </c>
      <c r="O313" s="242">
        <f t="shared" si="180"/>
        <v>0</v>
      </c>
      <c r="P313" s="242">
        <f t="shared" si="180"/>
        <v>0</v>
      </c>
      <c r="Q313" s="242">
        <f t="shared" si="180"/>
        <v>0</v>
      </c>
      <c r="R313" s="242">
        <f t="shared" si="180"/>
        <v>0</v>
      </c>
      <c r="S313" s="242">
        <f t="shared" si="180"/>
        <v>0</v>
      </c>
      <c r="T313" s="242">
        <f t="shared" si="180"/>
        <v>0</v>
      </c>
      <c r="U313" s="242">
        <f t="shared" si="180"/>
        <v>0</v>
      </c>
      <c r="V313" s="242">
        <f t="shared" si="180"/>
        <v>0</v>
      </c>
      <c r="W313" s="242"/>
      <c r="X313" s="242">
        <f t="shared" si="180"/>
        <v>0</v>
      </c>
      <c r="Y313" s="242">
        <f t="shared" si="180"/>
        <v>0</v>
      </c>
      <c r="Z313" s="242">
        <f t="shared" si="180"/>
        <v>0</v>
      </c>
      <c r="AA313" s="242">
        <f t="shared" si="180"/>
        <v>0</v>
      </c>
      <c r="AB313" s="242">
        <f t="shared" si="180"/>
        <v>0</v>
      </c>
      <c r="AC313" s="242">
        <f t="shared" si="180"/>
        <v>0</v>
      </c>
      <c r="AD313" s="242">
        <f t="shared" si="180"/>
        <v>0</v>
      </c>
      <c r="AE313" s="242">
        <f t="shared" si="180"/>
        <v>0</v>
      </c>
      <c r="AF313" s="242">
        <f t="shared" si="180"/>
        <v>0</v>
      </c>
      <c r="AG313" s="242">
        <f t="shared" si="180"/>
        <v>0</v>
      </c>
      <c r="AH313" s="242">
        <f t="shared" si="180"/>
        <v>0</v>
      </c>
      <c r="AI313" s="242">
        <f t="shared" si="180"/>
        <v>0</v>
      </c>
      <c r="AJ313" s="242">
        <f t="shared" si="180"/>
        <v>0</v>
      </c>
      <c r="AK313" s="242">
        <f t="shared" si="180"/>
        <v>0</v>
      </c>
      <c r="AL313" s="242">
        <f t="shared" si="180"/>
        <v>0</v>
      </c>
      <c r="AM313" s="242">
        <f t="shared" si="180"/>
        <v>0</v>
      </c>
      <c r="AN313" s="242">
        <f t="shared" si="180"/>
        <v>0</v>
      </c>
      <c r="AO313" s="242">
        <f t="shared" si="180"/>
        <v>0</v>
      </c>
      <c r="AP313" s="242">
        <f t="shared" si="180"/>
        <v>0</v>
      </c>
      <c r="AQ313" s="242">
        <f t="shared" si="180"/>
        <v>0</v>
      </c>
      <c r="AR313" s="242">
        <f t="shared" si="180"/>
        <v>0</v>
      </c>
      <c r="AS313" s="242">
        <f t="shared" si="180"/>
        <v>0</v>
      </c>
      <c r="AT313" s="242">
        <f t="shared" si="180"/>
        <v>0</v>
      </c>
      <c r="AU313" s="242">
        <f t="shared" si="180"/>
        <v>0</v>
      </c>
      <c r="AV313" s="242">
        <f t="shared" si="180"/>
        <v>0</v>
      </c>
      <c r="AW313" s="242">
        <f t="shared" si="180"/>
        <v>0</v>
      </c>
      <c r="AY313" s="239">
        <f t="shared" si="169"/>
        <v>0</v>
      </c>
    </row>
    <row r="314" spans="1:51" x14ac:dyDescent="0.25">
      <c r="A314" s="240" t="str">
        <f t="shared" ref="A314:B314" si="181">+A150</f>
        <v>KAA</v>
      </c>
      <c r="B314" s="241" t="str">
        <f t="shared" si="181"/>
        <v>Kinderanästhesie "A"</v>
      </c>
      <c r="C314" s="241"/>
      <c r="D314" s="242">
        <f t="shared" ref="D314:AW314" si="182">+IF(AND(D$167=2,D150&gt;=1),2,IF(AND(D$167=1,D150=1),1,0))</f>
        <v>0</v>
      </c>
      <c r="E314" s="242">
        <f t="shared" si="182"/>
        <v>0</v>
      </c>
      <c r="F314" s="242">
        <f t="shared" si="182"/>
        <v>0</v>
      </c>
      <c r="G314" s="242">
        <f t="shared" si="182"/>
        <v>0</v>
      </c>
      <c r="H314" s="242">
        <f t="shared" si="182"/>
        <v>0</v>
      </c>
      <c r="I314" s="242">
        <f t="shared" si="182"/>
        <v>0</v>
      </c>
      <c r="J314" s="242">
        <f t="shared" si="182"/>
        <v>0</v>
      </c>
      <c r="K314" s="242">
        <f t="shared" si="182"/>
        <v>0</v>
      </c>
      <c r="L314" s="242">
        <f t="shared" si="182"/>
        <v>0</v>
      </c>
      <c r="M314" s="242">
        <f t="shared" si="182"/>
        <v>0</v>
      </c>
      <c r="N314" s="242">
        <f t="shared" si="182"/>
        <v>0</v>
      </c>
      <c r="O314" s="242">
        <f t="shared" si="182"/>
        <v>0</v>
      </c>
      <c r="P314" s="242">
        <f t="shared" si="182"/>
        <v>0</v>
      </c>
      <c r="Q314" s="242">
        <f t="shared" si="182"/>
        <v>0</v>
      </c>
      <c r="R314" s="242">
        <f t="shared" si="182"/>
        <v>0</v>
      </c>
      <c r="S314" s="242">
        <f t="shared" si="182"/>
        <v>0</v>
      </c>
      <c r="T314" s="242">
        <f t="shared" si="182"/>
        <v>0</v>
      </c>
      <c r="U314" s="242">
        <f t="shared" si="182"/>
        <v>0</v>
      </c>
      <c r="V314" s="242">
        <f t="shared" si="182"/>
        <v>0</v>
      </c>
      <c r="W314" s="242"/>
      <c r="X314" s="242">
        <f t="shared" si="182"/>
        <v>0</v>
      </c>
      <c r="Y314" s="242">
        <f t="shared" si="182"/>
        <v>0</v>
      </c>
      <c r="Z314" s="242">
        <f t="shared" si="182"/>
        <v>0</v>
      </c>
      <c r="AA314" s="242">
        <f t="shared" si="182"/>
        <v>0</v>
      </c>
      <c r="AB314" s="242">
        <f t="shared" si="182"/>
        <v>0</v>
      </c>
      <c r="AC314" s="242">
        <f t="shared" si="182"/>
        <v>0</v>
      </c>
      <c r="AD314" s="242">
        <f t="shared" si="182"/>
        <v>0</v>
      </c>
      <c r="AE314" s="242">
        <f t="shared" si="182"/>
        <v>0</v>
      </c>
      <c r="AF314" s="242">
        <f t="shared" si="182"/>
        <v>0</v>
      </c>
      <c r="AG314" s="242">
        <f t="shared" si="182"/>
        <v>0</v>
      </c>
      <c r="AH314" s="242">
        <f t="shared" si="182"/>
        <v>0</v>
      </c>
      <c r="AI314" s="242">
        <f t="shared" si="182"/>
        <v>0</v>
      </c>
      <c r="AJ314" s="242">
        <f t="shared" si="182"/>
        <v>0</v>
      </c>
      <c r="AK314" s="242">
        <f t="shared" si="182"/>
        <v>0</v>
      </c>
      <c r="AL314" s="242">
        <f t="shared" si="182"/>
        <v>0</v>
      </c>
      <c r="AM314" s="242">
        <f t="shared" si="182"/>
        <v>0</v>
      </c>
      <c r="AN314" s="242">
        <f t="shared" si="182"/>
        <v>0</v>
      </c>
      <c r="AO314" s="242">
        <f t="shared" si="182"/>
        <v>0</v>
      </c>
      <c r="AP314" s="242">
        <f t="shared" si="182"/>
        <v>0</v>
      </c>
      <c r="AQ314" s="242">
        <f t="shared" si="182"/>
        <v>0</v>
      </c>
      <c r="AR314" s="242">
        <f t="shared" si="182"/>
        <v>0</v>
      </c>
      <c r="AS314" s="242">
        <f t="shared" si="182"/>
        <v>0</v>
      </c>
      <c r="AT314" s="242">
        <f t="shared" si="182"/>
        <v>0</v>
      </c>
      <c r="AU314" s="242">
        <f t="shared" si="182"/>
        <v>0</v>
      </c>
      <c r="AV314" s="242">
        <f t="shared" si="182"/>
        <v>0</v>
      </c>
      <c r="AW314" s="242">
        <f t="shared" si="182"/>
        <v>0</v>
      </c>
      <c r="AY314" s="239">
        <f t="shared" ref="AY314:AY317" si="183">+MAX(D314:AW314)</f>
        <v>0</v>
      </c>
    </row>
    <row r="315" spans="1:51" x14ac:dyDescent="0.25">
      <c r="A315" s="240" t="str">
        <f t="shared" ref="A315:B315" si="184">+A151</f>
        <v>KAB</v>
      </c>
      <c r="B315" s="241" t="str">
        <f t="shared" si="184"/>
        <v>Kinderanästhesie "B"</v>
      </c>
      <c r="C315" s="241"/>
      <c r="D315" s="242">
        <f t="shared" ref="D315:AW315" si="185">+IF(AND(D$167=2,D151&gt;=1),2,IF(AND(D$167=1,D151=1),1,0))</f>
        <v>0</v>
      </c>
      <c r="E315" s="242">
        <f t="shared" si="185"/>
        <v>0</v>
      </c>
      <c r="F315" s="242">
        <f t="shared" si="185"/>
        <v>0</v>
      </c>
      <c r="G315" s="242">
        <f t="shared" si="185"/>
        <v>0</v>
      </c>
      <c r="H315" s="242">
        <f t="shared" si="185"/>
        <v>0</v>
      </c>
      <c r="I315" s="242">
        <f t="shared" si="185"/>
        <v>0</v>
      </c>
      <c r="J315" s="242">
        <f t="shared" si="185"/>
        <v>0</v>
      </c>
      <c r="K315" s="242">
        <f t="shared" si="185"/>
        <v>0</v>
      </c>
      <c r="L315" s="242">
        <f t="shared" si="185"/>
        <v>0</v>
      </c>
      <c r="M315" s="242">
        <f t="shared" si="185"/>
        <v>0</v>
      </c>
      <c r="N315" s="242">
        <f t="shared" si="185"/>
        <v>0</v>
      </c>
      <c r="O315" s="242">
        <f t="shared" si="185"/>
        <v>0</v>
      </c>
      <c r="P315" s="242">
        <f t="shared" si="185"/>
        <v>0</v>
      </c>
      <c r="Q315" s="242">
        <f t="shared" si="185"/>
        <v>0</v>
      </c>
      <c r="R315" s="242">
        <f t="shared" si="185"/>
        <v>0</v>
      </c>
      <c r="S315" s="242">
        <f t="shared" si="185"/>
        <v>0</v>
      </c>
      <c r="T315" s="242">
        <f t="shared" si="185"/>
        <v>0</v>
      </c>
      <c r="U315" s="242">
        <f t="shared" si="185"/>
        <v>0</v>
      </c>
      <c r="V315" s="242">
        <f t="shared" si="185"/>
        <v>0</v>
      </c>
      <c r="W315" s="242"/>
      <c r="X315" s="242">
        <f t="shared" si="185"/>
        <v>0</v>
      </c>
      <c r="Y315" s="242">
        <f t="shared" si="185"/>
        <v>0</v>
      </c>
      <c r="Z315" s="242">
        <f t="shared" si="185"/>
        <v>0</v>
      </c>
      <c r="AA315" s="242">
        <f t="shared" si="185"/>
        <v>0</v>
      </c>
      <c r="AB315" s="242">
        <f t="shared" si="185"/>
        <v>0</v>
      </c>
      <c r="AC315" s="242">
        <f t="shared" si="185"/>
        <v>0</v>
      </c>
      <c r="AD315" s="242">
        <f t="shared" si="185"/>
        <v>0</v>
      </c>
      <c r="AE315" s="242">
        <f t="shared" si="185"/>
        <v>0</v>
      </c>
      <c r="AF315" s="242">
        <f t="shared" si="185"/>
        <v>0</v>
      </c>
      <c r="AG315" s="242">
        <f t="shared" si="185"/>
        <v>0</v>
      </c>
      <c r="AH315" s="242">
        <f t="shared" si="185"/>
        <v>0</v>
      </c>
      <c r="AI315" s="242">
        <f t="shared" si="185"/>
        <v>0</v>
      </c>
      <c r="AJ315" s="242">
        <f t="shared" si="185"/>
        <v>0</v>
      </c>
      <c r="AK315" s="242">
        <f t="shared" si="185"/>
        <v>0</v>
      </c>
      <c r="AL315" s="242">
        <f t="shared" si="185"/>
        <v>0</v>
      </c>
      <c r="AM315" s="242">
        <f t="shared" si="185"/>
        <v>0</v>
      </c>
      <c r="AN315" s="242">
        <f t="shared" si="185"/>
        <v>0</v>
      </c>
      <c r="AO315" s="242">
        <f t="shared" si="185"/>
        <v>0</v>
      </c>
      <c r="AP315" s="242">
        <f t="shared" si="185"/>
        <v>0</v>
      </c>
      <c r="AQ315" s="242">
        <f t="shared" si="185"/>
        <v>0</v>
      </c>
      <c r="AR315" s="242">
        <f t="shared" si="185"/>
        <v>0</v>
      </c>
      <c r="AS315" s="242">
        <f t="shared" si="185"/>
        <v>0</v>
      </c>
      <c r="AT315" s="242">
        <f t="shared" si="185"/>
        <v>0</v>
      </c>
      <c r="AU315" s="242">
        <f t="shared" si="185"/>
        <v>0</v>
      </c>
      <c r="AV315" s="242">
        <f t="shared" si="185"/>
        <v>0</v>
      </c>
      <c r="AW315" s="242">
        <f t="shared" si="185"/>
        <v>0</v>
      </c>
      <c r="AY315" s="239">
        <f t="shared" si="183"/>
        <v>0</v>
      </c>
    </row>
    <row r="316" spans="1:51" x14ac:dyDescent="0.25">
      <c r="A316" s="240" t="str">
        <f t="shared" ref="A316:B316" si="186">+A152</f>
        <v>KAC</v>
      </c>
      <c r="B316" s="241" t="str">
        <f t="shared" si="186"/>
        <v>Kinderanästhesie "C"</v>
      </c>
      <c r="C316" s="241"/>
      <c r="D316" s="242">
        <f t="shared" ref="D316:AW316" si="187">+IF(AND(D$167=2,D152&gt;=1),2,IF(AND(D$167=1,D152=1),1,0))</f>
        <v>0</v>
      </c>
      <c r="E316" s="242">
        <f t="shared" si="187"/>
        <v>0</v>
      </c>
      <c r="F316" s="242">
        <f t="shared" si="187"/>
        <v>0</v>
      </c>
      <c r="G316" s="242">
        <f t="shared" si="187"/>
        <v>0</v>
      </c>
      <c r="H316" s="242">
        <f t="shared" si="187"/>
        <v>0</v>
      </c>
      <c r="I316" s="242">
        <f t="shared" si="187"/>
        <v>0</v>
      </c>
      <c r="J316" s="242">
        <f t="shared" si="187"/>
        <v>0</v>
      </c>
      <c r="K316" s="242">
        <f t="shared" si="187"/>
        <v>0</v>
      </c>
      <c r="L316" s="242">
        <f t="shared" si="187"/>
        <v>0</v>
      </c>
      <c r="M316" s="242">
        <f t="shared" si="187"/>
        <v>0</v>
      </c>
      <c r="N316" s="242">
        <f t="shared" si="187"/>
        <v>0</v>
      </c>
      <c r="O316" s="242">
        <f t="shared" si="187"/>
        <v>0</v>
      </c>
      <c r="P316" s="242">
        <f t="shared" si="187"/>
        <v>0</v>
      </c>
      <c r="Q316" s="242">
        <f t="shared" si="187"/>
        <v>0</v>
      </c>
      <c r="R316" s="242">
        <f t="shared" si="187"/>
        <v>0</v>
      </c>
      <c r="S316" s="242">
        <f t="shared" si="187"/>
        <v>0</v>
      </c>
      <c r="T316" s="242">
        <f t="shared" si="187"/>
        <v>0</v>
      </c>
      <c r="U316" s="242">
        <f t="shared" si="187"/>
        <v>0</v>
      </c>
      <c r="V316" s="242">
        <f t="shared" si="187"/>
        <v>0</v>
      </c>
      <c r="W316" s="242"/>
      <c r="X316" s="242">
        <f t="shared" si="187"/>
        <v>0</v>
      </c>
      <c r="Y316" s="242">
        <f t="shared" si="187"/>
        <v>0</v>
      </c>
      <c r="Z316" s="242">
        <f t="shared" si="187"/>
        <v>0</v>
      </c>
      <c r="AA316" s="242">
        <f t="shared" si="187"/>
        <v>0</v>
      </c>
      <c r="AB316" s="242">
        <f t="shared" si="187"/>
        <v>0</v>
      </c>
      <c r="AC316" s="242">
        <f t="shared" si="187"/>
        <v>0</v>
      </c>
      <c r="AD316" s="242">
        <f t="shared" si="187"/>
        <v>0</v>
      </c>
      <c r="AE316" s="242">
        <f t="shared" si="187"/>
        <v>0</v>
      </c>
      <c r="AF316" s="242">
        <f t="shared" si="187"/>
        <v>0</v>
      </c>
      <c r="AG316" s="242">
        <f t="shared" si="187"/>
        <v>0</v>
      </c>
      <c r="AH316" s="242">
        <f t="shared" si="187"/>
        <v>0</v>
      </c>
      <c r="AI316" s="242">
        <f t="shared" si="187"/>
        <v>0</v>
      </c>
      <c r="AJ316" s="242">
        <f t="shared" si="187"/>
        <v>0</v>
      </c>
      <c r="AK316" s="242">
        <f t="shared" si="187"/>
        <v>0</v>
      </c>
      <c r="AL316" s="242">
        <f t="shared" si="187"/>
        <v>0</v>
      </c>
      <c r="AM316" s="242">
        <f t="shared" si="187"/>
        <v>0</v>
      </c>
      <c r="AN316" s="242">
        <f t="shared" si="187"/>
        <v>0</v>
      </c>
      <c r="AO316" s="242">
        <f t="shared" si="187"/>
        <v>0</v>
      </c>
      <c r="AP316" s="242">
        <f t="shared" si="187"/>
        <v>0</v>
      </c>
      <c r="AQ316" s="242">
        <f t="shared" si="187"/>
        <v>0</v>
      </c>
      <c r="AR316" s="242">
        <f t="shared" si="187"/>
        <v>0</v>
      </c>
      <c r="AS316" s="242">
        <f t="shared" si="187"/>
        <v>0</v>
      </c>
      <c r="AT316" s="242">
        <f t="shared" si="187"/>
        <v>0</v>
      </c>
      <c r="AU316" s="242">
        <f t="shared" si="187"/>
        <v>0</v>
      </c>
      <c r="AV316" s="242">
        <f t="shared" si="187"/>
        <v>0</v>
      </c>
      <c r="AW316" s="242">
        <f t="shared" si="187"/>
        <v>0</v>
      </c>
      <c r="AY316" s="239">
        <f t="shared" si="183"/>
        <v>0</v>
      </c>
    </row>
    <row r="317" spans="1:51" x14ac:dyDescent="0.25">
      <c r="A317" s="240" t="str">
        <f t="shared" ref="A317:B317" si="188">+A153</f>
        <v>KAD</v>
      </c>
      <c r="B317" s="241" t="str">
        <f t="shared" si="188"/>
        <v>Kinderanästhesie "D"</v>
      </c>
      <c r="C317" s="241"/>
      <c r="D317" s="242">
        <f t="shared" ref="D317:AW317" si="189">+IF(AND(D$167=2,D153&gt;=1),2,IF(AND(D$167=1,D153=1),1,0))</f>
        <v>0</v>
      </c>
      <c r="E317" s="242">
        <f t="shared" si="189"/>
        <v>0</v>
      </c>
      <c r="F317" s="242">
        <f t="shared" si="189"/>
        <v>0</v>
      </c>
      <c r="G317" s="242">
        <f t="shared" si="189"/>
        <v>0</v>
      </c>
      <c r="H317" s="242">
        <f t="shared" si="189"/>
        <v>0</v>
      </c>
      <c r="I317" s="242">
        <f t="shared" si="189"/>
        <v>0</v>
      </c>
      <c r="J317" s="242">
        <f t="shared" si="189"/>
        <v>0</v>
      </c>
      <c r="K317" s="242">
        <f t="shared" si="189"/>
        <v>0</v>
      </c>
      <c r="L317" s="242">
        <f t="shared" si="189"/>
        <v>0</v>
      </c>
      <c r="M317" s="242">
        <f t="shared" si="189"/>
        <v>0</v>
      </c>
      <c r="N317" s="242">
        <f t="shared" si="189"/>
        <v>0</v>
      </c>
      <c r="O317" s="242">
        <f t="shared" si="189"/>
        <v>0</v>
      </c>
      <c r="P317" s="242">
        <f t="shared" si="189"/>
        <v>0</v>
      </c>
      <c r="Q317" s="242">
        <f t="shared" si="189"/>
        <v>0</v>
      </c>
      <c r="R317" s="242">
        <f t="shared" si="189"/>
        <v>0</v>
      </c>
      <c r="S317" s="242">
        <f t="shared" si="189"/>
        <v>0</v>
      </c>
      <c r="T317" s="242">
        <f t="shared" si="189"/>
        <v>0</v>
      </c>
      <c r="U317" s="242">
        <f t="shared" si="189"/>
        <v>0</v>
      </c>
      <c r="V317" s="242">
        <f t="shared" si="189"/>
        <v>0</v>
      </c>
      <c r="W317" s="242"/>
      <c r="X317" s="242">
        <f t="shared" si="189"/>
        <v>0</v>
      </c>
      <c r="Y317" s="242">
        <f t="shared" si="189"/>
        <v>0</v>
      </c>
      <c r="Z317" s="242">
        <f t="shared" si="189"/>
        <v>0</v>
      </c>
      <c r="AA317" s="242">
        <f t="shared" si="189"/>
        <v>0</v>
      </c>
      <c r="AB317" s="242">
        <f t="shared" si="189"/>
        <v>0</v>
      </c>
      <c r="AC317" s="242">
        <f t="shared" si="189"/>
        <v>0</v>
      </c>
      <c r="AD317" s="242">
        <f t="shared" si="189"/>
        <v>0</v>
      </c>
      <c r="AE317" s="242">
        <f t="shared" si="189"/>
        <v>0</v>
      </c>
      <c r="AF317" s="242">
        <f t="shared" si="189"/>
        <v>0</v>
      </c>
      <c r="AG317" s="242">
        <f t="shared" si="189"/>
        <v>0</v>
      </c>
      <c r="AH317" s="242">
        <f t="shared" si="189"/>
        <v>0</v>
      </c>
      <c r="AI317" s="242">
        <f t="shared" si="189"/>
        <v>0</v>
      </c>
      <c r="AJ317" s="242">
        <f t="shared" si="189"/>
        <v>0</v>
      </c>
      <c r="AK317" s="242">
        <f t="shared" si="189"/>
        <v>0</v>
      </c>
      <c r="AL317" s="242">
        <f t="shared" si="189"/>
        <v>0</v>
      </c>
      <c r="AM317" s="242">
        <f t="shared" si="189"/>
        <v>0</v>
      </c>
      <c r="AN317" s="242">
        <f t="shared" si="189"/>
        <v>0</v>
      </c>
      <c r="AO317" s="242">
        <f t="shared" si="189"/>
        <v>0</v>
      </c>
      <c r="AP317" s="242">
        <f t="shared" si="189"/>
        <v>0</v>
      </c>
      <c r="AQ317" s="242">
        <f t="shared" si="189"/>
        <v>0</v>
      </c>
      <c r="AR317" s="242">
        <f t="shared" si="189"/>
        <v>0</v>
      </c>
      <c r="AS317" s="242">
        <f t="shared" si="189"/>
        <v>0</v>
      </c>
      <c r="AT317" s="242">
        <f t="shared" si="189"/>
        <v>0</v>
      </c>
      <c r="AU317" s="242">
        <f t="shared" si="189"/>
        <v>0</v>
      </c>
      <c r="AV317" s="242">
        <f t="shared" si="189"/>
        <v>0</v>
      </c>
      <c r="AW317" s="242">
        <f t="shared" si="189"/>
        <v>0</v>
      </c>
      <c r="AY317" s="239">
        <f t="shared" si="183"/>
        <v>0</v>
      </c>
    </row>
    <row r="318" spans="1:51" x14ac:dyDescent="0.25">
      <c r="A318" s="240" t="str">
        <f t="shared" ref="A318:B321" si="190">+A154</f>
        <v>GER</v>
      </c>
      <c r="B318" s="241" t="str">
        <f t="shared" si="190"/>
        <v>Akutgeriatrie Kompetenzzentrum</v>
      </c>
      <c r="C318" s="241"/>
      <c r="D318" s="242">
        <f t="shared" ref="D318:AW318" si="191">+IF(AND(D$167=2,D154&gt;=1),2,IF(AND(D$167=1,D154=1),1,0))</f>
        <v>0</v>
      </c>
      <c r="E318" s="242">
        <f t="shared" si="191"/>
        <v>0</v>
      </c>
      <c r="F318" s="242">
        <f t="shared" si="191"/>
        <v>0</v>
      </c>
      <c r="G318" s="242">
        <f t="shared" si="191"/>
        <v>0</v>
      </c>
      <c r="H318" s="242">
        <f t="shared" si="191"/>
        <v>0</v>
      </c>
      <c r="I318" s="242">
        <f t="shared" si="191"/>
        <v>0</v>
      </c>
      <c r="J318" s="242">
        <f t="shared" si="191"/>
        <v>0</v>
      </c>
      <c r="K318" s="242">
        <f t="shared" si="191"/>
        <v>0</v>
      </c>
      <c r="L318" s="242">
        <f t="shared" si="191"/>
        <v>0</v>
      </c>
      <c r="M318" s="242">
        <f t="shared" si="191"/>
        <v>0</v>
      </c>
      <c r="N318" s="242">
        <f t="shared" si="191"/>
        <v>0</v>
      </c>
      <c r="O318" s="242">
        <f t="shared" si="191"/>
        <v>0</v>
      </c>
      <c r="P318" s="242">
        <f t="shared" si="191"/>
        <v>0</v>
      </c>
      <c r="Q318" s="242">
        <f t="shared" si="191"/>
        <v>0</v>
      </c>
      <c r="R318" s="242">
        <f t="shared" si="191"/>
        <v>0</v>
      </c>
      <c r="S318" s="242">
        <f t="shared" si="191"/>
        <v>0</v>
      </c>
      <c r="T318" s="242">
        <f t="shared" si="191"/>
        <v>0</v>
      </c>
      <c r="U318" s="242">
        <f t="shared" si="191"/>
        <v>0</v>
      </c>
      <c r="V318" s="242">
        <f t="shared" si="191"/>
        <v>0</v>
      </c>
      <c r="W318" s="242"/>
      <c r="X318" s="242">
        <f t="shared" si="191"/>
        <v>0</v>
      </c>
      <c r="Y318" s="242">
        <f t="shared" si="191"/>
        <v>0</v>
      </c>
      <c r="Z318" s="242">
        <f t="shared" si="191"/>
        <v>0</v>
      </c>
      <c r="AA318" s="242">
        <f t="shared" si="191"/>
        <v>0</v>
      </c>
      <c r="AB318" s="242">
        <f t="shared" si="191"/>
        <v>0</v>
      </c>
      <c r="AC318" s="242">
        <f t="shared" si="191"/>
        <v>0</v>
      </c>
      <c r="AD318" s="242">
        <f t="shared" si="191"/>
        <v>0</v>
      </c>
      <c r="AE318" s="242">
        <f t="shared" si="191"/>
        <v>0</v>
      </c>
      <c r="AF318" s="242">
        <f t="shared" si="191"/>
        <v>0</v>
      </c>
      <c r="AG318" s="242">
        <f t="shared" si="191"/>
        <v>0</v>
      </c>
      <c r="AH318" s="242">
        <f t="shared" si="191"/>
        <v>0</v>
      </c>
      <c r="AI318" s="242">
        <f t="shared" si="191"/>
        <v>0</v>
      </c>
      <c r="AJ318" s="242">
        <f t="shared" si="191"/>
        <v>0</v>
      </c>
      <c r="AK318" s="242">
        <f t="shared" si="191"/>
        <v>0</v>
      </c>
      <c r="AL318" s="242">
        <f t="shared" si="191"/>
        <v>0</v>
      </c>
      <c r="AM318" s="242">
        <f t="shared" si="191"/>
        <v>0</v>
      </c>
      <c r="AN318" s="242">
        <f t="shared" si="191"/>
        <v>0</v>
      </c>
      <c r="AO318" s="242">
        <f t="shared" si="191"/>
        <v>0</v>
      </c>
      <c r="AP318" s="242">
        <f t="shared" si="191"/>
        <v>0</v>
      </c>
      <c r="AQ318" s="242">
        <f t="shared" si="191"/>
        <v>0</v>
      </c>
      <c r="AR318" s="242">
        <f t="shared" si="191"/>
        <v>0</v>
      </c>
      <c r="AS318" s="242">
        <f t="shared" si="191"/>
        <v>0</v>
      </c>
      <c r="AT318" s="242">
        <f t="shared" si="191"/>
        <v>0</v>
      </c>
      <c r="AU318" s="242">
        <f t="shared" si="191"/>
        <v>0</v>
      </c>
      <c r="AV318" s="242">
        <f t="shared" si="191"/>
        <v>0</v>
      </c>
      <c r="AW318" s="242">
        <f t="shared" si="191"/>
        <v>0</v>
      </c>
      <c r="AY318" s="239">
        <f t="shared" si="169"/>
        <v>0</v>
      </c>
    </row>
    <row r="319" spans="1:51" x14ac:dyDescent="0.25">
      <c r="A319" s="240" t="str">
        <f t="shared" si="190"/>
        <v>PAL</v>
      </c>
      <c r="B319" s="241" t="str">
        <f t="shared" si="190"/>
        <v>Palliative Care Kompetenzzentrum</v>
      </c>
      <c r="C319" s="241"/>
      <c r="D319" s="242">
        <f t="shared" ref="D319:AW319" si="192">+IF(AND(D$167=2,D155&gt;=1),2,IF(AND(D$167=1,D155=1),1,0))</f>
        <v>0</v>
      </c>
      <c r="E319" s="242">
        <f t="shared" si="192"/>
        <v>0</v>
      </c>
      <c r="F319" s="242">
        <f t="shared" si="192"/>
        <v>0</v>
      </c>
      <c r="G319" s="242">
        <f t="shared" si="192"/>
        <v>0</v>
      </c>
      <c r="H319" s="242">
        <f t="shared" si="192"/>
        <v>0</v>
      </c>
      <c r="I319" s="242">
        <f t="shared" si="192"/>
        <v>0</v>
      </c>
      <c r="J319" s="242">
        <f t="shared" si="192"/>
        <v>0</v>
      </c>
      <c r="K319" s="242">
        <f t="shared" si="192"/>
        <v>0</v>
      </c>
      <c r="L319" s="242">
        <f t="shared" si="192"/>
        <v>0</v>
      </c>
      <c r="M319" s="242">
        <f t="shared" si="192"/>
        <v>0</v>
      </c>
      <c r="N319" s="242">
        <f t="shared" si="192"/>
        <v>0</v>
      </c>
      <c r="O319" s="242">
        <f t="shared" si="192"/>
        <v>0</v>
      </c>
      <c r="P319" s="242">
        <f t="shared" si="192"/>
        <v>0</v>
      </c>
      <c r="Q319" s="242">
        <f t="shared" si="192"/>
        <v>0</v>
      </c>
      <c r="R319" s="242">
        <f t="shared" si="192"/>
        <v>0</v>
      </c>
      <c r="S319" s="242">
        <f t="shared" si="192"/>
        <v>0</v>
      </c>
      <c r="T319" s="242">
        <f t="shared" si="192"/>
        <v>0</v>
      </c>
      <c r="U319" s="242">
        <f t="shared" si="192"/>
        <v>0</v>
      </c>
      <c r="V319" s="242">
        <f t="shared" si="192"/>
        <v>0</v>
      </c>
      <c r="W319" s="242"/>
      <c r="X319" s="242">
        <f t="shared" si="192"/>
        <v>0</v>
      </c>
      <c r="Y319" s="242">
        <f t="shared" si="192"/>
        <v>0</v>
      </c>
      <c r="Z319" s="242">
        <f t="shared" si="192"/>
        <v>0</v>
      </c>
      <c r="AA319" s="242">
        <f t="shared" si="192"/>
        <v>0</v>
      </c>
      <c r="AB319" s="242">
        <f t="shared" si="192"/>
        <v>0</v>
      </c>
      <c r="AC319" s="242">
        <f t="shared" si="192"/>
        <v>0</v>
      </c>
      <c r="AD319" s="242">
        <f t="shared" si="192"/>
        <v>0</v>
      </c>
      <c r="AE319" s="242">
        <f t="shared" si="192"/>
        <v>0</v>
      </c>
      <c r="AF319" s="242">
        <f t="shared" si="192"/>
        <v>0</v>
      </c>
      <c r="AG319" s="242">
        <f t="shared" si="192"/>
        <v>0</v>
      </c>
      <c r="AH319" s="242">
        <f t="shared" si="192"/>
        <v>0</v>
      </c>
      <c r="AI319" s="242">
        <f t="shared" si="192"/>
        <v>0</v>
      </c>
      <c r="AJ319" s="242">
        <f t="shared" si="192"/>
        <v>0</v>
      </c>
      <c r="AK319" s="242">
        <f t="shared" si="192"/>
        <v>0</v>
      </c>
      <c r="AL319" s="242">
        <f t="shared" si="192"/>
        <v>0</v>
      </c>
      <c r="AM319" s="242">
        <f t="shared" si="192"/>
        <v>0</v>
      </c>
      <c r="AN319" s="242">
        <f t="shared" si="192"/>
        <v>0</v>
      </c>
      <c r="AO319" s="242">
        <f t="shared" si="192"/>
        <v>0</v>
      </c>
      <c r="AP319" s="242">
        <f t="shared" si="192"/>
        <v>0</v>
      </c>
      <c r="AQ319" s="242">
        <f t="shared" si="192"/>
        <v>0</v>
      </c>
      <c r="AR319" s="242">
        <f t="shared" si="192"/>
        <v>0</v>
      </c>
      <c r="AS319" s="242">
        <f t="shared" si="192"/>
        <v>0</v>
      </c>
      <c r="AT319" s="242">
        <f t="shared" si="192"/>
        <v>0</v>
      </c>
      <c r="AU319" s="242">
        <f t="shared" si="192"/>
        <v>0</v>
      </c>
      <c r="AV319" s="242">
        <f t="shared" si="192"/>
        <v>0</v>
      </c>
      <c r="AW319" s="242">
        <f t="shared" si="192"/>
        <v>0</v>
      </c>
      <c r="AY319" s="239">
        <f t="shared" si="169"/>
        <v>0</v>
      </c>
    </row>
    <row r="320" spans="1:51" ht="25" x14ac:dyDescent="0.25">
      <c r="A320" s="240" t="str">
        <f t="shared" si="190"/>
        <v>AVA</v>
      </c>
      <c r="B320" s="241" t="str">
        <f t="shared" si="190"/>
        <v>Akutsomatische Versorgung Abhängigkeitskranker</v>
      </c>
      <c r="C320" s="241"/>
      <c r="D320" s="242">
        <f t="shared" ref="D320:AW320" si="193">+IF(AND(D$167=2,D156&gt;=1),2,IF(AND(D$167=1,D156=1),1,0))</f>
        <v>0</v>
      </c>
      <c r="E320" s="242">
        <f t="shared" si="193"/>
        <v>0</v>
      </c>
      <c r="F320" s="242">
        <f t="shared" si="193"/>
        <v>0</v>
      </c>
      <c r="G320" s="242">
        <f t="shared" si="193"/>
        <v>0</v>
      </c>
      <c r="H320" s="242">
        <f t="shared" si="193"/>
        <v>0</v>
      </c>
      <c r="I320" s="242">
        <f t="shared" si="193"/>
        <v>0</v>
      </c>
      <c r="J320" s="242">
        <f t="shared" si="193"/>
        <v>0</v>
      </c>
      <c r="K320" s="242">
        <f t="shared" si="193"/>
        <v>0</v>
      </c>
      <c r="L320" s="242">
        <f t="shared" si="193"/>
        <v>0</v>
      </c>
      <c r="M320" s="242">
        <f t="shared" si="193"/>
        <v>0</v>
      </c>
      <c r="N320" s="242">
        <f t="shared" si="193"/>
        <v>0</v>
      </c>
      <c r="O320" s="242">
        <f t="shared" si="193"/>
        <v>0</v>
      </c>
      <c r="P320" s="242">
        <f t="shared" si="193"/>
        <v>0</v>
      </c>
      <c r="Q320" s="242">
        <f t="shared" si="193"/>
        <v>0</v>
      </c>
      <c r="R320" s="242">
        <f t="shared" si="193"/>
        <v>0</v>
      </c>
      <c r="S320" s="242">
        <f t="shared" si="193"/>
        <v>0</v>
      </c>
      <c r="T320" s="242">
        <f t="shared" si="193"/>
        <v>0</v>
      </c>
      <c r="U320" s="242">
        <f t="shared" si="193"/>
        <v>0</v>
      </c>
      <c r="V320" s="242">
        <f t="shared" si="193"/>
        <v>0</v>
      </c>
      <c r="W320" s="242"/>
      <c r="X320" s="242">
        <f t="shared" si="193"/>
        <v>0</v>
      </c>
      <c r="Y320" s="242">
        <f t="shared" si="193"/>
        <v>0</v>
      </c>
      <c r="Z320" s="242">
        <f t="shared" si="193"/>
        <v>0</v>
      </c>
      <c r="AA320" s="242">
        <f t="shared" si="193"/>
        <v>0</v>
      </c>
      <c r="AB320" s="242">
        <f t="shared" si="193"/>
        <v>0</v>
      </c>
      <c r="AC320" s="242">
        <f t="shared" si="193"/>
        <v>0</v>
      </c>
      <c r="AD320" s="242">
        <f t="shared" si="193"/>
        <v>0</v>
      </c>
      <c r="AE320" s="242">
        <f t="shared" si="193"/>
        <v>0</v>
      </c>
      <c r="AF320" s="242">
        <f t="shared" si="193"/>
        <v>0</v>
      </c>
      <c r="AG320" s="242">
        <f t="shared" si="193"/>
        <v>0</v>
      </c>
      <c r="AH320" s="242">
        <f t="shared" si="193"/>
        <v>0</v>
      </c>
      <c r="AI320" s="242">
        <f t="shared" si="193"/>
        <v>0</v>
      </c>
      <c r="AJ320" s="242">
        <f t="shared" si="193"/>
        <v>0</v>
      </c>
      <c r="AK320" s="242">
        <f t="shared" si="193"/>
        <v>0</v>
      </c>
      <c r="AL320" s="242">
        <f t="shared" si="193"/>
        <v>0</v>
      </c>
      <c r="AM320" s="242">
        <f t="shared" si="193"/>
        <v>0</v>
      </c>
      <c r="AN320" s="242">
        <f t="shared" si="193"/>
        <v>0</v>
      </c>
      <c r="AO320" s="242">
        <f t="shared" si="193"/>
        <v>0</v>
      </c>
      <c r="AP320" s="242">
        <f t="shared" si="193"/>
        <v>0</v>
      </c>
      <c r="AQ320" s="242">
        <f t="shared" si="193"/>
        <v>0</v>
      </c>
      <c r="AR320" s="242">
        <f t="shared" si="193"/>
        <v>0</v>
      </c>
      <c r="AS320" s="242">
        <f t="shared" si="193"/>
        <v>0</v>
      </c>
      <c r="AT320" s="242">
        <f t="shared" si="193"/>
        <v>0</v>
      </c>
      <c r="AU320" s="242">
        <f t="shared" si="193"/>
        <v>0</v>
      </c>
      <c r="AV320" s="242">
        <f t="shared" si="193"/>
        <v>0</v>
      </c>
      <c r="AW320" s="242">
        <f t="shared" si="193"/>
        <v>0</v>
      </c>
      <c r="AY320" s="239">
        <f t="shared" si="169"/>
        <v>0</v>
      </c>
    </row>
    <row r="321" spans="1:51" x14ac:dyDescent="0.25">
      <c r="A321" s="240" t="str">
        <f t="shared" si="190"/>
        <v>ISO</v>
      </c>
      <c r="B321" s="241" t="str">
        <f t="shared" si="190"/>
        <v>Sonderisolierstation</v>
      </c>
      <c r="C321" s="241"/>
      <c r="D321" s="242">
        <f t="shared" ref="D321:AW321" si="194">+IF(AND(D$167=2,D157&gt;=1),2,IF(AND(D$167=1,D157=1),1,0))</f>
        <v>0</v>
      </c>
      <c r="E321" s="242">
        <f t="shared" si="194"/>
        <v>0</v>
      </c>
      <c r="F321" s="242">
        <f t="shared" si="194"/>
        <v>0</v>
      </c>
      <c r="G321" s="242">
        <f t="shared" si="194"/>
        <v>0</v>
      </c>
      <c r="H321" s="242">
        <f t="shared" si="194"/>
        <v>0</v>
      </c>
      <c r="I321" s="242">
        <f t="shared" si="194"/>
        <v>0</v>
      </c>
      <c r="J321" s="242">
        <f t="shared" si="194"/>
        <v>0</v>
      </c>
      <c r="K321" s="242">
        <f t="shared" si="194"/>
        <v>0</v>
      </c>
      <c r="L321" s="242">
        <f t="shared" si="194"/>
        <v>0</v>
      </c>
      <c r="M321" s="242">
        <f t="shared" si="194"/>
        <v>0</v>
      </c>
      <c r="N321" s="242">
        <f t="shared" si="194"/>
        <v>0</v>
      </c>
      <c r="O321" s="242">
        <f t="shared" si="194"/>
        <v>0</v>
      </c>
      <c r="P321" s="242">
        <f t="shared" si="194"/>
        <v>0</v>
      </c>
      <c r="Q321" s="242">
        <f t="shared" si="194"/>
        <v>0</v>
      </c>
      <c r="R321" s="242">
        <f t="shared" si="194"/>
        <v>0</v>
      </c>
      <c r="S321" s="242">
        <f t="shared" si="194"/>
        <v>0</v>
      </c>
      <c r="T321" s="242">
        <f t="shared" si="194"/>
        <v>0</v>
      </c>
      <c r="U321" s="242">
        <f t="shared" si="194"/>
        <v>0</v>
      </c>
      <c r="V321" s="242">
        <f t="shared" si="194"/>
        <v>0</v>
      </c>
      <c r="W321" s="242"/>
      <c r="X321" s="242">
        <f t="shared" si="194"/>
        <v>0</v>
      </c>
      <c r="Y321" s="242">
        <f t="shared" si="194"/>
        <v>0</v>
      </c>
      <c r="Z321" s="242">
        <f t="shared" si="194"/>
        <v>0</v>
      </c>
      <c r="AA321" s="242">
        <f t="shared" si="194"/>
        <v>0</v>
      </c>
      <c r="AB321" s="242">
        <f t="shared" si="194"/>
        <v>0</v>
      </c>
      <c r="AC321" s="242">
        <f t="shared" si="194"/>
        <v>0</v>
      </c>
      <c r="AD321" s="242">
        <f t="shared" si="194"/>
        <v>0</v>
      </c>
      <c r="AE321" s="242">
        <f t="shared" si="194"/>
        <v>0</v>
      </c>
      <c r="AF321" s="242">
        <f t="shared" si="194"/>
        <v>0</v>
      </c>
      <c r="AG321" s="242">
        <f t="shared" si="194"/>
        <v>0</v>
      </c>
      <c r="AH321" s="242">
        <f t="shared" si="194"/>
        <v>0</v>
      </c>
      <c r="AI321" s="242">
        <f t="shared" si="194"/>
        <v>0</v>
      </c>
      <c r="AJ321" s="242">
        <f t="shared" si="194"/>
        <v>0</v>
      </c>
      <c r="AK321" s="242">
        <f t="shared" si="194"/>
        <v>0</v>
      </c>
      <c r="AL321" s="242">
        <f t="shared" si="194"/>
        <v>0</v>
      </c>
      <c r="AM321" s="242">
        <f t="shared" si="194"/>
        <v>0</v>
      </c>
      <c r="AN321" s="242">
        <f t="shared" si="194"/>
        <v>0</v>
      </c>
      <c r="AO321" s="242">
        <f t="shared" si="194"/>
        <v>0</v>
      </c>
      <c r="AP321" s="242">
        <f t="shared" si="194"/>
        <v>0</v>
      </c>
      <c r="AQ321" s="242">
        <f t="shared" si="194"/>
        <v>0</v>
      </c>
      <c r="AR321" s="242">
        <f t="shared" si="194"/>
        <v>0</v>
      </c>
      <c r="AS321" s="242">
        <f t="shared" si="194"/>
        <v>0</v>
      </c>
      <c r="AT321" s="242">
        <f t="shared" si="194"/>
        <v>0</v>
      </c>
      <c r="AU321" s="242">
        <f t="shared" si="194"/>
        <v>0</v>
      </c>
      <c r="AV321" s="242">
        <f t="shared" si="194"/>
        <v>0</v>
      </c>
      <c r="AW321" s="242">
        <f t="shared" si="194"/>
        <v>0</v>
      </c>
      <c r="AY321" s="239">
        <f t="shared" si="169"/>
        <v>0</v>
      </c>
    </row>
    <row r="322" spans="1:51" outlineLevel="1" x14ac:dyDescent="0.25">
      <c r="D322" s="216">
        <f t="shared" ref="D322:AV322" si="195">+SUM(D168:D321)</f>
        <v>0</v>
      </c>
      <c r="E322" s="216">
        <f t="shared" si="195"/>
        <v>0</v>
      </c>
      <c r="F322" s="216">
        <f t="shared" si="195"/>
        <v>0</v>
      </c>
      <c r="G322" s="216">
        <f t="shared" si="195"/>
        <v>0</v>
      </c>
      <c r="H322" s="216">
        <f t="shared" si="195"/>
        <v>0</v>
      </c>
      <c r="I322" s="216">
        <f t="shared" si="195"/>
        <v>0</v>
      </c>
      <c r="J322" s="216">
        <f t="shared" si="195"/>
        <v>0</v>
      </c>
      <c r="K322" s="216">
        <f t="shared" si="195"/>
        <v>0</v>
      </c>
      <c r="L322" s="216">
        <f t="shared" si="195"/>
        <v>0</v>
      </c>
      <c r="M322" s="216">
        <f t="shared" si="195"/>
        <v>0</v>
      </c>
      <c r="N322" s="216">
        <f t="shared" si="195"/>
        <v>0</v>
      </c>
      <c r="O322" s="216">
        <f t="shared" si="195"/>
        <v>0</v>
      </c>
      <c r="P322" s="216">
        <f t="shared" si="195"/>
        <v>0</v>
      </c>
      <c r="Q322" s="216">
        <f t="shared" si="195"/>
        <v>0</v>
      </c>
      <c r="R322" s="216">
        <f t="shared" si="195"/>
        <v>0</v>
      </c>
      <c r="S322" s="216">
        <f t="shared" si="195"/>
        <v>0</v>
      </c>
      <c r="T322" s="216">
        <f t="shared" si="195"/>
        <v>0</v>
      </c>
      <c r="U322" s="216">
        <f t="shared" si="195"/>
        <v>0</v>
      </c>
      <c r="V322" s="216">
        <f t="shared" si="195"/>
        <v>0</v>
      </c>
      <c r="W322" s="216">
        <f t="shared" ref="W322" si="196">+SUM(W168:W321)</f>
        <v>0</v>
      </c>
      <c r="X322" s="216">
        <f t="shared" si="195"/>
        <v>0</v>
      </c>
      <c r="Y322" s="216">
        <f t="shared" si="195"/>
        <v>0</v>
      </c>
      <c r="Z322" s="216">
        <f t="shared" si="195"/>
        <v>0</v>
      </c>
      <c r="AA322" s="216">
        <f t="shared" si="195"/>
        <v>0</v>
      </c>
      <c r="AB322" s="216">
        <f t="shared" si="195"/>
        <v>0</v>
      </c>
      <c r="AC322" s="216">
        <f t="shared" si="195"/>
        <v>0</v>
      </c>
      <c r="AD322" s="216">
        <f t="shared" si="195"/>
        <v>0</v>
      </c>
      <c r="AE322" s="216">
        <f t="shared" si="195"/>
        <v>0</v>
      </c>
      <c r="AF322" s="216">
        <f t="shared" si="195"/>
        <v>0</v>
      </c>
      <c r="AG322" s="216">
        <f t="shared" si="195"/>
        <v>0</v>
      </c>
      <c r="AH322" s="216">
        <f t="shared" si="195"/>
        <v>0</v>
      </c>
      <c r="AI322" s="216">
        <f t="shared" si="195"/>
        <v>0</v>
      </c>
      <c r="AJ322" s="216">
        <f t="shared" si="195"/>
        <v>0</v>
      </c>
      <c r="AK322" s="216">
        <f t="shared" si="195"/>
        <v>0</v>
      </c>
      <c r="AL322" s="216">
        <f t="shared" si="195"/>
        <v>0</v>
      </c>
      <c r="AM322" s="216">
        <f t="shared" si="195"/>
        <v>0</v>
      </c>
      <c r="AN322" s="216">
        <f t="shared" si="195"/>
        <v>0</v>
      </c>
      <c r="AO322" s="216">
        <f t="shared" si="195"/>
        <v>0</v>
      </c>
      <c r="AP322" s="216">
        <f t="shared" si="195"/>
        <v>0</v>
      </c>
      <c r="AQ322" s="216">
        <f t="shared" si="195"/>
        <v>0</v>
      </c>
      <c r="AR322" s="216">
        <f t="shared" si="195"/>
        <v>0</v>
      </c>
      <c r="AS322" s="216">
        <f t="shared" si="195"/>
        <v>0</v>
      </c>
      <c r="AT322" s="216">
        <f t="shared" si="195"/>
        <v>0</v>
      </c>
      <c r="AU322" s="216">
        <f t="shared" si="195"/>
        <v>0</v>
      </c>
      <c r="AV322" s="216">
        <f t="shared" si="195"/>
        <v>0</v>
      </c>
      <c r="AW322" s="216">
        <f>+SUM(AW168:AW321)</f>
        <v>0</v>
      </c>
      <c r="AY322" s="239"/>
    </row>
    <row r="323" spans="1:51" outlineLevel="1" x14ac:dyDescent="0.25">
      <c r="B323" s="217" t="s">
        <v>204</v>
      </c>
      <c r="D323" s="216">
        <f>+SUM(D168:D321)</f>
        <v>0</v>
      </c>
      <c r="E323" s="216">
        <f t="shared" ref="E323:AW323" si="197">+SUM(E168:E321)</f>
        <v>0</v>
      </c>
      <c r="F323" s="216">
        <f t="shared" si="197"/>
        <v>0</v>
      </c>
      <c r="G323" s="216">
        <f t="shared" si="197"/>
        <v>0</v>
      </c>
      <c r="H323" s="216">
        <f t="shared" si="197"/>
        <v>0</v>
      </c>
      <c r="I323" s="216">
        <f t="shared" si="197"/>
        <v>0</v>
      </c>
      <c r="J323" s="216">
        <f t="shared" si="197"/>
        <v>0</v>
      </c>
      <c r="K323" s="216">
        <f t="shared" si="197"/>
        <v>0</v>
      </c>
      <c r="L323" s="216">
        <f t="shared" si="197"/>
        <v>0</v>
      </c>
      <c r="M323" s="216">
        <f t="shared" si="197"/>
        <v>0</v>
      </c>
      <c r="N323" s="216">
        <f t="shared" si="197"/>
        <v>0</v>
      </c>
      <c r="O323" s="216">
        <f t="shared" si="197"/>
        <v>0</v>
      </c>
      <c r="P323" s="216">
        <f t="shared" si="197"/>
        <v>0</v>
      </c>
      <c r="Q323" s="216">
        <f t="shared" si="197"/>
        <v>0</v>
      </c>
      <c r="R323" s="216">
        <f t="shared" si="197"/>
        <v>0</v>
      </c>
      <c r="S323" s="216">
        <f t="shared" si="197"/>
        <v>0</v>
      </c>
      <c r="T323" s="216">
        <f t="shared" si="197"/>
        <v>0</v>
      </c>
      <c r="U323" s="216">
        <f t="shared" si="197"/>
        <v>0</v>
      </c>
      <c r="V323" s="216">
        <f t="shared" si="197"/>
        <v>0</v>
      </c>
      <c r="W323" s="216">
        <f t="shared" ref="W323" si="198">+SUM(W168:W321)</f>
        <v>0</v>
      </c>
      <c r="X323" s="216">
        <f t="shared" si="197"/>
        <v>0</v>
      </c>
      <c r="Y323" s="216">
        <f t="shared" si="197"/>
        <v>0</v>
      </c>
      <c r="Z323" s="216">
        <f t="shared" si="197"/>
        <v>0</v>
      </c>
      <c r="AA323" s="216">
        <f t="shared" si="197"/>
        <v>0</v>
      </c>
      <c r="AB323" s="216">
        <f t="shared" si="197"/>
        <v>0</v>
      </c>
      <c r="AC323" s="216">
        <f t="shared" si="197"/>
        <v>0</v>
      </c>
      <c r="AD323" s="216">
        <f t="shared" si="197"/>
        <v>0</v>
      </c>
      <c r="AE323" s="216">
        <f t="shared" si="197"/>
        <v>0</v>
      </c>
      <c r="AF323" s="216">
        <f t="shared" si="197"/>
        <v>0</v>
      </c>
      <c r="AG323" s="216">
        <f t="shared" si="197"/>
        <v>0</v>
      </c>
      <c r="AH323" s="216">
        <f t="shared" si="197"/>
        <v>0</v>
      </c>
      <c r="AI323" s="216">
        <f t="shared" si="197"/>
        <v>0</v>
      </c>
      <c r="AJ323" s="216">
        <f t="shared" si="197"/>
        <v>0</v>
      </c>
      <c r="AK323" s="216">
        <f t="shared" si="197"/>
        <v>0</v>
      </c>
      <c r="AL323" s="216">
        <f t="shared" si="197"/>
        <v>0</v>
      </c>
      <c r="AM323" s="216">
        <f t="shared" si="197"/>
        <v>0</v>
      </c>
      <c r="AN323" s="216">
        <f t="shared" si="197"/>
        <v>0</v>
      </c>
      <c r="AO323" s="216">
        <f t="shared" si="197"/>
        <v>0</v>
      </c>
      <c r="AP323" s="216">
        <f t="shared" si="197"/>
        <v>0</v>
      </c>
      <c r="AQ323" s="216">
        <f t="shared" si="197"/>
        <v>0</v>
      </c>
      <c r="AR323" s="216">
        <f t="shared" si="197"/>
        <v>0</v>
      </c>
      <c r="AS323" s="216">
        <f t="shared" si="197"/>
        <v>0</v>
      </c>
      <c r="AT323" s="216">
        <f t="shared" si="197"/>
        <v>0</v>
      </c>
      <c r="AU323" s="216">
        <f t="shared" si="197"/>
        <v>0</v>
      </c>
      <c r="AV323" s="216">
        <f t="shared" si="197"/>
        <v>0</v>
      </c>
      <c r="AW323" s="216">
        <f t="shared" si="197"/>
        <v>0</v>
      </c>
    </row>
  </sheetData>
  <sheetProtection password="C69B" sheet="1" selectLockedCells="1"/>
  <customSheetViews>
    <customSheetView guid="{21F13F3C-C390-477F-A569-DF7158452A6C}" scale="85" fitToPage="1">
      <pane xSplit="2" ySplit="4" topLeftCell="AG5" activePane="bottomRight" state="frozen"/>
      <selection pane="bottomRight" activeCell="A23" sqref="A23:E23"/>
      <rowBreaks count="2" manualBreakCount="2">
        <brk id="146" max="16383" man="1"/>
        <brk id="292" max="16383" man="1"/>
      </rowBreaks>
      <pageMargins left="0.25" right="0.25" top="0.75" bottom="0.75" header="0.3" footer="0.3"/>
      <printOptions horizontalCentered="1"/>
      <pageSetup paperSize="8" scale="34" fitToHeight="0" orientation="landscape" r:id="rId1"/>
      <headerFooter alignWithMargins="0">
        <oddFooter>&amp;L&amp;6&amp;F/
&amp;A&amp;C&amp;6Angebotserhebung Versorgungsplanung 2016 Kanton Bern
&amp;D&amp;R&amp;6Seiten &amp;P von &amp;N Seiten</oddFooter>
      </headerFooter>
    </customSheetView>
  </customSheetViews>
  <mergeCells count="2">
    <mergeCell ref="A2:B2"/>
    <mergeCell ref="A165:B165"/>
  </mergeCells>
  <phoneticPr fontId="28" type="noConversion"/>
  <conditionalFormatting sqref="D5:AW67 G68:G71 D68:F76 H68:AW76 G73:G76 D77:AW77 L78:AW84 D78:K89 AW84:AW90 L85:AV89 D90:AV90 D91:AW92 K93:K107 P93:T108 D93:J114 L93:O114 U93:AW114 D108:T114">
    <cfRule type="cellIs" dxfId="3" priority="29" stopIfTrue="1" operator="equal">
      <formula>1</formula>
    </cfRule>
    <cfRule type="cellIs" dxfId="2" priority="30" stopIfTrue="1" operator="equal">
      <formula>2</formula>
    </cfRule>
  </conditionalFormatting>
  <conditionalFormatting sqref="D115:AW157">
    <cfRule type="cellIs" dxfId="1" priority="1" stopIfTrue="1" operator="equal">
      <formula>1</formula>
    </cfRule>
    <cfRule type="cellIs" dxfId="0" priority="2" stopIfTrue="1" operator="equal">
      <formula>2</formula>
    </cfRule>
  </conditionalFormatting>
  <printOptions horizontalCentered="1"/>
  <pageMargins left="0.25" right="0.25" top="0.75" bottom="0.75" header="0.3" footer="0.3"/>
  <pageSetup paperSize="8" scale="29" fitToHeight="0" orientation="landscape" r:id="rId2"/>
  <headerFooter alignWithMargins="0">
    <oddFooter>&amp;L&amp;6&amp;F/
&amp;A&amp;C&amp;6Angebotserhebung Versorgungsplanung 2016 Kanton Bern
&amp;D&amp;R&amp;6Seiten &amp;P von &amp;N Seiten</oddFooter>
  </headerFooter>
  <rowBreaks count="1" manualBreakCount="1">
    <brk id="164" max="16383" man="1"/>
  </rowBreaks>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35">
    <tabColor rgb="FFFF00FF"/>
  </sheetPr>
  <dimension ref="A1:AX163"/>
  <sheetViews>
    <sheetView workbookViewId="0">
      <pane xSplit="2" ySplit="7" topLeftCell="C52" activePane="bottomRight" state="frozen"/>
      <selection activeCell="C9" sqref="C9:C10"/>
      <selection pane="topRight" activeCell="C9" sqref="C9:C10"/>
      <selection pane="bottomLeft" activeCell="C9" sqref="C9:C10"/>
      <selection pane="bottomRight" activeCell="C9" sqref="C9:C10"/>
    </sheetView>
  </sheetViews>
  <sheetFormatPr baseColWidth="10" defaultColWidth="11.453125" defaultRowHeight="12.5" outlineLevelRow="1" x14ac:dyDescent="0.25"/>
  <cols>
    <col min="1" max="1" width="10.1796875" style="217" customWidth="1"/>
    <col min="2" max="2" width="26.81640625" style="217" customWidth="1"/>
    <col min="3" max="3" width="11.453125" style="216"/>
    <col min="4" max="4" width="13.1796875" style="216" customWidth="1"/>
    <col min="5" max="5" width="11.453125" style="216"/>
    <col min="6" max="6" width="14.453125" style="216" customWidth="1"/>
    <col min="7" max="7" width="11.453125" style="216"/>
    <col min="8" max="8" width="17.1796875" style="216" customWidth="1"/>
    <col min="9" max="9" width="11.453125" style="216"/>
    <col min="10" max="10" width="14" style="216" customWidth="1"/>
    <col min="11" max="11" width="14.6328125" style="216" customWidth="1"/>
    <col min="12" max="12" width="14.81640625" style="216" customWidth="1"/>
    <col min="13" max="13" width="17.36328125" style="216" customWidth="1"/>
    <col min="14" max="14" width="16.453125" style="216" customWidth="1"/>
    <col min="15" max="16" width="17.1796875" style="216" customWidth="1"/>
    <col min="17" max="17" width="13.81640625" style="216" customWidth="1"/>
    <col min="18" max="18" width="13.453125" style="216" customWidth="1"/>
    <col min="19" max="19" width="14.453125" style="216" customWidth="1"/>
    <col min="20" max="25" width="11.453125" style="216"/>
    <col min="26" max="27" width="14.453125" style="216" customWidth="1"/>
    <col min="28" max="28" width="15.81640625" style="216" customWidth="1"/>
    <col min="29" max="29" width="15.453125" style="216" customWidth="1"/>
    <col min="30" max="30" width="16.81640625" style="216" customWidth="1"/>
    <col min="31" max="31" width="14.453125" style="216" customWidth="1"/>
    <col min="32" max="32" width="15.81640625" style="216" customWidth="1"/>
    <col min="33" max="33" width="14.6328125" style="216" customWidth="1"/>
    <col min="34" max="34" width="12.81640625" style="216" customWidth="1"/>
    <col min="35" max="35" width="14.453125" style="216" customWidth="1"/>
    <col min="36" max="36" width="13.81640625" style="216" customWidth="1"/>
    <col min="37" max="37" width="17.36328125" style="216" customWidth="1"/>
    <col min="38" max="38" width="13.1796875" style="216" customWidth="1"/>
    <col min="39" max="39" width="14.453125" style="216" customWidth="1"/>
    <col min="40" max="40" width="14.1796875" style="216" customWidth="1"/>
    <col min="41" max="41" width="12.1796875" style="216" customWidth="1"/>
    <col min="42" max="42" width="11.453125" style="216"/>
    <col min="43" max="44" width="13.1796875" style="216" customWidth="1"/>
    <col min="45" max="16384" width="11.453125" style="216"/>
  </cols>
  <sheetData>
    <row r="1" spans="1:48" x14ac:dyDescent="0.25">
      <c r="A1" s="216"/>
    </row>
    <row r="2" spans="1:48" s="220" customFormat="1" ht="56.25" customHeight="1" x14ac:dyDescent="0.25">
      <c r="A2" s="1188" t="s">
        <v>432</v>
      </c>
      <c r="B2" s="1188"/>
    </row>
    <row r="3" spans="1:48" ht="19.5" customHeight="1" x14ac:dyDescent="0.25">
      <c r="A3" s="217" t="s">
        <v>63</v>
      </c>
    </row>
    <row r="6" spans="1:48" ht="27" customHeight="1" x14ac:dyDescent="0.25">
      <c r="A6" s="1190" t="s">
        <v>569</v>
      </c>
      <c r="B6" s="1190"/>
    </row>
    <row r="7" spans="1:48" ht="75" x14ac:dyDescent="0.25">
      <c r="A7" s="222"/>
      <c r="B7" s="222"/>
      <c r="C7" s="224" t="str">
        <f>+intern2!D4</f>
        <v>Allgemeine Innere Medizin (ohne Schwerpunkt)</v>
      </c>
      <c r="D7" s="224" t="str">
        <f>+intern2!E4</f>
        <v>Allgemeine Innere Medizin inkl. Schwerpunkt Geriatrie</v>
      </c>
      <c r="E7" s="224" t="str">
        <f>+intern2!F4</f>
        <v>Anästhesiologie</v>
      </c>
      <c r="F7" s="224" t="str">
        <f>+intern2!G4</f>
        <v>Angiologie</v>
      </c>
      <c r="G7" s="224" t="str">
        <f>+intern2!H4</f>
        <v>Chirurgie (ohne Schwerpunkt)</v>
      </c>
      <c r="H7" s="224" t="str">
        <f>+intern2!I4</f>
        <v>Chirurgie inkl. Schwerpunkte - Allgemeinchirurgie und Traumatologie</v>
      </c>
      <c r="I7" s="224" t="str">
        <f>+intern2!J4</f>
        <v>Gefässchirurgie</v>
      </c>
      <c r="J7" s="224" t="str">
        <f>+intern2!K4</f>
        <v>Thoraxchirurgie</v>
      </c>
      <c r="K7" s="224" t="str">
        <f>+intern2!L4</f>
        <v>Chirurgie inkl. Schwerpunkte Viszeralchirurgie</v>
      </c>
      <c r="L7" s="224" t="str">
        <f>+intern2!M4</f>
        <v>Dermatologie und Venerologie</v>
      </c>
      <c r="M7" s="224" t="str">
        <f>+intern2!N4</f>
        <v>Endokrinologie / Diabetologie</v>
      </c>
      <c r="N7" s="224" t="str">
        <f>+intern2!O4</f>
        <v>Gastroenterologie</v>
      </c>
      <c r="O7" s="224" t="str">
        <f>+intern2!P4</f>
        <v>Gynäkologie und Geburtshilfe (ohne Schwerpunkt)</v>
      </c>
      <c r="P7" s="224" t="str">
        <f>+intern2!Q4</f>
        <v>Gynäkologie und Geburtshilfe inkl. Schwerpunkt fetomaternale Medizin</v>
      </c>
      <c r="Q7" s="224" t="str">
        <f>+intern2!R4</f>
        <v>Hämatologie</v>
      </c>
      <c r="R7" s="224" t="str">
        <f>+intern2!S4</f>
        <v>Handchirurgie</v>
      </c>
      <c r="S7" s="224" t="str">
        <f>+intern2!T4</f>
        <v>Herz- und thorakale Gefässchirurgie</v>
      </c>
      <c r="T7" s="224" t="str">
        <f>+intern2!U4</f>
        <v>Infektiologie</v>
      </c>
      <c r="U7" s="224" t="str">
        <f>+intern2!V4</f>
        <v>Intensivmedizin</v>
      </c>
      <c r="V7" s="224" t="str">
        <f>+intern2!W4</f>
        <v>Interventionelle Angiologie</v>
      </c>
      <c r="W7" s="224" t="str">
        <f>+intern2!X4</f>
        <v>Interventionelle Radiologie EBIR</v>
      </c>
      <c r="X7" s="224" t="str">
        <f>+intern2!Y4</f>
        <v>Kardiologie</v>
      </c>
      <c r="Y7" s="224" t="str">
        <f>+intern2!Z4</f>
        <v>Mund-, Kiefer- und Gesichtschirurgie</v>
      </c>
      <c r="Z7" s="224" t="str">
        <f>+intern2!AA4</f>
        <v>Kinder- und Jugendmedizin (ohne Schwerpunkt)</v>
      </c>
      <c r="AA7" s="224" t="str">
        <f>+intern2!AB4</f>
        <v>Kinder- und Jugendmedizin inkl. Schwerpunkte Neonatologie</v>
      </c>
      <c r="AB7" s="224" t="str">
        <f>+intern2!AC4</f>
        <v>Kinderchirurgie (ohne Schwerpunkt)</v>
      </c>
      <c r="AC7" s="224" t="str">
        <f>+intern2!AD4</f>
        <v>Medizinische Onkologie</v>
      </c>
      <c r="AD7" s="224" t="str">
        <f>+intern2!AE4</f>
        <v>Nephrologie</v>
      </c>
      <c r="AE7" s="224" t="str">
        <f>+intern2!AF4</f>
        <v>Neurochirurgie</v>
      </c>
      <c r="AF7" s="224" t="str">
        <f>+intern2!AG4</f>
        <v>Neurologie</v>
      </c>
      <c r="AG7" s="224" t="str">
        <f>+intern2!AH4</f>
        <v>Nuklearmedizin</v>
      </c>
      <c r="AH7" s="224" t="str">
        <f>+intern2!AI4</f>
        <v>Ophthalmologie inkl. Schwerpunkt Ophthalmochirurgie</v>
      </c>
      <c r="AI7" s="224" t="str">
        <f>+intern2!AJ4</f>
        <v>Orthopädische Chirurgie und Traumatologie des Bewegungsapparates</v>
      </c>
      <c r="AJ7" s="224" t="str">
        <f>+intern2!AK4</f>
        <v>Oto-Rhino-Laryngologie  (ohne Schwerpunkt)</v>
      </c>
      <c r="AK7" s="224" t="str">
        <f>+intern2!AL4</f>
        <v>Oto-Rhino-Laryngologie inkl. Schwerpunkte - Hals- und Gesichtschirurgie</v>
      </c>
      <c r="AL7" s="224" t="str">
        <f>+intern2!AM4</f>
        <v>Physikalische Medizin und Rehabilitation</v>
      </c>
      <c r="AM7" s="224" t="str">
        <f>+intern2!AN4</f>
        <v>Plastische, Rekonstruktive und Ästhetische Chirurgie</v>
      </c>
      <c r="AN7" s="224" t="str">
        <f>+intern2!AO4</f>
        <v>Pneumologie</v>
      </c>
      <c r="AO7" s="224" t="str">
        <f>+intern2!AP4</f>
        <v>Psychiatrie und Psychotherapie (ohne Schwerpunkt)</v>
      </c>
      <c r="AP7" s="224" t="str">
        <f>+intern2!AQ4</f>
        <v>Radiologie (ohne Schwerpunkt)</v>
      </c>
      <c r="AQ7" s="224" t="str">
        <f>+intern2!AR4</f>
        <v>Radiologie inkl. Schwerpunkte Invasive Neuroradiologie</v>
      </c>
      <c r="AR7" s="224" t="str">
        <f>+intern2!AS4</f>
        <v>Radio-Onkologie / Strahlentherapie</v>
      </c>
      <c r="AS7" s="224" t="str">
        <f>+intern2!AT4</f>
        <v>Rheumatologie</v>
      </c>
      <c r="AT7" s="224" t="str">
        <f>+intern2!AU4</f>
        <v>Urologie (ohne Schwerpunkt)</v>
      </c>
      <c r="AU7" s="224" t="str">
        <f>+intern2!AV4</f>
        <v>Urologie inkl. Schwerpunkt - operative Urologie</v>
      </c>
      <c r="AV7" s="224" t="str">
        <f>+intern2!AW4</f>
        <v>Schwerpunkttitel Wirbelsäulenchirurige</v>
      </c>
    </row>
    <row r="8" spans="1:48" ht="25" x14ac:dyDescent="0.25">
      <c r="A8" s="222"/>
      <c r="B8" s="368" t="s">
        <v>693</v>
      </c>
      <c r="C8" s="248">
        <f>VLOOKUP(C7,'3.2'!$A$17:$F$62,4,FALSE)</f>
        <v>0</v>
      </c>
      <c r="D8" s="248">
        <f>VLOOKUP(D7,'3.2'!$A$17:$F$62,4,FALSE)</f>
        <v>0</v>
      </c>
      <c r="E8" s="248">
        <f>VLOOKUP(E7,'3.2'!$A$17:$F$62,4,FALSE)</f>
        <v>0</v>
      </c>
      <c r="F8" s="248">
        <f>VLOOKUP(F7,'3.2'!$A$17:$F$62,4,FALSE)</f>
        <v>0</v>
      </c>
      <c r="G8" s="248">
        <f>VLOOKUP(G7,'3.2'!$A$17:$F$62,4,FALSE)</f>
        <v>0</v>
      </c>
      <c r="H8" s="248">
        <f>VLOOKUP(H7,'3.2'!$A$17:$F$62,4,FALSE)</f>
        <v>0</v>
      </c>
      <c r="I8" s="248">
        <f>VLOOKUP(I7,'3.2'!$A$17:$F$62,4,FALSE)</f>
        <v>0</v>
      </c>
      <c r="J8" s="248">
        <f>VLOOKUP(J7,'3.2'!$A$17:$F$62,4,FALSE)</f>
        <v>0</v>
      </c>
      <c r="K8" s="248">
        <f>VLOOKUP(K7,'3.2'!$A$17:$F$62,4,FALSE)</f>
        <v>0</v>
      </c>
      <c r="L8" s="248">
        <f>VLOOKUP(L7,'3.2'!$A$17:$F$62,4,FALSE)</f>
        <v>0</v>
      </c>
      <c r="M8" s="248">
        <f>VLOOKUP(M7,'3.2'!$A$17:$F$62,4,FALSE)</f>
        <v>0</v>
      </c>
      <c r="N8" s="248">
        <f>VLOOKUP(N7,'3.2'!$A$17:$F$62,4,FALSE)</f>
        <v>0</v>
      </c>
      <c r="O8" s="248">
        <f>VLOOKUP(O7,'3.2'!$A$17:$F$62,4,FALSE)</f>
        <v>0</v>
      </c>
      <c r="P8" s="248">
        <f>VLOOKUP(P7,'3.2'!$A$17:$F$62,4,FALSE)</f>
        <v>0</v>
      </c>
      <c r="Q8" s="248">
        <f>VLOOKUP(Q7,'3.2'!$A$17:$F$62,4,FALSE)</f>
        <v>0</v>
      </c>
      <c r="R8" s="248">
        <f>VLOOKUP(R7,'3.2'!$A$17:$F$62,4,FALSE)</f>
        <v>0</v>
      </c>
      <c r="S8" s="248">
        <f>VLOOKUP(S7,'3.2'!$A$17:$F$62,4,FALSE)</f>
        <v>0</v>
      </c>
      <c r="T8" s="248">
        <f>VLOOKUP(T7,'3.2'!$A$17:$F$62,4,FALSE)</f>
        <v>0</v>
      </c>
      <c r="U8" s="248">
        <f>VLOOKUP(U7,'3.2'!$A$17:$F$62,4,FALSE)</f>
        <v>0</v>
      </c>
      <c r="V8" s="248">
        <f>VLOOKUP(V7,'3.2'!$A$17:$F$62,4,FALSE)</f>
        <v>0</v>
      </c>
      <c r="W8" s="248">
        <f>VLOOKUP(W7,'3.2'!$A$17:$F$62,4,FALSE)</f>
        <v>0</v>
      </c>
      <c r="X8" s="248">
        <f>VLOOKUP(X7,'3.2'!$A$17:$F$62,4,FALSE)</f>
        <v>0</v>
      </c>
      <c r="Y8" s="248">
        <f>VLOOKUP(Y7,'3.2'!$A$17:$F$62,4,FALSE)</f>
        <v>0</v>
      </c>
      <c r="Z8" s="248">
        <f>VLOOKUP(Z7,'3.2'!$A$17:$F$62,4,FALSE)</f>
        <v>0</v>
      </c>
      <c r="AA8" s="248">
        <f>VLOOKUP(AA7,'3.2'!$A$17:$F$62,4,FALSE)</f>
        <v>0</v>
      </c>
      <c r="AB8" s="248">
        <f>VLOOKUP(AB7,'3.2'!$A$17:$F$62,4,FALSE)</f>
        <v>0</v>
      </c>
      <c r="AC8" s="248">
        <f>VLOOKUP(AC7,'3.2'!$A$17:$F$62,4,FALSE)</f>
        <v>0</v>
      </c>
      <c r="AD8" s="248">
        <f>VLOOKUP(AD7,'3.2'!$A$17:$F$62,4,FALSE)</f>
        <v>0</v>
      </c>
      <c r="AE8" s="248">
        <f>VLOOKUP(AE7,'3.2'!$A$17:$F$62,4,FALSE)</f>
        <v>0</v>
      </c>
      <c r="AF8" s="248">
        <f>VLOOKUP(AF7,'3.2'!$A$17:$F$62,4,FALSE)</f>
        <v>0</v>
      </c>
      <c r="AG8" s="248">
        <f>VLOOKUP(AG7,'3.2'!$A$17:$F$62,4,FALSE)</f>
        <v>0</v>
      </c>
      <c r="AH8" s="248">
        <f>VLOOKUP(AH7,'3.2'!$A$17:$F$62,4,FALSE)</f>
        <v>0</v>
      </c>
      <c r="AI8" s="248">
        <f>VLOOKUP(AI7,'3.2'!$A$17:$F$62,4,FALSE)</f>
        <v>0</v>
      </c>
      <c r="AJ8" s="248">
        <f>VLOOKUP(AJ7,'3.2'!$A$17:$F$62,4,FALSE)</f>
        <v>0</v>
      </c>
      <c r="AK8" s="248">
        <f>VLOOKUP(AK7,'3.2'!$A$17:$F$62,4,FALSE)</f>
        <v>0</v>
      </c>
      <c r="AL8" s="248">
        <f>VLOOKUP(AL7,'3.2'!$A$17:$F$62,4,FALSE)</f>
        <v>0</v>
      </c>
      <c r="AM8" s="248">
        <f>VLOOKUP(AM7,'3.2'!$A$17:$F$62,4,FALSE)</f>
        <v>0</v>
      </c>
      <c r="AN8" s="248">
        <f>VLOOKUP(AN7,'3.2'!$A$17:$F$62,4,FALSE)</f>
        <v>0</v>
      </c>
      <c r="AO8" s="248">
        <f>VLOOKUP(AO7,'3.2'!$A$17:$F$62,4,FALSE)</f>
        <v>0</v>
      </c>
      <c r="AP8" s="248">
        <f>VLOOKUP(AP7,'3.2'!$A$17:$F$62,4,FALSE)</f>
        <v>0</v>
      </c>
      <c r="AQ8" s="248">
        <f>VLOOKUP(AQ7,'3.2'!$A$17:$F$62,4,FALSE)</f>
        <v>0</v>
      </c>
      <c r="AR8" s="248">
        <f>VLOOKUP(AR7,'3.2'!$A$17:$F$62,4,FALSE)</f>
        <v>0</v>
      </c>
      <c r="AS8" s="248">
        <f>VLOOKUP(AS7,'3.2'!$A$17:$F$62,4,FALSE)</f>
        <v>0</v>
      </c>
      <c r="AT8" s="248">
        <f>VLOOKUP(AT7,'3.2'!$A$17:$F$62,4,FALSE)</f>
        <v>0</v>
      </c>
      <c r="AU8" s="248">
        <f>VLOOKUP(AU7,'3.2'!$A$17:$F$62,4,FALSE)</f>
        <v>0</v>
      </c>
      <c r="AV8" s="248">
        <f>VLOOKUP(AV7,'3.2'!$A$17:$F$62,4,FALSE)</f>
        <v>0</v>
      </c>
    </row>
    <row r="9" spans="1:48" ht="25" x14ac:dyDescent="0.25">
      <c r="A9" s="222" t="str">
        <f>'2.2'!C10</f>
        <v>BP</v>
      </c>
      <c r="B9" s="222" t="str">
        <f>'2.2'!D10</f>
        <v>Basispaket Chirurgie und Innere Medizin</v>
      </c>
      <c r="C9" s="249">
        <f>+IF(intern2!D5&gt;=1,C$8,0)</f>
        <v>0</v>
      </c>
      <c r="D9" s="249">
        <f>+IF(intern2!E5&gt;=1,D$8,0)</f>
        <v>0</v>
      </c>
      <c r="E9" s="249">
        <f>+IF(intern2!F5&gt;=1,E$8,0)</f>
        <v>0</v>
      </c>
      <c r="F9" s="249">
        <f>+IF(intern2!G5&gt;=1,F$8,0)</f>
        <v>0</v>
      </c>
      <c r="G9" s="249">
        <f>+IF(intern2!H5&gt;=1,G$8,0)</f>
        <v>0</v>
      </c>
      <c r="H9" s="249">
        <f>+IF(intern2!I5&gt;=1,H$8,0)</f>
        <v>0</v>
      </c>
      <c r="I9" s="249">
        <f>+IF(intern2!J5&gt;=1,I$8,0)</f>
        <v>0</v>
      </c>
      <c r="J9" s="249">
        <f>+IF(intern2!K5&gt;=1,J$8,0)</f>
        <v>0</v>
      </c>
      <c r="K9" s="249">
        <f>+IF(intern2!L5&gt;=1,K$8,0)</f>
        <v>0</v>
      </c>
      <c r="L9" s="249">
        <f>+IF(intern2!M5&gt;=1,L$8,0)</f>
        <v>0</v>
      </c>
      <c r="M9" s="249">
        <f>+IF(intern2!N5&gt;=1,M$8,0)</f>
        <v>0</v>
      </c>
      <c r="N9" s="249">
        <f>+IF(intern2!O5&gt;=1,N$8,0)</f>
        <v>0</v>
      </c>
      <c r="O9" s="249">
        <f>+IF(intern2!P5&gt;=1,O$8,0)</f>
        <v>0</v>
      </c>
      <c r="P9" s="249">
        <f>+IF(intern2!Q5&gt;=1,P$8,0)</f>
        <v>0</v>
      </c>
      <c r="Q9" s="249">
        <f>+IF(intern2!R5&gt;=1,Q$8,0)</f>
        <v>0</v>
      </c>
      <c r="R9" s="249">
        <f>+IF(intern2!S5&gt;=1,R$8,0)</f>
        <v>0</v>
      </c>
      <c r="S9" s="249">
        <f>+IF(intern2!T5&gt;=1,S$8,0)</f>
        <v>0</v>
      </c>
      <c r="T9" s="249">
        <f>+IF(intern2!U5&gt;=1,T$8,0)</f>
        <v>0</v>
      </c>
      <c r="U9" s="249">
        <f>+IF(intern2!V5&gt;=1,U$8,0)</f>
        <v>0</v>
      </c>
      <c r="V9" s="249">
        <f>+IF(intern2!W5&gt;=1,V$8,0)</f>
        <v>0</v>
      </c>
      <c r="W9" s="249">
        <f>+IF(intern2!X5&gt;=1,W$8,0)</f>
        <v>0</v>
      </c>
      <c r="X9" s="249">
        <f>+IF(intern2!Y5&gt;=1,X$8,0)</f>
        <v>0</v>
      </c>
      <c r="Y9" s="249">
        <f>+IF(intern2!Z5&gt;=1,Y$8,0)</f>
        <v>0</v>
      </c>
      <c r="Z9" s="249">
        <f>+IF(intern2!AA5&gt;=1,Z$8,0)</f>
        <v>0</v>
      </c>
      <c r="AA9" s="249">
        <f>+IF(intern2!AB5&gt;=1,AA$8,0)</f>
        <v>0</v>
      </c>
      <c r="AB9" s="249">
        <f>+IF(intern2!AC5&gt;=1,AB$8,0)</f>
        <v>0</v>
      </c>
      <c r="AC9" s="249">
        <f>+IF(intern2!AD5&gt;=1,AC$8,0)</f>
        <v>0</v>
      </c>
      <c r="AD9" s="249">
        <f>+IF(intern2!AE5&gt;=1,AD$8,0)</f>
        <v>0</v>
      </c>
      <c r="AE9" s="249">
        <f>+IF(intern2!AF5&gt;=1,AE$8,0)</f>
        <v>0</v>
      </c>
      <c r="AF9" s="249">
        <f>+IF(intern2!AG5&gt;=1,AF$8,0)</f>
        <v>0</v>
      </c>
      <c r="AG9" s="249">
        <f>+IF(intern2!AH5&gt;=1,AG$8,0)</f>
        <v>0</v>
      </c>
      <c r="AH9" s="249">
        <f>+IF(intern2!AI5&gt;=1,AH$8,0)</f>
        <v>0</v>
      </c>
      <c r="AI9" s="249">
        <f>+IF(intern2!AJ5&gt;=1,AI$8,0)</f>
        <v>0</v>
      </c>
      <c r="AJ9" s="249">
        <f>+IF(intern2!AK5&gt;=1,AJ$8,0)</f>
        <v>0</v>
      </c>
      <c r="AK9" s="249">
        <f>+IF(intern2!AL5&gt;=1,AK$8,0)</f>
        <v>0</v>
      </c>
      <c r="AL9" s="249">
        <f>+IF(intern2!AM5&gt;=1,AL$8,0)</f>
        <v>0</v>
      </c>
      <c r="AM9" s="249">
        <f>+IF(intern2!AN5&gt;=1,AM$8,0)</f>
        <v>0</v>
      </c>
      <c r="AN9" s="249">
        <f>+IF(intern2!AO5&gt;=1,AN$8,0)</f>
        <v>0</v>
      </c>
      <c r="AO9" s="249">
        <f>+IF(intern2!AP5&gt;=1,AO$8,0)</f>
        <v>0</v>
      </c>
      <c r="AP9" s="249">
        <f>+IF(intern2!AQ5&gt;=1,AP$8,0)</f>
        <v>0</v>
      </c>
      <c r="AQ9" s="249">
        <f>+IF(intern2!AR5&gt;=1,AQ$8,0)</f>
        <v>0</v>
      </c>
      <c r="AR9" s="249">
        <f>+IF(intern2!AS5&gt;=1,AR$8,0)</f>
        <v>0</v>
      </c>
      <c r="AS9" s="249">
        <f>+IF(intern2!AT5&gt;=1,AS$8,0)</f>
        <v>0</v>
      </c>
      <c r="AT9" s="249">
        <f>+IF(intern2!AU5&gt;=1,AT$8,0)</f>
        <v>0</v>
      </c>
      <c r="AU9" s="249">
        <f>+IF(intern2!AV5&gt;=1,AU$8,0)</f>
        <v>0</v>
      </c>
      <c r="AV9" s="249">
        <f>+IF(intern2!AW5&gt;=1,AV$8,0)</f>
        <v>0</v>
      </c>
    </row>
    <row r="10" spans="1:48" ht="25" x14ac:dyDescent="0.25">
      <c r="A10" s="222" t="str">
        <f>'2.2'!C11</f>
        <v>BPE</v>
      </c>
      <c r="B10" s="222" t="str">
        <f>'2.2'!D11</f>
        <v>Basispaket für elektive Leistungserbringer</v>
      </c>
      <c r="C10" s="249">
        <f>+IF(intern2!D6&gt;=1,C$8,0)</f>
        <v>0</v>
      </c>
      <c r="D10" s="249">
        <f>+IF(intern2!E6&gt;=1,D$8,0)</f>
        <v>0</v>
      </c>
      <c r="E10" s="249">
        <f>+IF(intern2!F6&gt;=1,E$8,0)</f>
        <v>0</v>
      </c>
      <c r="F10" s="249">
        <f>+IF(intern2!G6&gt;=1,F$8,0)</f>
        <v>0</v>
      </c>
      <c r="G10" s="249">
        <f>+IF(intern2!H6&gt;=1,G$8,0)</f>
        <v>0</v>
      </c>
      <c r="H10" s="249">
        <f>+IF(intern2!I6&gt;=1,H$8,0)</f>
        <v>0</v>
      </c>
      <c r="I10" s="249">
        <f>+IF(intern2!J6&gt;=1,I$8,0)</f>
        <v>0</v>
      </c>
      <c r="J10" s="249">
        <f>+IF(intern2!K6&gt;=1,J$8,0)</f>
        <v>0</v>
      </c>
      <c r="K10" s="249">
        <f>+IF(intern2!L6&gt;=1,K$8,0)</f>
        <v>0</v>
      </c>
      <c r="L10" s="249">
        <f>+IF(intern2!M6&gt;=1,L$8,0)</f>
        <v>0</v>
      </c>
      <c r="M10" s="249">
        <f>+IF(intern2!N6&gt;=1,M$8,0)</f>
        <v>0</v>
      </c>
      <c r="N10" s="249">
        <f>+IF(intern2!O6&gt;=1,N$8,0)</f>
        <v>0</v>
      </c>
      <c r="O10" s="249">
        <f>+IF(intern2!P6&gt;=1,O$8,0)</f>
        <v>0</v>
      </c>
      <c r="P10" s="249">
        <f>+IF(intern2!Q6&gt;=1,P$8,0)</f>
        <v>0</v>
      </c>
      <c r="Q10" s="249">
        <f>+IF(intern2!R6&gt;=1,Q$8,0)</f>
        <v>0</v>
      </c>
      <c r="R10" s="249">
        <f>+IF(intern2!S6&gt;=1,R$8,0)</f>
        <v>0</v>
      </c>
      <c r="S10" s="249">
        <f>+IF(intern2!T6&gt;=1,S$8,0)</f>
        <v>0</v>
      </c>
      <c r="T10" s="249">
        <f>+IF(intern2!U6&gt;=1,T$8,0)</f>
        <v>0</v>
      </c>
      <c r="U10" s="249">
        <f>+IF(intern2!V6&gt;=1,U$8,0)</f>
        <v>0</v>
      </c>
      <c r="V10" s="249">
        <f>+IF(intern2!W6&gt;=1,V$8,0)</f>
        <v>0</v>
      </c>
      <c r="W10" s="249">
        <f>+IF(intern2!X6&gt;=1,W$8,0)</f>
        <v>0</v>
      </c>
      <c r="X10" s="249">
        <f>+IF(intern2!Y6&gt;=1,X$8,0)</f>
        <v>0</v>
      </c>
      <c r="Y10" s="249">
        <f>+IF(intern2!Z6&gt;=1,Y$8,0)</f>
        <v>0</v>
      </c>
      <c r="Z10" s="249">
        <f>+IF(intern2!AA6&gt;=1,Z$8,0)</f>
        <v>0</v>
      </c>
      <c r="AA10" s="249">
        <f>+IF(intern2!AB6&gt;=1,AA$8,0)</f>
        <v>0</v>
      </c>
      <c r="AB10" s="249">
        <f>+IF(intern2!AC6&gt;=1,AB$8,0)</f>
        <v>0</v>
      </c>
      <c r="AC10" s="249">
        <f>+IF(intern2!AD6&gt;=1,AC$8,0)</f>
        <v>0</v>
      </c>
      <c r="AD10" s="249">
        <f>+IF(intern2!AE6&gt;=1,AD$8,0)</f>
        <v>0</v>
      </c>
      <c r="AE10" s="249">
        <f>+IF(intern2!AF6&gt;=1,AE$8,0)</f>
        <v>0</v>
      </c>
      <c r="AF10" s="249">
        <f>+IF(intern2!AG6&gt;=1,AF$8,0)</f>
        <v>0</v>
      </c>
      <c r="AG10" s="249">
        <f>+IF(intern2!AH6&gt;=1,AG$8,0)</f>
        <v>0</v>
      </c>
      <c r="AH10" s="249">
        <f>+IF(intern2!AI6&gt;=1,AH$8,0)</f>
        <v>0</v>
      </c>
      <c r="AI10" s="249">
        <f>+IF(intern2!AJ6&gt;=1,AI$8,0)</f>
        <v>0</v>
      </c>
      <c r="AJ10" s="249">
        <f>+IF(intern2!AK6&gt;=1,AJ$8,0)</f>
        <v>0</v>
      </c>
      <c r="AK10" s="249">
        <f>+IF(intern2!AL6&gt;=1,AK$8,0)</f>
        <v>0</v>
      </c>
      <c r="AL10" s="249">
        <f>+IF(intern2!AM6&gt;=1,AL$8,0)</f>
        <v>0</v>
      </c>
      <c r="AM10" s="249">
        <f>+IF(intern2!AN6&gt;=1,AM$8,0)</f>
        <v>0</v>
      </c>
      <c r="AN10" s="249">
        <f>+IF(intern2!AO6&gt;=1,AN$8,0)</f>
        <v>0</v>
      </c>
      <c r="AO10" s="249">
        <f>+IF(intern2!AP6&gt;=1,AO$8,0)</f>
        <v>0</v>
      </c>
      <c r="AP10" s="249">
        <f>+IF(intern2!AQ6&gt;=1,AP$8,0)</f>
        <v>0</v>
      </c>
      <c r="AQ10" s="249">
        <f>+IF(intern2!AR6&gt;=1,AQ$8,0)</f>
        <v>0</v>
      </c>
      <c r="AR10" s="249">
        <f>+IF(intern2!AS6&gt;=1,AR$8,0)</f>
        <v>0</v>
      </c>
      <c r="AS10" s="249">
        <f>+IF(intern2!AT6&gt;=1,AS$8,0)</f>
        <v>0</v>
      </c>
      <c r="AT10" s="249">
        <f>+IF(intern2!AU6&gt;=1,AT$8,0)</f>
        <v>0</v>
      </c>
      <c r="AU10" s="249">
        <f>+IF(intern2!AV6&gt;=1,AU$8,0)</f>
        <v>0</v>
      </c>
      <c r="AV10" s="249">
        <f>+IF(intern2!AW6&gt;=1,AV$8,0)</f>
        <v>0</v>
      </c>
    </row>
    <row r="11" spans="1:48" x14ac:dyDescent="0.25">
      <c r="A11" s="222" t="str">
        <f>'2.2'!C12</f>
        <v>BPMB</v>
      </c>
      <c r="B11" s="222" t="str">
        <f>'2.2'!D12</f>
        <v>Basispaket für Innere Medizin</v>
      </c>
      <c r="C11" s="249">
        <f>+IF(intern2!D7&gt;=1,C$8,0)</f>
        <v>0</v>
      </c>
      <c r="D11" s="249">
        <f>+IF(intern2!E7&gt;=1,D$8,0)</f>
        <v>0</v>
      </c>
      <c r="E11" s="249">
        <f>+IF(intern2!F7&gt;=1,E$8,0)</f>
        <v>0</v>
      </c>
      <c r="F11" s="249">
        <f>+IF(intern2!G7&gt;=1,F$8,0)</f>
        <v>0</v>
      </c>
      <c r="G11" s="249">
        <f>+IF(intern2!H7&gt;=1,G$8,0)</f>
        <v>0</v>
      </c>
      <c r="H11" s="249">
        <f>+IF(intern2!I7&gt;=1,H$8,0)</f>
        <v>0</v>
      </c>
      <c r="I11" s="249">
        <f>+IF(intern2!J7&gt;=1,I$8,0)</f>
        <v>0</v>
      </c>
      <c r="J11" s="249">
        <f>+IF(intern2!K7&gt;=1,J$8,0)</f>
        <v>0</v>
      </c>
      <c r="K11" s="249">
        <f>+IF(intern2!L7&gt;=1,K$8,0)</f>
        <v>0</v>
      </c>
      <c r="L11" s="249">
        <f>+IF(intern2!M7&gt;=1,L$8,0)</f>
        <v>0</v>
      </c>
      <c r="M11" s="249">
        <f>+IF(intern2!N7&gt;=1,M$8,0)</f>
        <v>0</v>
      </c>
      <c r="N11" s="249">
        <f>+IF(intern2!O7&gt;=1,N$8,0)</f>
        <v>0</v>
      </c>
      <c r="O11" s="249">
        <f>+IF(intern2!P7&gt;=1,O$8,0)</f>
        <v>0</v>
      </c>
      <c r="P11" s="249">
        <f>+IF(intern2!Q7&gt;=1,P$8,0)</f>
        <v>0</v>
      </c>
      <c r="Q11" s="249">
        <f>+IF(intern2!R7&gt;=1,Q$8,0)</f>
        <v>0</v>
      </c>
      <c r="R11" s="249">
        <f>+IF(intern2!S7&gt;=1,R$8,0)</f>
        <v>0</v>
      </c>
      <c r="S11" s="249">
        <f>+IF(intern2!T7&gt;=1,S$8,0)</f>
        <v>0</v>
      </c>
      <c r="T11" s="249">
        <f>+IF(intern2!U7&gt;=1,T$8,0)</f>
        <v>0</v>
      </c>
      <c r="U11" s="249">
        <f>+IF(intern2!V7&gt;=1,U$8,0)</f>
        <v>0</v>
      </c>
      <c r="V11" s="249">
        <f>+IF(intern2!W7&gt;=1,V$8,0)</f>
        <v>0</v>
      </c>
      <c r="W11" s="249">
        <f>+IF(intern2!X7&gt;=1,W$8,0)</f>
        <v>0</v>
      </c>
      <c r="X11" s="249">
        <f>+IF(intern2!Y7&gt;=1,X$8,0)</f>
        <v>0</v>
      </c>
      <c r="Y11" s="249">
        <f>+IF(intern2!Z7&gt;=1,Y$8,0)</f>
        <v>0</v>
      </c>
      <c r="Z11" s="249">
        <f>+IF(intern2!AA7&gt;=1,Z$8,0)</f>
        <v>0</v>
      </c>
      <c r="AA11" s="249">
        <f>+IF(intern2!AB7&gt;=1,AA$8,0)</f>
        <v>0</v>
      </c>
      <c r="AB11" s="249">
        <f>+IF(intern2!AC7&gt;=1,AB$8,0)</f>
        <v>0</v>
      </c>
      <c r="AC11" s="249">
        <f>+IF(intern2!AD7&gt;=1,AC$8,0)</f>
        <v>0</v>
      </c>
      <c r="AD11" s="249">
        <f>+IF(intern2!AE7&gt;=1,AD$8,0)</f>
        <v>0</v>
      </c>
      <c r="AE11" s="249">
        <f>+IF(intern2!AF7&gt;=1,AE$8,0)</f>
        <v>0</v>
      </c>
      <c r="AF11" s="249">
        <f>+IF(intern2!AG7&gt;=1,AF$8,0)</f>
        <v>0</v>
      </c>
      <c r="AG11" s="249">
        <f>+IF(intern2!AH7&gt;=1,AG$8,0)</f>
        <v>0</v>
      </c>
      <c r="AH11" s="249">
        <f>+IF(intern2!AI7&gt;=1,AH$8,0)</f>
        <v>0</v>
      </c>
      <c r="AI11" s="249">
        <f>+IF(intern2!AJ7&gt;=1,AI$8,0)</f>
        <v>0</v>
      </c>
      <c r="AJ11" s="249">
        <f>+IF(intern2!AK7&gt;=1,AJ$8,0)</f>
        <v>0</v>
      </c>
      <c r="AK11" s="249">
        <f>+IF(intern2!AL7&gt;=1,AK$8,0)</f>
        <v>0</v>
      </c>
      <c r="AL11" s="249">
        <f>+IF(intern2!AM7&gt;=1,AL$8,0)</f>
        <v>0</v>
      </c>
      <c r="AM11" s="249">
        <f>+IF(intern2!AN7&gt;=1,AM$8,0)</f>
        <v>0</v>
      </c>
      <c r="AN11" s="249">
        <f>+IF(intern2!AO7&gt;=1,AN$8,0)</f>
        <v>0</v>
      </c>
      <c r="AO11" s="249">
        <f>+IF(intern2!AP7&gt;=1,AO$8,0)</f>
        <v>0</v>
      </c>
      <c r="AP11" s="249">
        <f>+IF(intern2!AQ7&gt;=1,AP$8,0)</f>
        <v>0</v>
      </c>
      <c r="AQ11" s="249">
        <f>+IF(intern2!AR7&gt;=1,AQ$8,0)</f>
        <v>0</v>
      </c>
      <c r="AR11" s="249">
        <f>+IF(intern2!AS7&gt;=1,AR$8,0)</f>
        <v>0</v>
      </c>
      <c r="AS11" s="249">
        <f>+IF(intern2!AT7&gt;=1,AS$8,0)</f>
        <v>0</v>
      </c>
      <c r="AT11" s="249">
        <f>+IF(intern2!AU7&gt;=1,AT$8,0)</f>
        <v>0</v>
      </c>
      <c r="AU11" s="249">
        <f>+IF(intern2!AV7&gt;=1,AU$8,0)</f>
        <v>0</v>
      </c>
      <c r="AV11" s="249">
        <f>+IF(intern2!AW7&gt;=1,AV$8,0)</f>
        <v>0</v>
      </c>
    </row>
    <row r="12" spans="1:48" ht="25" x14ac:dyDescent="0.25">
      <c r="A12" s="222" t="str">
        <f>'2.2'!C13</f>
        <v>DER1</v>
      </c>
      <c r="B12" s="222" t="str">
        <f>'2.2'!D13</f>
        <v>Dermatologie (inkl. Geschlechtskrankheiten)</v>
      </c>
      <c r="C12" s="249">
        <f>+IF(intern2!D8&gt;=1,C$8,0)</f>
        <v>0</v>
      </c>
      <c r="D12" s="249">
        <f>+IF(intern2!E8&gt;=1,D$8,0)</f>
        <v>0</v>
      </c>
      <c r="E12" s="249">
        <f>+IF(intern2!F8&gt;=1,E$8,0)</f>
        <v>0</v>
      </c>
      <c r="F12" s="249">
        <f>+IF(intern2!G8&gt;=1,F$8,0)</f>
        <v>0</v>
      </c>
      <c r="G12" s="249">
        <f>+IF(intern2!H8&gt;=1,G$8,0)</f>
        <v>0</v>
      </c>
      <c r="H12" s="249">
        <f>+IF(intern2!I8&gt;=1,H$8,0)</f>
        <v>0</v>
      </c>
      <c r="I12" s="249">
        <f>+IF(intern2!J8&gt;=1,I$8,0)</f>
        <v>0</v>
      </c>
      <c r="J12" s="249">
        <f>+IF(intern2!K8&gt;=1,J$8,0)</f>
        <v>0</v>
      </c>
      <c r="K12" s="249">
        <f>+IF(intern2!L8&gt;=1,K$8,0)</f>
        <v>0</v>
      </c>
      <c r="L12" s="249">
        <f>+IF(intern2!M8&gt;=1,L$8,0)</f>
        <v>0</v>
      </c>
      <c r="M12" s="249">
        <f>+IF(intern2!N8&gt;=1,M$8,0)</f>
        <v>0</v>
      </c>
      <c r="N12" s="249">
        <f>+IF(intern2!O8&gt;=1,N$8,0)</f>
        <v>0</v>
      </c>
      <c r="O12" s="249">
        <f>+IF(intern2!P8&gt;=1,O$8,0)</f>
        <v>0</v>
      </c>
      <c r="P12" s="249">
        <f>+IF(intern2!Q8&gt;=1,P$8,0)</f>
        <v>0</v>
      </c>
      <c r="Q12" s="249">
        <f>+IF(intern2!R8&gt;=1,Q$8,0)</f>
        <v>0</v>
      </c>
      <c r="R12" s="249">
        <f>+IF(intern2!S8&gt;=1,R$8,0)</f>
        <v>0</v>
      </c>
      <c r="S12" s="249">
        <f>+IF(intern2!T8&gt;=1,S$8,0)</f>
        <v>0</v>
      </c>
      <c r="T12" s="249">
        <f>+IF(intern2!U8&gt;=1,T$8,0)</f>
        <v>0</v>
      </c>
      <c r="U12" s="249">
        <f>+IF(intern2!V8&gt;=1,U$8,0)</f>
        <v>0</v>
      </c>
      <c r="V12" s="249">
        <f>+IF(intern2!W8&gt;=1,V$8,0)</f>
        <v>0</v>
      </c>
      <c r="W12" s="249">
        <f>+IF(intern2!X8&gt;=1,W$8,0)</f>
        <v>0</v>
      </c>
      <c r="X12" s="249">
        <f>+IF(intern2!Y8&gt;=1,X$8,0)</f>
        <v>0</v>
      </c>
      <c r="Y12" s="249">
        <f>+IF(intern2!Z8&gt;=1,Y$8,0)</f>
        <v>0</v>
      </c>
      <c r="Z12" s="249">
        <f>+IF(intern2!AA8&gt;=1,Z$8,0)</f>
        <v>0</v>
      </c>
      <c r="AA12" s="249">
        <f>+IF(intern2!AB8&gt;=1,AA$8,0)</f>
        <v>0</v>
      </c>
      <c r="AB12" s="249">
        <f>+IF(intern2!AC8&gt;=1,AB$8,0)</f>
        <v>0</v>
      </c>
      <c r="AC12" s="249">
        <f>+IF(intern2!AD8&gt;=1,AC$8,0)</f>
        <v>0</v>
      </c>
      <c r="AD12" s="249">
        <f>+IF(intern2!AE8&gt;=1,AD$8,0)</f>
        <v>0</v>
      </c>
      <c r="AE12" s="249">
        <f>+IF(intern2!AF8&gt;=1,AE$8,0)</f>
        <v>0</v>
      </c>
      <c r="AF12" s="249">
        <f>+IF(intern2!AG8&gt;=1,AF$8,0)</f>
        <v>0</v>
      </c>
      <c r="AG12" s="249">
        <f>+IF(intern2!AH8&gt;=1,AG$8,0)</f>
        <v>0</v>
      </c>
      <c r="AH12" s="249">
        <f>+IF(intern2!AI8&gt;=1,AH$8,0)</f>
        <v>0</v>
      </c>
      <c r="AI12" s="249">
        <f>+IF(intern2!AJ8&gt;=1,AI$8,0)</f>
        <v>0</v>
      </c>
      <c r="AJ12" s="249">
        <f>+IF(intern2!AK8&gt;=1,AJ$8,0)</f>
        <v>0</v>
      </c>
      <c r="AK12" s="249">
        <f>+IF(intern2!AL8&gt;=1,AK$8,0)</f>
        <v>0</v>
      </c>
      <c r="AL12" s="249">
        <f>+IF(intern2!AM8&gt;=1,AL$8,0)</f>
        <v>0</v>
      </c>
      <c r="AM12" s="249">
        <f>+IF(intern2!AN8&gt;=1,AM$8,0)</f>
        <v>0</v>
      </c>
      <c r="AN12" s="249">
        <f>+IF(intern2!AO8&gt;=1,AN$8,0)</f>
        <v>0</v>
      </c>
      <c r="AO12" s="249">
        <f>+IF(intern2!AP8&gt;=1,AO$8,0)</f>
        <v>0</v>
      </c>
      <c r="AP12" s="249">
        <f>+IF(intern2!AQ8&gt;=1,AP$8,0)</f>
        <v>0</v>
      </c>
      <c r="AQ12" s="249">
        <f>+IF(intern2!AR8&gt;=1,AQ$8,0)</f>
        <v>0</v>
      </c>
      <c r="AR12" s="249">
        <f>+IF(intern2!AS8&gt;=1,AR$8,0)</f>
        <v>0</v>
      </c>
      <c r="AS12" s="249">
        <f>+IF(intern2!AT8&gt;=1,AS$8,0)</f>
        <v>0</v>
      </c>
      <c r="AT12" s="249">
        <f>+IF(intern2!AU8&gt;=1,AT$8,0)</f>
        <v>0</v>
      </c>
      <c r="AU12" s="249">
        <f>+IF(intern2!AV8&gt;=1,AU$8,0)</f>
        <v>0</v>
      </c>
      <c r="AV12" s="249">
        <f>+IF(intern2!AW8&gt;=1,AV$8,0)</f>
        <v>0</v>
      </c>
    </row>
    <row r="13" spans="1:48" x14ac:dyDescent="0.25">
      <c r="A13" s="222" t="str">
        <f>'2.2'!C14</f>
        <v>DER1.1</v>
      </c>
      <c r="B13" s="222" t="str">
        <f>'2.2'!D14</f>
        <v>Dermatologische Onkologie</v>
      </c>
      <c r="C13" s="249">
        <f>+IF(intern2!D9&gt;=1,C$8,0)</f>
        <v>0</v>
      </c>
      <c r="D13" s="249">
        <f>+IF(intern2!E9&gt;=1,D$8,0)</f>
        <v>0</v>
      </c>
      <c r="E13" s="249">
        <f>+IF(intern2!F9&gt;=1,E$8,0)</f>
        <v>0</v>
      </c>
      <c r="F13" s="249">
        <f>+IF(intern2!G9&gt;=1,F$8,0)</f>
        <v>0</v>
      </c>
      <c r="G13" s="249">
        <f>+IF(intern2!H9&gt;=1,G$8,0)</f>
        <v>0</v>
      </c>
      <c r="H13" s="249">
        <f>+IF(intern2!I9&gt;=1,H$8,0)</f>
        <v>0</v>
      </c>
      <c r="I13" s="249">
        <f>+IF(intern2!J9&gt;=1,I$8,0)</f>
        <v>0</v>
      </c>
      <c r="J13" s="249">
        <f>+IF(intern2!K9&gt;=1,J$8,0)</f>
        <v>0</v>
      </c>
      <c r="K13" s="249">
        <f>+IF(intern2!L9&gt;=1,K$8,0)</f>
        <v>0</v>
      </c>
      <c r="L13" s="249">
        <f>+IF(intern2!M9&gt;=1,L$8,0)</f>
        <v>0</v>
      </c>
      <c r="M13" s="249">
        <f>+IF(intern2!N9&gt;=1,M$8,0)</f>
        <v>0</v>
      </c>
      <c r="N13" s="249">
        <f>+IF(intern2!O9&gt;=1,N$8,0)</f>
        <v>0</v>
      </c>
      <c r="O13" s="249">
        <f>+IF(intern2!P9&gt;=1,O$8,0)</f>
        <v>0</v>
      </c>
      <c r="P13" s="249">
        <f>+IF(intern2!Q9&gt;=1,P$8,0)</f>
        <v>0</v>
      </c>
      <c r="Q13" s="249">
        <f>+IF(intern2!R9&gt;=1,Q$8,0)</f>
        <v>0</v>
      </c>
      <c r="R13" s="249">
        <f>+IF(intern2!S9&gt;=1,R$8,0)</f>
        <v>0</v>
      </c>
      <c r="S13" s="249">
        <f>+IF(intern2!T9&gt;=1,S$8,0)</f>
        <v>0</v>
      </c>
      <c r="T13" s="249">
        <f>+IF(intern2!U9&gt;=1,T$8,0)</f>
        <v>0</v>
      </c>
      <c r="U13" s="249">
        <f>+IF(intern2!V9&gt;=1,U$8,0)</f>
        <v>0</v>
      </c>
      <c r="V13" s="249">
        <f>+IF(intern2!W9&gt;=1,V$8,0)</f>
        <v>0</v>
      </c>
      <c r="W13" s="249">
        <f>+IF(intern2!X9&gt;=1,W$8,0)</f>
        <v>0</v>
      </c>
      <c r="X13" s="249">
        <f>+IF(intern2!Y9&gt;=1,X$8,0)</f>
        <v>0</v>
      </c>
      <c r="Y13" s="249">
        <f>+IF(intern2!Z9&gt;=1,Y$8,0)</f>
        <v>0</v>
      </c>
      <c r="Z13" s="249">
        <f>+IF(intern2!AA9&gt;=1,Z$8,0)</f>
        <v>0</v>
      </c>
      <c r="AA13" s="249">
        <f>+IF(intern2!AB9&gt;=1,AA$8,0)</f>
        <v>0</v>
      </c>
      <c r="AB13" s="249">
        <f>+IF(intern2!AC9&gt;=1,AB$8,0)</f>
        <v>0</v>
      </c>
      <c r="AC13" s="249">
        <f>+IF(intern2!AD9&gt;=1,AC$8,0)</f>
        <v>0</v>
      </c>
      <c r="AD13" s="249">
        <f>+IF(intern2!AE9&gt;=1,AD$8,0)</f>
        <v>0</v>
      </c>
      <c r="AE13" s="249">
        <f>+IF(intern2!AF9&gt;=1,AE$8,0)</f>
        <v>0</v>
      </c>
      <c r="AF13" s="249">
        <f>+IF(intern2!AG9&gt;=1,AF$8,0)</f>
        <v>0</v>
      </c>
      <c r="AG13" s="249">
        <f>+IF(intern2!AH9&gt;=1,AG$8,0)</f>
        <v>0</v>
      </c>
      <c r="AH13" s="249">
        <f>+IF(intern2!AI9&gt;=1,AH$8,0)</f>
        <v>0</v>
      </c>
      <c r="AI13" s="249">
        <f>+IF(intern2!AJ9&gt;=1,AI$8,0)</f>
        <v>0</v>
      </c>
      <c r="AJ13" s="249">
        <f>+IF(intern2!AK9&gt;=1,AJ$8,0)</f>
        <v>0</v>
      </c>
      <c r="AK13" s="249">
        <f>+IF(intern2!AL9&gt;=1,AK$8,0)</f>
        <v>0</v>
      </c>
      <c r="AL13" s="249">
        <f>+IF(intern2!AM9&gt;=1,AL$8,0)</f>
        <v>0</v>
      </c>
      <c r="AM13" s="249">
        <f>+IF(intern2!AN9&gt;=1,AM$8,0)</f>
        <v>0</v>
      </c>
      <c r="AN13" s="249">
        <f>+IF(intern2!AO9&gt;=1,AN$8,0)</f>
        <v>0</v>
      </c>
      <c r="AO13" s="249">
        <f>+IF(intern2!AP9&gt;=1,AO$8,0)</f>
        <v>0</v>
      </c>
      <c r="AP13" s="249">
        <f>+IF(intern2!AQ9&gt;=1,AP$8,0)</f>
        <v>0</v>
      </c>
      <c r="AQ13" s="249">
        <f>+IF(intern2!AR9&gt;=1,AQ$8,0)</f>
        <v>0</v>
      </c>
      <c r="AR13" s="249">
        <f>+IF(intern2!AS9&gt;=1,AR$8,0)</f>
        <v>0</v>
      </c>
      <c r="AS13" s="249">
        <f>+IF(intern2!AT9&gt;=1,AS$8,0)</f>
        <v>0</v>
      </c>
      <c r="AT13" s="249">
        <f>+IF(intern2!AU9&gt;=1,AT$8,0)</f>
        <v>0</v>
      </c>
      <c r="AU13" s="249">
        <f>+IF(intern2!AV9&gt;=1,AU$8,0)</f>
        <v>0</v>
      </c>
      <c r="AV13" s="249">
        <f>+IF(intern2!AW9&gt;=1,AV$8,0)</f>
        <v>0</v>
      </c>
    </row>
    <row r="14" spans="1:48" x14ac:dyDescent="0.25">
      <c r="A14" s="222" t="str">
        <f>'2.2'!C15</f>
        <v>DER1.2</v>
      </c>
      <c r="B14" s="222" t="str">
        <f>'2.2'!D15</f>
        <v>Schwere Hauterkrankungen</v>
      </c>
      <c r="C14" s="249">
        <f>+IF(intern2!D10&gt;=1,C$8,0)</f>
        <v>0</v>
      </c>
      <c r="D14" s="249">
        <f>+IF(intern2!E10&gt;=1,D$8,0)</f>
        <v>0</v>
      </c>
      <c r="E14" s="249">
        <f>+IF(intern2!F10&gt;=1,E$8,0)</f>
        <v>0</v>
      </c>
      <c r="F14" s="249">
        <f>+IF(intern2!G10&gt;=1,F$8,0)</f>
        <v>0</v>
      </c>
      <c r="G14" s="249">
        <f>+IF(intern2!H10&gt;=1,G$8,0)</f>
        <v>0</v>
      </c>
      <c r="H14" s="249">
        <f>+IF(intern2!I10&gt;=1,H$8,0)</f>
        <v>0</v>
      </c>
      <c r="I14" s="249">
        <f>+IF(intern2!J10&gt;=1,I$8,0)</f>
        <v>0</v>
      </c>
      <c r="J14" s="249">
        <f>+IF(intern2!K10&gt;=1,J$8,0)</f>
        <v>0</v>
      </c>
      <c r="K14" s="249">
        <f>+IF(intern2!L10&gt;=1,K$8,0)</f>
        <v>0</v>
      </c>
      <c r="L14" s="249">
        <f>+IF(intern2!M10&gt;=1,L$8,0)</f>
        <v>0</v>
      </c>
      <c r="M14" s="249">
        <f>+IF(intern2!N10&gt;=1,M$8,0)</f>
        <v>0</v>
      </c>
      <c r="N14" s="249">
        <f>+IF(intern2!O10&gt;=1,N$8,0)</f>
        <v>0</v>
      </c>
      <c r="O14" s="249">
        <f>+IF(intern2!P10&gt;=1,O$8,0)</f>
        <v>0</v>
      </c>
      <c r="P14" s="249">
        <f>+IF(intern2!Q10&gt;=1,P$8,0)</f>
        <v>0</v>
      </c>
      <c r="Q14" s="249">
        <f>+IF(intern2!R10&gt;=1,Q$8,0)</f>
        <v>0</v>
      </c>
      <c r="R14" s="249">
        <f>+IF(intern2!S10&gt;=1,R$8,0)</f>
        <v>0</v>
      </c>
      <c r="S14" s="249">
        <f>+IF(intern2!T10&gt;=1,S$8,0)</f>
        <v>0</v>
      </c>
      <c r="T14" s="249">
        <f>+IF(intern2!U10&gt;=1,T$8,0)</f>
        <v>0</v>
      </c>
      <c r="U14" s="249">
        <f>+IF(intern2!V10&gt;=1,U$8,0)</f>
        <v>0</v>
      </c>
      <c r="V14" s="249">
        <f>+IF(intern2!W10&gt;=1,V$8,0)</f>
        <v>0</v>
      </c>
      <c r="W14" s="249">
        <f>+IF(intern2!X10&gt;=1,W$8,0)</f>
        <v>0</v>
      </c>
      <c r="X14" s="249">
        <f>+IF(intern2!Y10&gt;=1,X$8,0)</f>
        <v>0</v>
      </c>
      <c r="Y14" s="249">
        <f>+IF(intern2!Z10&gt;=1,Y$8,0)</f>
        <v>0</v>
      </c>
      <c r="Z14" s="249">
        <f>+IF(intern2!AA10&gt;=1,Z$8,0)</f>
        <v>0</v>
      </c>
      <c r="AA14" s="249">
        <f>+IF(intern2!AB10&gt;=1,AA$8,0)</f>
        <v>0</v>
      </c>
      <c r="AB14" s="249">
        <f>+IF(intern2!AC10&gt;=1,AB$8,0)</f>
        <v>0</v>
      </c>
      <c r="AC14" s="249">
        <f>+IF(intern2!AD10&gt;=1,AC$8,0)</f>
        <v>0</v>
      </c>
      <c r="AD14" s="249">
        <f>+IF(intern2!AE10&gt;=1,AD$8,0)</f>
        <v>0</v>
      </c>
      <c r="AE14" s="249">
        <f>+IF(intern2!AF10&gt;=1,AE$8,0)</f>
        <v>0</v>
      </c>
      <c r="AF14" s="249">
        <f>+IF(intern2!AG10&gt;=1,AF$8,0)</f>
        <v>0</v>
      </c>
      <c r="AG14" s="249">
        <f>+IF(intern2!AH10&gt;=1,AG$8,0)</f>
        <v>0</v>
      </c>
      <c r="AH14" s="249">
        <f>+IF(intern2!AI10&gt;=1,AH$8,0)</f>
        <v>0</v>
      </c>
      <c r="AI14" s="249">
        <f>+IF(intern2!AJ10&gt;=1,AI$8,0)</f>
        <v>0</v>
      </c>
      <c r="AJ14" s="249">
        <f>+IF(intern2!AK10&gt;=1,AJ$8,0)</f>
        <v>0</v>
      </c>
      <c r="AK14" s="249">
        <f>+IF(intern2!AL10&gt;=1,AK$8,0)</f>
        <v>0</v>
      </c>
      <c r="AL14" s="249">
        <f>+IF(intern2!AM10&gt;=1,AL$8,0)</f>
        <v>0</v>
      </c>
      <c r="AM14" s="249">
        <f>+IF(intern2!AN10&gt;=1,AM$8,0)</f>
        <v>0</v>
      </c>
      <c r="AN14" s="249">
        <f>+IF(intern2!AO10&gt;=1,AN$8,0)</f>
        <v>0</v>
      </c>
      <c r="AO14" s="249">
        <f>+IF(intern2!AP10&gt;=1,AO$8,0)</f>
        <v>0</v>
      </c>
      <c r="AP14" s="249">
        <f>+IF(intern2!AQ10&gt;=1,AP$8,0)</f>
        <v>0</v>
      </c>
      <c r="AQ14" s="249">
        <f>+IF(intern2!AR10&gt;=1,AQ$8,0)</f>
        <v>0</v>
      </c>
      <c r="AR14" s="249">
        <f>+IF(intern2!AS10&gt;=1,AR$8,0)</f>
        <v>0</v>
      </c>
      <c r="AS14" s="249">
        <f>+IF(intern2!AT10&gt;=1,AS$8,0)</f>
        <v>0</v>
      </c>
      <c r="AT14" s="249">
        <f>+IF(intern2!AU10&gt;=1,AT$8,0)</f>
        <v>0</v>
      </c>
      <c r="AU14" s="249">
        <f>+IF(intern2!AV10&gt;=1,AU$8,0)</f>
        <v>0</v>
      </c>
      <c r="AV14" s="249">
        <f>+IF(intern2!AW10&gt;=1,AV$8,0)</f>
        <v>0</v>
      </c>
    </row>
    <row r="15" spans="1:48" x14ac:dyDescent="0.25">
      <c r="A15" s="222" t="str">
        <f>'2.2'!C16</f>
        <v>DER2</v>
      </c>
      <c r="B15" s="222" t="str">
        <f>'2.2'!D16</f>
        <v>Wundpatienten</v>
      </c>
      <c r="C15" s="249">
        <f>+IF(intern2!D11&gt;=1,C$8,0)</f>
        <v>0</v>
      </c>
      <c r="D15" s="249">
        <f>+IF(intern2!E11&gt;=1,D$8,0)</f>
        <v>0</v>
      </c>
      <c r="E15" s="249">
        <f>+IF(intern2!F11&gt;=1,E$8,0)</f>
        <v>0</v>
      </c>
      <c r="F15" s="249">
        <f>+IF(intern2!G11&gt;=1,F$8,0)</f>
        <v>0</v>
      </c>
      <c r="G15" s="249">
        <f>+IF(intern2!H11&gt;=1,G$8,0)</f>
        <v>0</v>
      </c>
      <c r="H15" s="249">
        <f>+IF(intern2!I11&gt;=1,H$8,0)</f>
        <v>0</v>
      </c>
      <c r="I15" s="249">
        <f>+IF(intern2!J11&gt;=1,I$8,0)</f>
        <v>0</v>
      </c>
      <c r="J15" s="249">
        <f>+IF(intern2!K11&gt;=1,J$8,0)</f>
        <v>0</v>
      </c>
      <c r="K15" s="249">
        <f>+IF(intern2!L11&gt;=1,K$8,0)</f>
        <v>0</v>
      </c>
      <c r="L15" s="249">
        <f>+IF(intern2!M11&gt;=1,L$8,0)</f>
        <v>0</v>
      </c>
      <c r="M15" s="249">
        <f>+IF(intern2!N11&gt;=1,M$8,0)</f>
        <v>0</v>
      </c>
      <c r="N15" s="249">
        <f>+IF(intern2!O11&gt;=1,N$8,0)</f>
        <v>0</v>
      </c>
      <c r="O15" s="249">
        <f>+IF(intern2!P11&gt;=1,O$8,0)</f>
        <v>0</v>
      </c>
      <c r="P15" s="249">
        <f>+IF(intern2!Q11&gt;=1,P$8,0)</f>
        <v>0</v>
      </c>
      <c r="Q15" s="249">
        <f>+IF(intern2!R11&gt;=1,Q$8,0)</f>
        <v>0</v>
      </c>
      <c r="R15" s="249">
        <f>+IF(intern2!S11&gt;=1,R$8,0)</f>
        <v>0</v>
      </c>
      <c r="S15" s="249">
        <f>+IF(intern2!T11&gt;=1,S$8,0)</f>
        <v>0</v>
      </c>
      <c r="T15" s="249">
        <f>+IF(intern2!U11&gt;=1,T$8,0)</f>
        <v>0</v>
      </c>
      <c r="U15" s="249">
        <f>+IF(intern2!V11&gt;=1,U$8,0)</f>
        <v>0</v>
      </c>
      <c r="V15" s="249">
        <f>+IF(intern2!W11&gt;=1,V$8,0)</f>
        <v>0</v>
      </c>
      <c r="W15" s="249">
        <f>+IF(intern2!X11&gt;=1,W$8,0)</f>
        <v>0</v>
      </c>
      <c r="X15" s="249">
        <f>+IF(intern2!Y11&gt;=1,X$8,0)</f>
        <v>0</v>
      </c>
      <c r="Y15" s="249">
        <f>+IF(intern2!Z11&gt;=1,Y$8,0)</f>
        <v>0</v>
      </c>
      <c r="Z15" s="249">
        <f>+IF(intern2!AA11&gt;=1,Z$8,0)</f>
        <v>0</v>
      </c>
      <c r="AA15" s="249">
        <f>+IF(intern2!AB11&gt;=1,AA$8,0)</f>
        <v>0</v>
      </c>
      <c r="AB15" s="249">
        <f>+IF(intern2!AC11&gt;=1,AB$8,0)</f>
        <v>0</v>
      </c>
      <c r="AC15" s="249">
        <f>+IF(intern2!AD11&gt;=1,AC$8,0)</f>
        <v>0</v>
      </c>
      <c r="AD15" s="249">
        <f>+IF(intern2!AE11&gt;=1,AD$8,0)</f>
        <v>0</v>
      </c>
      <c r="AE15" s="249">
        <f>+IF(intern2!AF11&gt;=1,AE$8,0)</f>
        <v>0</v>
      </c>
      <c r="AF15" s="249">
        <f>+IF(intern2!AG11&gt;=1,AF$8,0)</f>
        <v>0</v>
      </c>
      <c r="AG15" s="249">
        <f>+IF(intern2!AH11&gt;=1,AG$8,0)</f>
        <v>0</v>
      </c>
      <c r="AH15" s="249">
        <f>+IF(intern2!AI11&gt;=1,AH$8,0)</f>
        <v>0</v>
      </c>
      <c r="AI15" s="249">
        <f>+IF(intern2!AJ11&gt;=1,AI$8,0)</f>
        <v>0</v>
      </c>
      <c r="AJ15" s="249">
        <f>+IF(intern2!AK11&gt;=1,AJ$8,0)</f>
        <v>0</v>
      </c>
      <c r="AK15" s="249">
        <f>+IF(intern2!AL11&gt;=1,AK$8,0)</f>
        <v>0</v>
      </c>
      <c r="AL15" s="249">
        <f>+IF(intern2!AM11&gt;=1,AL$8,0)</f>
        <v>0</v>
      </c>
      <c r="AM15" s="249">
        <f>+IF(intern2!AN11&gt;=1,AM$8,0)</f>
        <v>0</v>
      </c>
      <c r="AN15" s="249">
        <f>+IF(intern2!AO11&gt;=1,AN$8,0)</f>
        <v>0</v>
      </c>
      <c r="AO15" s="249">
        <f>+IF(intern2!AP11&gt;=1,AO$8,0)</f>
        <v>0</v>
      </c>
      <c r="AP15" s="249">
        <f>+IF(intern2!AQ11&gt;=1,AP$8,0)</f>
        <v>0</v>
      </c>
      <c r="AQ15" s="249">
        <f>+IF(intern2!AR11&gt;=1,AQ$8,0)</f>
        <v>0</v>
      </c>
      <c r="AR15" s="249">
        <f>+IF(intern2!AS11&gt;=1,AR$8,0)</f>
        <v>0</v>
      </c>
      <c r="AS15" s="249">
        <f>+IF(intern2!AT11&gt;=1,AS$8,0)</f>
        <v>0</v>
      </c>
      <c r="AT15" s="249">
        <f>+IF(intern2!AU11&gt;=1,AT$8,0)</f>
        <v>0</v>
      </c>
      <c r="AU15" s="249">
        <f>+IF(intern2!AV11&gt;=1,AU$8,0)</f>
        <v>0</v>
      </c>
      <c r="AV15" s="249">
        <f>+IF(intern2!AW11&gt;=1,AV$8,0)</f>
        <v>0</v>
      </c>
    </row>
    <row r="16" spans="1:48" ht="25" x14ac:dyDescent="0.25">
      <c r="A16" s="222" t="str">
        <f>'2.2'!C17</f>
        <v>HNO1</v>
      </c>
      <c r="B16" s="222" t="str">
        <f>'2.2'!D17</f>
        <v>Hals-Nasen-Ohren (HNO-Chirurgie)</v>
      </c>
      <c r="C16" s="249">
        <f>+IF(intern2!D12&gt;=1,C$8,0)</f>
        <v>0</v>
      </c>
      <c r="D16" s="249">
        <f>+IF(intern2!E12&gt;=1,D$8,0)</f>
        <v>0</v>
      </c>
      <c r="E16" s="249">
        <f>+IF(intern2!F12&gt;=1,E$8,0)</f>
        <v>0</v>
      </c>
      <c r="F16" s="249">
        <f>+IF(intern2!G12&gt;=1,F$8,0)</f>
        <v>0</v>
      </c>
      <c r="G16" s="249">
        <f>+IF(intern2!H12&gt;=1,G$8,0)</f>
        <v>0</v>
      </c>
      <c r="H16" s="249">
        <f>+IF(intern2!I12&gt;=1,H$8,0)</f>
        <v>0</v>
      </c>
      <c r="I16" s="249">
        <f>+IF(intern2!J12&gt;=1,I$8,0)</f>
        <v>0</v>
      </c>
      <c r="J16" s="249">
        <f>+IF(intern2!K12&gt;=1,J$8,0)</f>
        <v>0</v>
      </c>
      <c r="K16" s="249">
        <f>+IF(intern2!L12&gt;=1,K$8,0)</f>
        <v>0</v>
      </c>
      <c r="L16" s="249">
        <f>+IF(intern2!M12&gt;=1,L$8,0)</f>
        <v>0</v>
      </c>
      <c r="M16" s="249">
        <f>+IF(intern2!N12&gt;=1,M$8,0)</f>
        <v>0</v>
      </c>
      <c r="N16" s="249">
        <f>+IF(intern2!O12&gt;=1,N$8,0)</f>
        <v>0</v>
      </c>
      <c r="O16" s="249">
        <f>+IF(intern2!P12&gt;=1,O$8,0)</f>
        <v>0</v>
      </c>
      <c r="P16" s="249">
        <f>+IF(intern2!Q12&gt;=1,P$8,0)</f>
        <v>0</v>
      </c>
      <c r="Q16" s="249">
        <f>+IF(intern2!R12&gt;=1,Q$8,0)</f>
        <v>0</v>
      </c>
      <c r="R16" s="249">
        <f>+IF(intern2!S12&gt;=1,R$8,0)</f>
        <v>0</v>
      </c>
      <c r="S16" s="249">
        <f>+IF(intern2!T12&gt;=1,S$8,0)</f>
        <v>0</v>
      </c>
      <c r="T16" s="249">
        <f>+IF(intern2!U12&gt;=1,T$8,0)</f>
        <v>0</v>
      </c>
      <c r="U16" s="249">
        <f>+IF(intern2!V12&gt;=1,U$8,0)</f>
        <v>0</v>
      </c>
      <c r="V16" s="249">
        <f>+IF(intern2!W12&gt;=1,V$8,0)</f>
        <v>0</v>
      </c>
      <c r="W16" s="249">
        <f>+IF(intern2!X12&gt;=1,W$8,0)</f>
        <v>0</v>
      </c>
      <c r="X16" s="249">
        <f>+IF(intern2!Y12&gt;=1,X$8,0)</f>
        <v>0</v>
      </c>
      <c r="Y16" s="249">
        <f>+IF(intern2!Z12&gt;=1,Y$8,0)</f>
        <v>0</v>
      </c>
      <c r="Z16" s="249">
        <f>+IF(intern2!AA12&gt;=1,Z$8,0)</f>
        <v>0</v>
      </c>
      <c r="AA16" s="249">
        <f>+IF(intern2!AB12&gt;=1,AA$8,0)</f>
        <v>0</v>
      </c>
      <c r="AB16" s="249">
        <f>+IF(intern2!AC12&gt;=1,AB$8,0)</f>
        <v>0</v>
      </c>
      <c r="AC16" s="249">
        <f>+IF(intern2!AD12&gt;=1,AC$8,0)</f>
        <v>0</v>
      </c>
      <c r="AD16" s="249">
        <f>+IF(intern2!AE12&gt;=1,AD$8,0)</f>
        <v>0</v>
      </c>
      <c r="AE16" s="249">
        <f>+IF(intern2!AF12&gt;=1,AE$8,0)</f>
        <v>0</v>
      </c>
      <c r="AF16" s="249">
        <f>+IF(intern2!AG12&gt;=1,AF$8,0)</f>
        <v>0</v>
      </c>
      <c r="AG16" s="249">
        <f>+IF(intern2!AH12&gt;=1,AG$8,0)</f>
        <v>0</v>
      </c>
      <c r="AH16" s="249">
        <f>+IF(intern2!AI12&gt;=1,AH$8,0)</f>
        <v>0</v>
      </c>
      <c r="AI16" s="249">
        <f>+IF(intern2!AJ12&gt;=1,AI$8,0)</f>
        <v>0</v>
      </c>
      <c r="AJ16" s="249">
        <f>+IF(intern2!AK12&gt;=1,AJ$8,0)</f>
        <v>0</v>
      </c>
      <c r="AK16" s="249">
        <f>+IF(intern2!AL12&gt;=1,AK$8,0)</f>
        <v>0</v>
      </c>
      <c r="AL16" s="249">
        <f>+IF(intern2!AM12&gt;=1,AL$8,0)</f>
        <v>0</v>
      </c>
      <c r="AM16" s="249">
        <f>+IF(intern2!AN12&gt;=1,AM$8,0)</f>
        <v>0</v>
      </c>
      <c r="AN16" s="249">
        <f>+IF(intern2!AO12&gt;=1,AN$8,0)</f>
        <v>0</v>
      </c>
      <c r="AO16" s="249">
        <f>+IF(intern2!AP12&gt;=1,AO$8,0)</f>
        <v>0</v>
      </c>
      <c r="AP16" s="249">
        <f>+IF(intern2!AQ12&gt;=1,AP$8,0)</f>
        <v>0</v>
      </c>
      <c r="AQ16" s="249">
        <f>+IF(intern2!AR12&gt;=1,AQ$8,0)</f>
        <v>0</v>
      </c>
      <c r="AR16" s="249">
        <f>+IF(intern2!AS12&gt;=1,AR$8,0)</f>
        <v>0</v>
      </c>
      <c r="AS16" s="249">
        <f>+IF(intern2!AT12&gt;=1,AS$8,0)</f>
        <v>0</v>
      </c>
      <c r="AT16" s="249">
        <f>+IF(intern2!AU12&gt;=1,AT$8,0)</f>
        <v>0</v>
      </c>
      <c r="AU16" s="249">
        <f>+IF(intern2!AV12&gt;=1,AU$8,0)</f>
        <v>0</v>
      </c>
      <c r="AV16" s="249">
        <f>+IF(intern2!AW12&gt;=1,AV$8,0)</f>
        <v>0</v>
      </c>
    </row>
    <row r="17" spans="1:48" x14ac:dyDescent="0.25">
      <c r="A17" s="222" t="str">
        <f>'2.2'!C18</f>
        <v>HNO1.1</v>
      </c>
      <c r="B17" s="222" t="str">
        <f>'2.2'!D18</f>
        <v>Hals- und Gesichtschirurgie</v>
      </c>
      <c r="C17" s="249">
        <f>+IF(intern2!D13&gt;=1,C$8,0)</f>
        <v>0</v>
      </c>
      <c r="D17" s="249">
        <f>+IF(intern2!E13&gt;=1,D$8,0)</f>
        <v>0</v>
      </c>
      <c r="E17" s="249">
        <f>+IF(intern2!F13&gt;=1,E$8,0)</f>
        <v>0</v>
      </c>
      <c r="F17" s="249">
        <f>+IF(intern2!G13&gt;=1,F$8,0)</f>
        <v>0</v>
      </c>
      <c r="G17" s="249">
        <f>+IF(intern2!H13&gt;=1,G$8,0)</f>
        <v>0</v>
      </c>
      <c r="H17" s="249">
        <f>+IF(intern2!I13&gt;=1,H$8,0)</f>
        <v>0</v>
      </c>
      <c r="I17" s="249">
        <f>+IF(intern2!J13&gt;=1,I$8,0)</f>
        <v>0</v>
      </c>
      <c r="J17" s="249">
        <f>+IF(intern2!K13&gt;=1,J$8,0)</f>
        <v>0</v>
      </c>
      <c r="K17" s="249">
        <f>+IF(intern2!L13&gt;=1,K$8,0)</f>
        <v>0</v>
      </c>
      <c r="L17" s="249">
        <f>+IF(intern2!M13&gt;=1,L$8,0)</f>
        <v>0</v>
      </c>
      <c r="M17" s="249">
        <f>+IF(intern2!N13&gt;=1,M$8,0)</f>
        <v>0</v>
      </c>
      <c r="N17" s="249">
        <f>+IF(intern2!O13&gt;=1,N$8,0)</f>
        <v>0</v>
      </c>
      <c r="O17" s="249">
        <f>+IF(intern2!P13&gt;=1,O$8,0)</f>
        <v>0</v>
      </c>
      <c r="P17" s="249">
        <f>+IF(intern2!Q13&gt;=1,P$8,0)</f>
        <v>0</v>
      </c>
      <c r="Q17" s="249">
        <f>+IF(intern2!R13&gt;=1,Q$8,0)</f>
        <v>0</v>
      </c>
      <c r="R17" s="249">
        <f>+IF(intern2!S13&gt;=1,R$8,0)</f>
        <v>0</v>
      </c>
      <c r="S17" s="249">
        <f>+IF(intern2!T13&gt;=1,S$8,0)</f>
        <v>0</v>
      </c>
      <c r="T17" s="249">
        <f>+IF(intern2!U13&gt;=1,T$8,0)</f>
        <v>0</v>
      </c>
      <c r="U17" s="249">
        <f>+IF(intern2!V13&gt;=1,U$8,0)</f>
        <v>0</v>
      </c>
      <c r="V17" s="249">
        <f>+IF(intern2!W13&gt;=1,V$8,0)</f>
        <v>0</v>
      </c>
      <c r="W17" s="249">
        <f>+IF(intern2!X13&gt;=1,W$8,0)</f>
        <v>0</v>
      </c>
      <c r="X17" s="249">
        <f>+IF(intern2!Y13&gt;=1,X$8,0)</f>
        <v>0</v>
      </c>
      <c r="Y17" s="249">
        <f>+IF(intern2!Z13&gt;=1,Y$8,0)</f>
        <v>0</v>
      </c>
      <c r="Z17" s="249">
        <f>+IF(intern2!AA13&gt;=1,Z$8,0)</f>
        <v>0</v>
      </c>
      <c r="AA17" s="249">
        <f>+IF(intern2!AB13&gt;=1,AA$8,0)</f>
        <v>0</v>
      </c>
      <c r="AB17" s="249">
        <f>+IF(intern2!AC13&gt;=1,AB$8,0)</f>
        <v>0</v>
      </c>
      <c r="AC17" s="249">
        <f>+IF(intern2!AD13&gt;=1,AC$8,0)</f>
        <v>0</v>
      </c>
      <c r="AD17" s="249">
        <f>+IF(intern2!AE13&gt;=1,AD$8,0)</f>
        <v>0</v>
      </c>
      <c r="AE17" s="249">
        <f>+IF(intern2!AF13&gt;=1,AE$8,0)</f>
        <v>0</v>
      </c>
      <c r="AF17" s="249">
        <f>+IF(intern2!AG13&gt;=1,AF$8,0)</f>
        <v>0</v>
      </c>
      <c r="AG17" s="249">
        <f>+IF(intern2!AH13&gt;=1,AG$8,0)</f>
        <v>0</v>
      </c>
      <c r="AH17" s="249">
        <f>+IF(intern2!AI13&gt;=1,AH$8,0)</f>
        <v>0</v>
      </c>
      <c r="AI17" s="249">
        <f>+IF(intern2!AJ13&gt;=1,AI$8,0)</f>
        <v>0</v>
      </c>
      <c r="AJ17" s="249">
        <f>+IF(intern2!AK13&gt;=1,AJ$8,0)</f>
        <v>0</v>
      </c>
      <c r="AK17" s="249">
        <f>+IF(intern2!AL13&gt;=1,AK$8,0)</f>
        <v>0</v>
      </c>
      <c r="AL17" s="249">
        <f>+IF(intern2!AM13&gt;=1,AL$8,0)</f>
        <v>0</v>
      </c>
      <c r="AM17" s="249">
        <f>+IF(intern2!AN13&gt;=1,AM$8,0)</f>
        <v>0</v>
      </c>
      <c r="AN17" s="249">
        <f>+IF(intern2!AO13&gt;=1,AN$8,0)</f>
        <v>0</v>
      </c>
      <c r="AO17" s="249">
        <f>+IF(intern2!AP13&gt;=1,AO$8,0)</f>
        <v>0</v>
      </c>
      <c r="AP17" s="249">
        <f>+IF(intern2!AQ13&gt;=1,AP$8,0)</f>
        <v>0</v>
      </c>
      <c r="AQ17" s="249">
        <f>+IF(intern2!AR13&gt;=1,AQ$8,0)</f>
        <v>0</v>
      </c>
      <c r="AR17" s="249">
        <f>+IF(intern2!AS13&gt;=1,AR$8,0)</f>
        <v>0</v>
      </c>
      <c r="AS17" s="249">
        <f>+IF(intern2!AT13&gt;=1,AS$8,0)</f>
        <v>0</v>
      </c>
      <c r="AT17" s="249">
        <f>+IF(intern2!AU13&gt;=1,AT$8,0)</f>
        <v>0</v>
      </c>
      <c r="AU17" s="249">
        <f>+IF(intern2!AV13&gt;=1,AU$8,0)</f>
        <v>0</v>
      </c>
      <c r="AV17" s="249">
        <f>+IF(intern2!AW13&gt;=1,AV$8,0)</f>
        <v>0</v>
      </c>
    </row>
    <row r="18" spans="1:48" ht="37.5" x14ac:dyDescent="0.25">
      <c r="A18" s="222" t="str">
        <f>'2.2'!C19</f>
        <v>HNO1.1.1</v>
      </c>
      <c r="B18" s="222" t="str">
        <f>'2.2'!D19</f>
        <v>Komplexe Halseingriffe (interdisziplinäre Tumorchirurgie)</v>
      </c>
      <c r="C18" s="249">
        <f>+IF(intern2!D14&gt;=1,C$8,0)</f>
        <v>0</v>
      </c>
      <c r="D18" s="249">
        <f>+IF(intern2!E14&gt;=1,D$8,0)</f>
        <v>0</v>
      </c>
      <c r="E18" s="249">
        <f>+IF(intern2!F14&gt;=1,E$8,0)</f>
        <v>0</v>
      </c>
      <c r="F18" s="249">
        <f>+IF(intern2!G14&gt;=1,F$8,0)</f>
        <v>0</v>
      </c>
      <c r="G18" s="249">
        <f>+IF(intern2!H14&gt;=1,G$8,0)</f>
        <v>0</v>
      </c>
      <c r="H18" s="249">
        <f>+IF(intern2!I14&gt;=1,H$8,0)</f>
        <v>0</v>
      </c>
      <c r="I18" s="249">
        <f>+IF(intern2!J14&gt;=1,I$8,0)</f>
        <v>0</v>
      </c>
      <c r="J18" s="249">
        <f>+IF(intern2!K14&gt;=1,J$8,0)</f>
        <v>0</v>
      </c>
      <c r="K18" s="249">
        <f>+IF(intern2!L14&gt;=1,K$8,0)</f>
        <v>0</v>
      </c>
      <c r="L18" s="249">
        <f>+IF(intern2!M14&gt;=1,L$8,0)</f>
        <v>0</v>
      </c>
      <c r="M18" s="249">
        <f>+IF(intern2!N14&gt;=1,M$8,0)</f>
        <v>0</v>
      </c>
      <c r="N18" s="249">
        <f>+IF(intern2!O14&gt;=1,N$8,0)</f>
        <v>0</v>
      </c>
      <c r="O18" s="249">
        <f>+IF(intern2!P14&gt;=1,O$8,0)</f>
        <v>0</v>
      </c>
      <c r="P18" s="249">
        <f>+IF(intern2!Q14&gt;=1,P$8,0)</f>
        <v>0</v>
      </c>
      <c r="Q18" s="249">
        <f>+IF(intern2!R14&gt;=1,Q$8,0)</f>
        <v>0</v>
      </c>
      <c r="R18" s="249">
        <f>+IF(intern2!S14&gt;=1,R$8,0)</f>
        <v>0</v>
      </c>
      <c r="S18" s="249">
        <f>+IF(intern2!T14&gt;=1,S$8,0)</f>
        <v>0</v>
      </c>
      <c r="T18" s="249">
        <f>+IF(intern2!U14&gt;=1,T$8,0)</f>
        <v>0</v>
      </c>
      <c r="U18" s="249">
        <f>+IF(intern2!V14&gt;=1,U$8,0)</f>
        <v>0</v>
      </c>
      <c r="V18" s="249">
        <f>+IF(intern2!W14&gt;=1,V$8,0)</f>
        <v>0</v>
      </c>
      <c r="W18" s="249">
        <f>+IF(intern2!X14&gt;=1,W$8,0)</f>
        <v>0</v>
      </c>
      <c r="X18" s="249">
        <f>+IF(intern2!Y14&gt;=1,X$8,0)</f>
        <v>0</v>
      </c>
      <c r="Y18" s="249">
        <f>+IF(intern2!Z14&gt;=1,Y$8,0)</f>
        <v>0</v>
      </c>
      <c r="Z18" s="249">
        <f>+IF(intern2!AA14&gt;=1,Z$8,0)</f>
        <v>0</v>
      </c>
      <c r="AA18" s="249">
        <f>+IF(intern2!AB14&gt;=1,AA$8,0)</f>
        <v>0</v>
      </c>
      <c r="AB18" s="249">
        <f>+IF(intern2!AC14&gt;=1,AB$8,0)</f>
        <v>0</v>
      </c>
      <c r="AC18" s="249">
        <f>+IF(intern2!AD14&gt;=1,AC$8,0)</f>
        <v>0</v>
      </c>
      <c r="AD18" s="249">
        <f>+IF(intern2!AE14&gt;=1,AD$8,0)</f>
        <v>0</v>
      </c>
      <c r="AE18" s="249">
        <f>+IF(intern2!AF14&gt;=1,AE$8,0)</f>
        <v>0</v>
      </c>
      <c r="AF18" s="249">
        <f>+IF(intern2!AG14&gt;=1,AF$8,0)</f>
        <v>0</v>
      </c>
      <c r="AG18" s="249">
        <f>+IF(intern2!AH14&gt;=1,AG$8,0)</f>
        <v>0</v>
      </c>
      <c r="AH18" s="249">
        <f>+IF(intern2!AI14&gt;=1,AH$8,0)</f>
        <v>0</v>
      </c>
      <c r="AI18" s="249">
        <f>+IF(intern2!AJ14&gt;=1,AI$8,0)</f>
        <v>0</v>
      </c>
      <c r="AJ18" s="249">
        <f>+IF(intern2!AK14&gt;=1,AJ$8,0)</f>
        <v>0</v>
      </c>
      <c r="AK18" s="249">
        <f>+IF(intern2!AL14&gt;=1,AK$8,0)</f>
        <v>0</v>
      </c>
      <c r="AL18" s="249">
        <f>+IF(intern2!AM14&gt;=1,AL$8,0)</f>
        <v>0</v>
      </c>
      <c r="AM18" s="249">
        <f>+IF(intern2!AN14&gt;=1,AM$8,0)</f>
        <v>0</v>
      </c>
      <c r="AN18" s="249">
        <f>+IF(intern2!AO14&gt;=1,AN$8,0)</f>
        <v>0</v>
      </c>
      <c r="AO18" s="249">
        <f>+IF(intern2!AP14&gt;=1,AO$8,0)</f>
        <v>0</v>
      </c>
      <c r="AP18" s="249">
        <f>+IF(intern2!AQ14&gt;=1,AP$8,0)</f>
        <v>0</v>
      </c>
      <c r="AQ18" s="249">
        <f>+IF(intern2!AR14&gt;=1,AQ$8,0)</f>
        <v>0</v>
      </c>
      <c r="AR18" s="249">
        <f>+IF(intern2!AS14&gt;=1,AR$8,0)</f>
        <v>0</v>
      </c>
      <c r="AS18" s="249">
        <f>+IF(intern2!AT14&gt;=1,AS$8,0)</f>
        <v>0</v>
      </c>
      <c r="AT18" s="249">
        <f>+IF(intern2!AU14&gt;=1,AT$8,0)</f>
        <v>0</v>
      </c>
      <c r="AU18" s="249">
        <f>+IF(intern2!AV14&gt;=1,AU$8,0)</f>
        <v>0</v>
      </c>
      <c r="AV18" s="249">
        <f>+IF(intern2!AW14&gt;=1,AV$8,0)</f>
        <v>0</v>
      </c>
    </row>
    <row r="19" spans="1:48" ht="25" x14ac:dyDescent="0.25">
      <c r="A19" s="222" t="str">
        <f>'2.2'!C20</f>
        <v>HNO1.2</v>
      </c>
      <c r="B19" s="222" t="str">
        <f>'2.2'!D20</f>
        <v>Erweiterte Nasenchirurgie mit Nebenhöhlen</v>
      </c>
      <c r="C19" s="249">
        <f>+IF(intern2!D15&gt;=1,C$8,0)</f>
        <v>0</v>
      </c>
      <c r="D19" s="249">
        <f>+IF(intern2!E15&gt;=1,D$8,0)</f>
        <v>0</v>
      </c>
      <c r="E19" s="249">
        <f>+IF(intern2!F15&gt;=1,E$8,0)</f>
        <v>0</v>
      </c>
      <c r="F19" s="249">
        <f>+IF(intern2!G15&gt;=1,F$8,0)</f>
        <v>0</v>
      </c>
      <c r="G19" s="249">
        <f>+IF(intern2!H15&gt;=1,G$8,0)</f>
        <v>0</v>
      </c>
      <c r="H19" s="249">
        <f>+IF(intern2!I15&gt;=1,H$8,0)</f>
        <v>0</v>
      </c>
      <c r="I19" s="249">
        <f>+IF(intern2!J15&gt;=1,I$8,0)</f>
        <v>0</v>
      </c>
      <c r="J19" s="249">
        <f>+IF(intern2!K15&gt;=1,J$8,0)</f>
        <v>0</v>
      </c>
      <c r="K19" s="249">
        <f>+IF(intern2!L15&gt;=1,K$8,0)</f>
        <v>0</v>
      </c>
      <c r="L19" s="249">
        <f>+IF(intern2!M15&gt;=1,L$8,0)</f>
        <v>0</v>
      </c>
      <c r="M19" s="249">
        <f>+IF(intern2!N15&gt;=1,M$8,0)</f>
        <v>0</v>
      </c>
      <c r="N19" s="249">
        <f>+IF(intern2!O15&gt;=1,N$8,0)</f>
        <v>0</v>
      </c>
      <c r="O19" s="249">
        <f>+IF(intern2!P15&gt;=1,O$8,0)</f>
        <v>0</v>
      </c>
      <c r="P19" s="249">
        <f>+IF(intern2!Q15&gt;=1,P$8,0)</f>
        <v>0</v>
      </c>
      <c r="Q19" s="249">
        <f>+IF(intern2!R15&gt;=1,Q$8,0)</f>
        <v>0</v>
      </c>
      <c r="R19" s="249">
        <f>+IF(intern2!S15&gt;=1,R$8,0)</f>
        <v>0</v>
      </c>
      <c r="S19" s="249">
        <f>+IF(intern2!T15&gt;=1,S$8,0)</f>
        <v>0</v>
      </c>
      <c r="T19" s="249">
        <f>+IF(intern2!U15&gt;=1,T$8,0)</f>
        <v>0</v>
      </c>
      <c r="U19" s="249">
        <f>+IF(intern2!V15&gt;=1,U$8,0)</f>
        <v>0</v>
      </c>
      <c r="V19" s="249">
        <f>+IF(intern2!W15&gt;=1,V$8,0)</f>
        <v>0</v>
      </c>
      <c r="W19" s="249">
        <f>+IF(intern2!X15&gt;=1,W$8,0)</f>
        <v>0</v>
      </c>
      <c r="X19" s="249">
        <f>+IF(intern2!Y15&gt;=1,X$8,0)</f>
        <v>0</v>
      </c>
      <c r="Y19" s="249">
        <f>+IF(intern2!Z15&gt;=1,Y$8,0)</f>
        <v>0</v>
      </c>
      <c r="Z19" s="249">
        <f>+IF(intern2!AA15&gt;=1,Z$8,0)</f>
        <v>0</v>
      </c>
      <c r="AA19" s="249">
        <f>+IF(intern2!AB15&gt;=1,AA$8,0)</f>
        <v>0</v>
      </c>
      <c r="AB19" s="249">
        <f>+IF(intern2!AC15&gt;=1,AB$8,0)</f>
        <v>0</v>
      </c>
      <c r="AC19" s="249">
        <f>+IF(intern2!AD15&gt;=1,AC$8,0)</f>
        <v>0</v>
      </c>
      <c r="AD19" s="249">
        <f>+IF(intern2!AE15&gt;=1,AD$8,0)</f>
        <v>0</v>
      </c>
      <c r="AE19" s="249">
        <f>+IF(intern2!AF15&gt;=1,AE$8,0)</f>
        <v>0</v>
      </c>
      <c r="AF19" s="249">
        <f>+IF(intern2!AG15&gt;=1,AF$8,0)</f>
        <v>0</v>
      </c>
      <c r="AG19" s="249">
        <f>+IF(intern2!AH15&gt;=1,AG$8,0)</f>
        <v>0</v>
      </c>
      <c r="AH19" s="249">
        <f>+IF(intern2!AI15&gt;=1,AH$8,0)</f>
        <v>0</v>
      </c>
      <c r="AI19" s="249">
        <f>+IF(intern2!AJ15&gt;=1,AI$8,0)</f>
        <v>0</v>
      </c>
      <c r="AJ19" s="249">
        <f>+IF(intern2!AK15&gt;=1,AJ$8,0)</f>
        <v>0</v>
      </c>
      <c r="AK19" s="249">
        <f>+IF(intern2!AL15&gt;=1,AK$8,0)</f>
        <v>0</v>
      </c>
      <c r="AL19" s="249">
        <f>+IF(intern2!AM15&gt;=1,AL$8,0)</f>
        <v>0</v>
      </c>
      <c r="AM19" s="249">
        <f>+IF(intern2!AN15&gt;=1,AM$8,0)</f>
        <v>0</v>
      </c>
      <c r="AN19" s="249">
        <f>+IF(intern2!AO15&gt;=1,AN$8,0)</f>
        <v>0</v>
      </c>
      <c r="AO19" s="249">
        <f>+IF(intern2!AP15&gt;=1,AO$8,0)</f>
        <v>0</v>
      </c>
      <c r="AP19" s="249">
        <f>+IF(intern2!AQ15&gt;=1,AP$8,0)</f>
        <v>0</v>
      </c>
      <c r="AQ19" s="249">
        <f>+IF(intern2!AR15&gt;=1,AQ$8,0)</f>
        <v>0</v>
      </c>
      <c r="AR19" s="249">
        <f>+IF(intern2!AS15&gt;=1,AR$8,0)</f>
        <v>0</v>
      </c>
      <c r="AS19" s="249">
        <f>+IF(intern2!AT15&gt;=1,AS$8,0)</f>
        <v>0</v>
      </c>
      <c r="AT19" s="249">
        <f>+IF(intern2!AU15&gt;=1,AT$8,0)</f>
        <v>0</v>
      </c>
      <c r="AU19" s="249">
        <f>+IF(intern2!AV15&gt;=1,AU$8,0)</f>
        <v>0</v>
      </c>
      <c r="AV19" s="249">
        <f>+IF(intern2!AW15&gt;=1,AV$8,0)</f>
        <v>0</v>
      </c>
    </row>
    <row r="20" spans="1:48" ht="50" x14ac:dyDescent="0.25">
      <c r="A20" s="222" t="str">
        <f>'2.2'!C21</f>
        <v>HNO1.2.1</v>
      </c>
      <c r="B20" s="222" t="str">
        <f>'2.2'!D21</f>
        <v xml:space="preserve">Erweiterte Nasenchirurgie, Nebenhöhlen mit Duraeröffnung (interdisziplinäre Schädelbasischirurgie) </v>
      </c>
      <c r="C20" s="249">
        <f>+IF(intern2!D16&gt;=1,C$8,0)</f>
        <v>0</v>
      </c>
      <c r="D20" s="249">
        <f>+IF(intern2!E16&gt;=1,D$8,0)</f>
        <v>0</v>
      </c>
      <c r="E20" s="249">
        <f>+IF(intern2!F16&gt;=1,E$8,0)</f>
        <v>0</v>
      </c>
      <c r="F20" s="249">
        <f>+IF(intern2!G16&gt;=1,F$8,0)</f>
        <v>0</v>
      </c>
      <c r="G20" s="249">
        <f>+IF(intern2!H16&gt;=1,G$8,0)</f>
        <v>0</v>
      </c>
      <c r="H20" s="249">
        <f>+IF(intern2!I16&gt;=1,H$8,0)</f>
        <v>0</v>
      </c>
      <c r="I20" s="249">
        <f>+IF(intern2!J16&gt;=1,I$8,0)</f>
        <v>0</v>
      </c>
      <c r="J20" s="249">
        <f>+IF(intern2!K16&gt;=1,J$8,0)</f>
        <v>0</v>
      </c>
      <c r="K20" s="249">
        <f>+IF(intern2!L16&gt;=1,K$8,0)</f>
        <v>0</v>
      </c>
      <c r="L20" s="249">
        <f>+IF(intern2!M16&gt;=1,L$8,0)</f>
        <v>0</v>
      </c>
      <c r="M20" s="249">
        <f>+IF(intern2!N16&gt;=1,M$8,0)</f>
        <v>0</v>
      </c>
      <c r="N20" s="249">
        <f>+IF(intern2!O16&gt;=1,N$8,0)</f>
        <v>0</v>
      </c>
      <c r="O20" s="249">
        <f>+IF(intern2!P16&gt;=1,O$8,0)</f>
        <v>0</v>
      </c>
      <c r="P20" s="249">
        <f>+IF(intern2!Q16&gt;=1,P$8,0)</f>
        <v>0</v>
      </c>
      <c r="Q20" s="249">
        <f>+IF(intern2!R16&gt;=1,Q$8,0)</f>
        <v>0</v>
      </c>
      <c r="R20" s="249">
        <f>+IF(intern2!S16&gt;=1,R$8,0)</f>
        <v>0</v>
      </c>
      <c r="S20" s="249">
        <f>+IF(intern2!T16&gt;=1,S$8,0)</f>
        <v>0</v>
      </c>
      <c r="T20" s="249">
        <f>+IF(intern2!U16&gt;=1,T$8,0)</f>
        <v>0</v>
      </c>
      <c r="U20" s="249">
        <f>+IF(intern2!V16&gt;=1,U$8,0)</f>
        <v>0</v>
      </c>
      <c r="V20" s="249">
        <f>+IF(intern2!W16&gt;=1,V$8,0)</f>
        <v>0</v>
      </c>
      <c r="W20" s="249">
        <f>+IF(intern2!X16&gt;=1,W$8,0)</f>
        <v>0</v>
      </c>
      <c r="X20" s="249">
        <f>+IF(intern2!Y16&gt;=1,X$8,0)</f>
        <v>0</v>
      </c>
      <c r="Y20" s="249">
        <f>+IF(intern2!Z16&gt;=1,Y$8,0)</f>
        <v>0</v>
      </c>
      <c r="Z20" s="249">
        <f>+IF(intern2!AA16&gt;=1,Z$8,0)</f>
        <v>0</v>
      </c>
      <c r="AA20" s="249">
        <f>+IF(intern2!AB16&gt;=1,AA$8,0)</f>
        <v>0</v>
      </c>
      <c r="AB20" s="249">
        <f>+IF(intern2!AC16&gt;=1,AB$8,0)</f>
        <v>0</v>
      </c>
      <c r="AC20" s="249">
        <f>+IF(intern2!AD16&gt;=1,AC$8,0)</f>
        <v>0</v>
      </c>
      <c r="AD20" s="249">
        <f>+IF(intern2!AE16&gt;=1,AD$8,0)</f>
        <v>0</v>
      </c>
      <c r="AE20" s="249">
        <f>+IF(intern2!AF16&gt;=1,AE$8,0)</f>
        <v>0</v>
      </c>
      <c r="AF20" s="249">
        <f>+IF(intern2!AG16&gt;=1,AF$8,0)</f>
        <v>0</v>
      </c>
      <c r="AG20" s="249">
        <f>+IF(intern2!AH16&gt;=1,AG$8,0)</f>
        <v>0</v>
      </c>
      <c r="AH20" s="249">
        <f>+IF(intern2!AI16&gt;=1,AH$8,0)</f>
        <v>0</v>
      </c>
      <c r="AI20" s="249">
        <f>+IF(intern2!AJ16&gt;=1,AI$8,0)</f>
        <v>0</v>
      </c>
      <c r="AJ20" s="249">
        <f>+IF(intern2!AK16&gt;=1,AJ$8,0)</f>
        <v>0</v>
      </c>
      <c r="AK20" s="249">
        <f>+IF(intern2!AL16&gt;=1,AK$8,0)</f>
        <v>0</v>
      </c>
      <c r="AL20" s="249">
        <f>+IF(intern2!AM16&gt;=1,AL$8,0)</f>
        <v>0</v>
      </c>
      <c r="AM20" s="249">
        <f>+IF(intern2!AN16&gt;=1,AM$8,0)</f>
        <v>0</v>
      </c>
      <c r="AN20" s="249">
        <f>+IF(intern2!AO16&gt;=1,AN$8,0)</f>
        <v>0</v>
      </c>
      <c r="AO20" s="249">
        <f>+IF(intern2!AP16&gt;=1,AO$8,0)</f>
        <v>0</v>
      </c>
      <c r="AP20" s="249">
        <f>+IF(intern2!AQ16&gt;=1,AP$8,0)</f>
        <v>0</v>
      </c>
      <c r="AQ20" s="249">
        <f>+IF(intern2!AR16&gt;=1,AQ$8,0)</f>
        <v>0</v>
      </c>
      <c r="AR20" s="249">
        <f>+IF(intern2!AS16&gt;=1,AR$8,0)</f>
        <v>0</v>
      </c>
      <c r="AS20" s="249">
        <f>+IF(intern2!AT16&gt;=1,AS$8,0)</f>
        <v>0</v>
      </c>
      <c r="AT20" s="249">
        <f>+IF(intern2!AU16&gt;=1,AT$8,0)</f>
        <v>0</v>
      </c>
      <c r="AU20" s="249">
        <f>+IF(intern2!AV16&gt;=1,AU$8,0)</f>
        <v>0</v>
      </c>
      <c r="AV20" s="249">
        <f>+IF(intern2!AW16&gt;=1,AV$8,0)</f>
        <v>0</v>
      </c>
    </row>
    <row r="21" spans="1:48" ht="50" x14ac:dyDescent="0.25">
      <c r="A21" s="222" t="str">
        <f>'2.2'!C22</f>
        <v>HNO1.3</v>
      </c>
      <c r="B21" s="222" t="str">
        <f>'2.2'!D22</f>
        <v>Mittelohrchirurgie (Tympanoplastik, Mastoidchirurgie, Osikuloplastik inkl. Stapesoperationen)</v>
      </c>
      <c r="C21" s="249">
        <f>+IF(intern2!D17&gt;=1,C$8,0)</f>
        <v>0</v>
      </c>
      <c r="D21" s="249">
        <f>+IF(intern2!E17&gt;=1,D$8,0)</f>
        <v>0</v>
      </c>
      <c r="E21" s="249">
        <f>+IF(intern2!F17&gt;=1,E$8,0)</f>
        <v>0</v>
      </c>
      <c r="F21" s="249">
        <f>+IF(intern2!G17&gt;=1,F$8,0)</f>
        <v>0</v>
      </c>
      <c r="G21" s="249">
        <f>+IF(intern2!H17&gt;=1,G$8,0)</f>
        <v>0</v>
      </c>
      <c r="H21" s="249">
        <f>+IF(intern2!I17&gt;=1,H$8,0)</f>
        <v>0</v>
      </c>
      <c r="I21" s="249">
        <f>+IF(intern2!J17&gt;=1,I$8,0)</f>
        <v>0</v>
      </c>
      <c r="J21" s="249">
        <f>+IF(intern2!K17&gt;=1,J$8,0)</f>
        <v>0</v>
      </c>
      <c r="K21" s="249">
        <f>+IF(intern2!L17&gt;=1,K$8,0)</f>
        <v>0</v>
      </c>
      <c r="L21" s="249">
        <f>+IF(intern2!M17&gt;=1,L$8,0)</f>
        <v>0</v>
      </c>
      <c r="M21" s="249">
        <f>+IF(intern2!N17&gt;=1,M$8,0)</f>
        <v>0</v>
      </c>
      <c r="N21" s="249">
        <f>+IF(intern2!O17&gt;=1,N$8,0)</f>
        <v>0</v>
      </c>
      <c r="O21" s="249">
        <f>+IF(intern2!P17&gt;=1,O$8,0)</f>
        <v>0</v>
      </c>
      <c r="P21" s="249">
        <f>+IF(intern2!Q17&gt;=1,P$8,0)</f>
        <v>0</v>
      </c>
      <c r="Q21" s="249">
        <f>+IF(intern2!R17&gt;=1,Q$8,0)</f>
        <v>0</v>
      </c>
      <c r="R21" s="249">
        <f>+IF(intern2!S17&gt;=1,R$8,0)</f>
        <v>0</v>
      </c>
      <c r="S21" s="249">
        <f>+IF(intern2!T17&gt;=1,S$8,0)</f>
        <v>0</v>
      </c>
      <c r="T21" s="249">
        <f>+IF(intern2!U17&gt;=1,T$8,0)</f>
        <v>0</v>
      </c>
      <c r="U21" s="249">
        <f>+IF(intern2!V17&gt;=1,U$8,0)</f>
        <v>0</v>
      </c>
      <c r="V21" s="249">
        <f>+IF(intern2!W17&gt;=1,V$8,0)</f>
        <v>0</v>
      </c>
      <c r="W21" s="249">
        <f>+IF(intern2!X17&gt;=1,W$8,0)</f>
        <v>0</v>
      </c>
      <c r="X21" s="249">
        <f>+IF(intern2!Y17&gt;=1,X$8,0)</f>
        <v>0</v>
      </c>
      <c r="Y21" s="249">
        <f>+IF(intern2!Z17&gt;=1,Y$8,0)</f>
        <v>0</v>
      </c>
      <c r="Z21" s="249">
        <f>+IF(intern2!AA17&gt;=1,Z$8,0)</f>
        <v>0</v>
      </c>
      <c r="AA21" s="249">
        <f>+IF(intern2!AB17&gt;=1,AA$8,0)</f>
        <v>0</v>
      </c>
      <c r="AB21" s="249">
        <f>+IF(intern2!AC17&gt;=1,AB$8,0)</f>
        <v>0</v>
      </c>
      <c r="AC21" s="249">
        <f>+IF(intern2!AD17&gt;=1,AC$8,0)</f>
        <v>0</v>
      </c>
      <c r="AD21" s="249">
        <f>+IF(intern2!AE17&gt;=1,AD$8,0)</f>
        <v>0</v>
      </c>
      <c r="AE21" s="249">
        <f>+IF(intern2!AF17&gt;=1,AE$8,0)</f>
        <v>0</v>
      </c>
      <c r="AF21" s="249">
        <f>+IF(intern2!AG17&gt;=1,AF$8,0)</f>
        <v>0</v>
      </c>
      <c r="AG21" s="249">
        <f>+IF(intern2!AH17&gt;=1,AG$8,0)</f>
        <v>0</v>
      </c>
      <c r="AH21" s="249">
        <f>+IF(intern2!AI17&gt;=1,AH$8,0)</f>
        <v>0</v>
      </c>
      <c r="AI21" s="249">
        <f>+IF(intern2!AJ17&gt;=1,AI$8,0)</f>
        <v>0</v>
      </c>
      <c r="AJ21" s="249">
        <f>+IF(intern2!AK17&gt;=1,AJ$8,0)</f>
        <v>0</v>
      </c>
      <c r="AK21" s="249">
        <f>+IF(intern2!AL17&gt;=1,AK$8,0)</f>
        <v>0</v>
      </c>
      <c r="AL21" s="249">
        <f>+IF(intern2!AM17&gt;=1,AL$8,0)</f>
        <v>0</v>
      </c>
      <c r="AM21" s="249">
        <f>+IF(intern2!AN17&gt;=1,AM$8,0)</f>
        <v>0</v>
      </c>
      <c r="AN21" s="249">
        <f>+IF(intern2!AO17&gt;=1,AN$8,0)</f>
        <v>0</v>
      </c>
      <c r="AO21" s="249">
        <f>+IF(intern2!AP17&gt;=1,AO$8,0)</f>
        <v>0</v>
      </c>
      <c r="AP21" s="249">
        <f>+IF(intern2!AQ17&gt;=1,AP$8,0)</f>
        <v>0</v>
      </c>
      <c r="AQ21" s="249">
        <f>+IF(intern2!AR17&gt;=1,AQ$8,0)</f>
        <v>0</v>
      </c>
      <c r="AR21" s="249">
        <f>+IF(intern2!AS17&gt;=1,AR$8,0)</f>
        <v>0</v>
      </c>
      <c r="AS21" s="249">
        <f>+IF(intern2!AT17&gt;=1,AS$8,0)</f>
        <v>0</v>
      </c>
      <c r="AT21" s="249">
        <f>+IF(intern2!AU17&gt;=1,AT$8,0)</f>
        <v>0</v>
      </c>
      <c r="AU21" s="249">
        <f>+IF(intern2!AV17&gt;=1,AU$8,0)</f>
        <v>0</v>
      </c>
      <c r="AV21" s="249">
        <f>+IF(intern2!AW17&gt;=1,AV$8,0)</f>
        <v>0</v>
      </c>
    </row>
    <row r="22" spans="1:48" ht="37.5" x14ac:dyDescent="0.25">
      <c r="A22" s="222" t="str">
        <f>'2.2'!C23</f>
        <v>HNO1.3.1</v>
      </c>
      <c r="B22" s="222" t="str">
        <f>'2.2'!D23</f>
        <v>Erweiterte Ohrchirurgie mit Innenohr und/oder Duraeröffnung</v>
      </c>
      <c r="C22" s="249">
        <f>+IF(intern2!D18&gt;=1,C$8,0)</f>
        <v>0</v>
      </c>
      <c r="D22" s="249">
        <f>+IF(intern2!E18&gt;=1,D$8,0)</f>
        <v>0</v>
      </c>
      <c r="E22" s="249">
        <f>+IF(intern2!F18&gt;=1,E$8,0)</f>
        <v>0</v>
      </c>
      <c r="F22" s="249">
        <f>+IF(intern2!G18&gt;=1,F$8,0)</f>
        <v>0</v>
      </c>
      <c r="G22" s="249">
        <f>+IF(intern2!H18&gt;=1,G$8,0)</f>
        <v>0</v>
      </c>
      <c r="H22" s="249">
        <f>+IF(intern2!I18&gt;=1,H$8,0)</f>
        <v>0</v>
      </c>
      <c r="I22" s="249">
        <f>+IF(intern2!J18&gt;=1,I$8,0)</f>
        <v>0</v>
      </c>
      <c r="J22" s="249">
        <f>+IF(intern2!K18&gt;=1,J$8,0)</f>
        <v>0</v>
      </c>
      <c r="K22" s="249">
        <f>+IF(intern2!L18&gt;=1,K$8,0)</f>
        <v>0</v>
      </c>
      <c r="L22" s="249">
        <f>+IF(intern2!M18&gt;=1,L$8,0)</f>
        <v>0</v>
      </c>
      <c r="M22" s="249">
        <f>+IF(intern2!N18&gt;=1,M$8,0)</f>
        <v>0</v>
      </c>
      <c r="N22" s="249">
        <f>+IF(intern2!O18&gt;=1,N$8,0)</f>
        <v>0</v>
      </c>
      <c r="O22" s="249">
        <f>+IF(intern2!P18&gt;=1,O$8,0)</f>
        <v>0</v>
      </c>
      <c r="P22" s="249">
        <f>+IF(intern2!Q18&gt;=1,P$8,0)</f>
        <v>0</v>
      </c>
      <c r="Q22" s="249">
        <f>+IF(intern2!R18&gt;=1,Q$8,0)</f>
        <v>0</v>
      </c>
      <c r="R22" s="249">
        <f>+IF(intern2!S18&gt;=1,R$8,0)</f>
        <v>0</v>
      </c>
      <c r="S22" s="249">
        <f>+IF(intern2!T18&gt;=1,S$8,0)</f>
        <v>0</v>
      </c>
      <c r="T22" s="249">
        <f>+IF(intern2!U18&gt;=1,T$8,0)</f>
        <v>0</v>
      </c>
      <c r="U22" s="249">
        <f>+IF(intern2!V18&gt;=1,U$8,0)</f>
        <v>0</v>
      </c>
      <c r="V22" s="249">
        <f>+IF(intern2!W18&gt;=1,V$8,0)</f>
        <v>0</v>
      </c>
      <c r="W22" s="249">
        <f>+IF(intern2!X18&gt;=1,W$8,0)</f>
        <v>0</v>
      </c>
      <c r="X22" s="249">
        <f>+IF(intern2!Y18&gt;=1,X$8,0)</f>
        <v>0</v>
      </c>
      <c r="Y22" s="249">
        <f>+IF(intern2!Z18&gt;=1,Y$8,0)</f>
        <v>0</v>
      </c>
      <c r="Z22" s="249">
        <f>+IF(intern2!AA18&gt;=1,Z$8,0)</f>
        <v>0</v>
      </c>
      <c r="AA22" s="249">
        <f>+IF(intern2!AB18&gt;=1,AA$8,0)</f>
        <v>0</v>
      </c>
      <c r="AB22" s="249">
        <f>+IF(intern2!AC18&gt;=1,AB$8,0)</f>
        <v>0</v>
      </c>
      <c r="AC22" s="249">
        <f>+IF(intern2!AD18&gt;=1,AC$8,0)</f>
        <v>0</v>
      </c>
      <c r="AD22" s="249">
        <f>+IF(intern2!AE18&gt;=1,AD$8,0)</f>
        <v>0</v>
      </c>
      <c r="AE22" s="249">
        <f>+IF(intern2!AF18&gt;=1,AE$8,0)</f>
        <v>0</v>
      </c>
      <c r="AF22" s="249">
        <f>+IF(intern2!AG18&gt;=1,AF$8,0)</f>
        <v>0</v>
      </c>
      <c r="AG22" s="249">
        <f>+IF(intern2!AH18&gt;=1,AG$8,0)</f>
        <v>0</v>
      </c>
      <c r="AH22" s="249">
        <f>+IF(intern2!AI18&gt;=1,AH$8,0)</f>
        <v>0</v>
      </c>
      <c r="AI22" s="249">
        <f>+IF(intern2!AJ18&gt;=1,AI$8,0)</f>
        <v>0</v>
      </c>
      <c r="AJ22" s="249">
        <f>+IF(intern2!AK18&gt;=1,AJ$8,0)</f>
        <v>0</v>
      </c>
      <c r="AK22" s="249">
        <f>+IF(intern2!AL18&gt;=1,AK$8,0)</f>
        <v>0</v>
      </c>
      <c r="AL22" s="249">
        <f>+IF(intern2!AM18&gt;=1,AL$8,0)</f>
        <v>0</v>
      </c>
      <c r="AM22" s="249">
        <f>+IF(intern2!AN18&gt;=1,AM$8,0)</f>
        <v>0</v>
      </c>
      <c r="AN22" s="249">
        <f>+IF(intern2!AO18&gt;=1,AN$8,0)</f>
        <v>0</v>
      </c>
      <c r="AO22" s="249">
        <f>+IF(intern2!AP18&gt;=1,AO$8,0)</f>
        <v>0</v>
      </c>
      <c r="AP22" s="249">
        <f>+IF(intern2!AQ18&gt;=1,AP$8,0)</f>
        <v>0</v>
      </c>
      <c r="AQ22" s="249">
        <f>+IF(intern2!AR18&gt;=1,AQ$8,0)</f>
        <v>0</v>
      </c>
      <c r="AR22" s="249">
        <f>+IF(intern2!AS18&gt;=1,AR$8,0)</f>
        <v>0</v>
      </c>
      <c r="AS22" s="249">
        <f>+IF(intern2!AT18&gt;=1,AS$8,0)</f>
        <v>0</v>
      </c>
      <c r="AT22" s="249">
        <f>+IF(intern2!AU18&gt;=1,AT$8,0)</f>
        <v>0</v>
      </c>
      <c r="AU22" s="249">
        <f>+IF(intern2!AV18&gt;=1,AU$8,0)</f>
        <v>0</v>
      </c>
      <c r="AV22" s="249">
        <f>+IF(intern2!AW18&gt;=1,AV$8,0)</f>
        <v>0</v>
      </c>
    </row>
    <row r="23" spans="1:48" x14ac:dyDescent="0.25">
      <c r="A23" s="222" t="str">
        <f>'2.2'!C24</f>
        <v>HNO1.3.2</v>
      </c>
      <c r="B23" s="222" t="str">
        <f>'2.2'!D24</f>
        <v>Cochlea Implantate (IVHSM)</v>
      </c>
      <c r="C23" s="249">
        <f>+IF(intern2!D19&gt;=1,C$8,0)</f>
        <v>0</v>
      </c>
      <c r="D23" s="249">
        <f>+IF(intern2!E19&gt;=1,D$8,0)</f>
        <v>0</v>
      </c>
      <c r="E23" s="249">
        <f>+IF(intern2!F19&gt;=1,E$8,0)</f>
        <v>0</v>
      </c>
      <c r="F23" s="249">
        <f>+IF(intern2!G19&gt;=1,F$8,0)</f>
        <v>0</v>
      </c>
      <c r="G23" s="249">
        <f>+IF(intern2!H19&gt;=1,G$8,0)</f>
        <v>0</v>
      </c>
      <c r="H23" s="249">
        <f>+IF(intern2!I19&gt;=1,H$8,0)</f>
        <v>0</v>
      </c>
      <c r="I23" s="249">
        <f>+IF(intern2!J19&gt;=1,I$8,0)</f>
        <v>0</v>
      </c>
      <c r="J23" s="249">
        <f>+IF(intern2!K19&gt;=1,J$8,0)</f>
        <v>0</v>
      </c>
      <c r="K23" s="249">
        <f>+IF(intern2!L19&gt;=1,K$8,0)</f>
        <v>0</v>
      </c>
      <c r="L23" s="249">
        <f>+IF(intern2!M19&gt;=1,L$8,0)</f>
        <v>0</v>
      </c>
      <c r="M23" s="249">
        <f>+IF(intern2!N19&gt;=1,M$8,0)</f>
        <v>0</v>
      </c>
      <c r="N23" s="249">
        <f>+IF(intern2!O19&gt;=1,N$8,0)</f>
        <v>0</v>
      </c>
      <c r="O23" s="249">
        <f>+IF(intern2!P19&gt;=1,O$8,0)</f>
        <v>0</v>
      </c>
      <c r="P23" s="249">
        <f>+IF(intern2!Q19&gt;=1,P$8,0)</f>
        <v>0</v>
      </c>
      <c r="Q23" s="249">
        <f>+IF(intern2!R19&gt;=1,Q$8,0)</f>
        <v>0</v>
      </c>
      <c r="R23" s="249">
        <f>+IF(intern2!S19&gt;=1,R$8,0)</f>
        <v>0</v>
      </c>
      <c r="S23" s="249">
        <f>+IF(intern2!T19&gt;=1,S$8,0)</f>
        <v>0</v>
      </c>
      <c r="T23" s="249">
        <f>+IF(intern2!U19&gt;=1,T$8,0)</f>
        <v>0</v>
      </c>
      <c r="U23" s="249">
        <f>+IF(intern2!V19&gt;=1,U$8,0)</f>
        <v>0</v>
      </c>
      <c r="V23" s="249">
        <f>+IF(intern2!W19&gt;=1,V$8,0)</f>
        <v>0</v>
      </c>
      <c r="W23" s="249">
        <f>+IF(intern2!X19&gt;=1,W$8,0)</f>
        <v>0</v>
      </c>
      <c r="X23" s="249">
        <f>+IF(intern2!Y19&gt;=1,X$8,0)</f>
        <v>0</v>
      </c>
      <c r="Y23" s="249">
        <f>+IF(intern2!Z19&gt;=1,Y$8,0)</f>
        <v>0</v>
      </c>
      <c r="Z23" s="249">
        <f>+IF(intern2!AA19&gt;=1,Z$8,0)</f>
        <v>0</v>
      </c>
      <c r="AA23" s="249">
        <f>+IF(intern2!AB19&gt;=1,AA$8,0)</f>
        <v>0</v>
      </c>
      <c r="AB23" s="249">
        <f>+IF(intern2!AC19&gt;=1,AB$8,0)</f>
        <v>0</v>
      </c>
      <c r="AC23" s="249">
        <f>+IF(intern2!AD19&gt;=1,AC$8,0)</f>
        <v>0</v>
      </c>
      <c r="AD23" s="249">
        <f>+IF(intern2!AE19&gt;=1,AD$8,0)</f>
        <v>0</v>
      </c>
      <c r="AE23" s="249">
        <f>+IF(intern2!AF19&gt;=1,AE$8,0)</f>
        <v>0</v>
      </c>
      <c r="AF23" s="249">
        <f>+IF(intern2!AG19&gt;=1,AF$8,0)</f>
        <v>0</v>
      </c>
      <c r="AG23" s="249">
        <f>+IF(intern2!AH19&gt;=1,AG$8,0)</f>
        <v>0</v>
      </c>
      <c r="AH23" s="249">
        <f>+IF(intern2!AI19&gt;=1,AH$8,0)</f>
        <v>0</v>
      </c>
      <c r="AI23" s="249">
        <f>+IF(intern2!AJ19&gt;=1,AI$8,0)</f>
        <v>0</v>
      </c>
      <c r="AJ23" s="249">
        <f>+IF(intern2!AK19&gt;=1,AJ$8,0)</f>
        <v>0</v>
      </c>
      <c r="AK23" s="249">
        <f>+IF(intern2!AL19&gt;=1,AK$8,0)</f>
        <v>0</v>
      </c>
      <c r="AL23" s="249">
        <f>+IF(intern2!AM19&gt;=1,AL$8,0)</f>
        <v>0</v>
      </c>
      <c r="AM23" s="249">
        <f>+IF(intern2!AN19&gt;=1,AM$8,0)</f>
        <v>0</v>
      </c>
      <c r="AN23" s="249">
        <f>+IF(intern2!AO19&gt;=1,AN$8,0)</f>
        <v>0</v>
      </c>
      <c r="AO23" s="249">
        <f>+IF(intern2!AP19&gt;=1,AO$8,0)</f>
        <v>0</v>
      </c>
      <c r="AP23" s="249">
        <f>+IF(intern2!AQ19&gt;=1,AP$8,0)</f>
        <v>0</v>
      </c>
      <c r="AQ23" s="249">
        <f>+IF(intern2!AR19&gt;=1,AQ$8,0)</f>
        <v>0</v>
      </c>
      <c r="AR23" s="249">
        <f>+IF(intern2!AS19&gt;=1,AR$8,0)</f>
        <v>0</v>
      </c>
      <c r="AS23" s="249">
        <f>+IF(intern2!AT19&gt;=1,AS$8,0)</f>
        <v>0</v>
      </c>
      <c r="AT23" s="249">
        <f>+IF(intern2!AU19&gt;=1,AT$8,0)</f>
        <v>0</v>
      </c>
      <c r="AU23" s="249">
        <f>+IF(intern2!AV19&gt;=1,AU$8,0)</f>
        <v>0</v>
      </c>
      <c r="AV23" s="249">
        <f>+IF(intern2!AW19&gt;=1,AV$8,0)</f>
        <v>0</v>
      </c>
    </row>
    <row r="24" spans="1:48" ht="25" x14ac:dyDescent="0.25">
      <c r="A24" s="222" t="str">
        <f>'2.2'!C25</f>
        <v>HNO2</v>
      </c>
      <c r="B24" s="222" t="str">
        <f>'2.2'!D25</f>
        <v>Schild- und Nebenschilddrüsenchirurgie</v>
      </c>
      <c r="C24" s="249">
        <f>+IF(intern2!D20&gt;=1,C$8,0)</f>
        <v>0</v>
      </c>
      <c r="D24" s="249">
        <f>+IF(intern2!E20&gt;=1,D$8,0)</f>
        <v>0</v>
      </c>
      <c r="E24" s="249">
        <f>+IF(intern2!F20&gt;=1,E$8,0)</f>
        <v>0</v>
      </c>
      <c r="F24" s="249">
        <f>+IF(intern2!G20&gt;=1,F$8,0)</f>
        <v>0</v>
      </c>
      <c r="G24" s="249">
        <f>+IF(intern2!H20&gt;=1,G$8,0)</f>
        <v>0</v>
      </c>
      <c r="H24" s="249">
        <f>+IF(intern2!I20&gt;=1,H$8,0)</f>
        <v>0</v>
      </c>
      <c r="I24" s="249">
        <f>+IF(intern2!J20&gt;=1,I$8,0)</f>
        <v>0</v>
      </c>
      <c r="J24" s="249">
        <f>+IF(intern2!K20&gt;=1,J$8,0)</f>
        <v>0</v>
      </c>
      <c r="K24" s="249">
        <f>+IF(intern2!L20&gt;=1,K$8,0)</f>
        <v>0</v>
      </c>
      <c r="L24" s="249">
        <f>+IF(intern2!M20&gt;=1,L$8,0)</f>
        <v>0</v>
      </c>
      <c r="M24" s="249">
        <f>+IF(intern2!N20&gt;=1,M$8,0)</f>
        <v>0</v>
      </c>
      <c r="N24" s="249">
        <f>+IF(intern2!O20&gt;=1,N$8,0)</f>
        <v>0</v>
      </c>
      <c r="O24" s="249">
        <f>+IF(intern2!P20&gt;=1,O$8,0)</f>
        <v>0</v>
      </c>
      <c r="P24" s="249">
        <f>+IF(intern2!Q20&gt;=1,P$8,0)</f>
        <v>0</v>
      </c>
      <c r="Q24" s="249">
        <f>+IF(intern2!R20&gt;=1,Q$8,0)</f>
        <v>0</v>
      </c>
      <c r="R24" s="249">
        <f>+IF(intern2!S20&gt;=1,R$8,0)</f>
        <v>0</v>
      </c>
      <c r="S24" s="249">
        <f>+IF(intern2!T20&gt;=1,S$8,0)</f>
        <v>0</v>
      </c>
      <c r="T24" s="249">
        <f>+IF(intern2!U20&gt;=1,T$8,0)</f>
        <v>0</v>
      </c>
      <c r="U24" s="249">
        <f>+IF(intern2!V20&gt;=1,U$8,0)</f>
        <v>0</v>
      </c>
      <c r="V24" s="249">
        <f>+IF(intern2!W20&gt;=1,V$8,0)</f>
        <v>0</v>
      </c>
      <c r="W24" s="249">
        <f>+IF(intern2!X20&gt;=1,W$8,0)</f>
        <v>0</v>
      </c>
      <c r="X24" s="249">
        <f>+IF(intern2!Y20&gt;=1,X$8,0)</f>
        <v>0</v>
      </c>
      <c r="Y24" s="249">
        <f>+IF(intern2!Z20&gt;=1,Y$8,0)</f>
        <v>0</v>
      </c>
      <c r="Z24" s="249">
        <f>+IF(intern2!AA20&gt;=1,Z$8,0)</f>
        <v>0</v>
      </c>
      <c r="AA24" s="249">
        <f>+IF(intern2!AB20&gt;=1,AA$8,0)</f>
        <v>0</v>
      </c>
      <c r="AB24" s="249">
        <f>+IF(intern2!AC20&gt;=1,AB$8,0)</f>
        <v>0</v>
      </c>
      <c r="AC24" s="249">
        <f>+IF(intern2!AD20&gt;=1,AC$8,0)</f>
        <v>0</v>
      </c>
      <c r="AD24" s="249">
        <f>+IF(intern2!AE20&gt;=1,AD$8,0)</f>
        <v>0</v>
      </c>
      <c r="AE24" s="249">
        <f>+IF(intern2!AF20&gt;=1,AE$8,0)</f>
        <v>0</v>
      </c>
      <c r="AF24" s="249">
        <f>+IF(intern2!AG20&gt;=1,AF$8,0)</f>
        <v>0</v>
      </c>
      <c r="AG24" s="249">
        <f>+IF(intern2!AH20&gt;=1,AG$8,0)</f>
        <v>0</v>
      </c>
      <c r="AH24" s="249">
        <f>+IF(intern2!AI20&gt;=1,AH$8,0)</f>
        <v>0</v>
      </c>
      <c r="AI24" s="249">
        <f>+IF(intern2!AJ20&gt;=1,AI$8,0)</f>
        <v>0</v>
      </c>
      <c r="AJ24" s="249">
        <f>+IF(intern2!AK20&gt;=1,AJ$8,0)</f>
        <v>0</v>
      </c>
      <c r="AK24" s="249">
        <f>+IF(intern2!AL20&gt;=1,AK$8,0)</f>
        <v>0</v>
      </c>
      <c r="AL24" s="249">
        <f>+IF(intern2!AM20&gt;=1,AL$8,0)</f>
        <v>0</v>
      </c>
      <c r="AM24" s="249">
        <f>+IF(intern2!AN20&gt;=1,AM$8,0)</f>
        <v>0</v>
      </c>
      <c r="AN24" s="249">
        <f>+IF(intern2!AO20&gt;=1,AN$8,0)</f>
        <v>0</v>
      </c>
      <c r="AO24" s="249">
        <f>+IF(intern2!AP20&gt;=1,AO$8,0)</f>
        <v>0</v>
      </c>
      <c r="AP24" s="249">
        <f>+IF(intern2!AQ20&gt;=1,AP$8,0)</f>
        <v>0</v>
      </c>
      <c r="AQ24" s="249">
        <f>+IF(intern2!AR20&gt;=1,AQ$8,0)</f>
        <v>0</v>
      </c>
      <c r="AR24" s="249">
        <f>+IF(intern2!AS20&gt;=1,AR$8,0)</f>
        <v>0</v>
      </c>
      <c r="AS24" s="249">
        <f>+IF(intern2!AT20&gt;=1,AS$8,0)</f>
        <v>0</v>
      </c>
      <c r="AT24" s="249">
        <f>+IF(intern2!AU20&gt;=1,AT$8,0)</f>
        <v>0</v>
      </c>
      <c r="AU24" s="249">
        <f>+IF(intern2!AV20&gt;=1,AU$8,0)</f>
        <v>0</v>
      </c>
      <c r="AV24" s="249">
        <f>+IF(intern2!AW20&gt;=1,AV$8,0)</f>
        <v>0</v>
      </c>
    </row>
    <row r="25" spans="1:48" x14ac:dyDescent="0.25">
      <c r="A25" s="222" t="str">
        <f>'2.2'!C26</f>
        <v>KIE1</v>
      </c>
      <c r="B25" s="222" t="str">
        <f>'2.2'!D26</f>
        <v>Kieferchirurgie</v>
      </c>
      <c r="C25" s="249">
        <f>+IF(intern2!D21&gt;=1,C$8,0)</f>
        <v>0</v>
      </c>
      <c r="D25" s="249">
        <f>+IF(intern2!E21&gt;=1,D$8,0)</f>
        <v>0</v>
      </c>
      <c r="E25" s="249">
        <f>+IF(intern2!F21&gt;=1,E$8,0)</f>
        <v>0</v>
      </c>
      <c r="F25" s="249">
        <f>+IF(intern2!G21&gt;=1,F$8,0)</f>
        <v>0</v>
      </c>
      <c r="G25" s="249">
        <f>+IF(intern2!H21&gt;=1,G$8,0)</f>
        <v>0</v>
      </c>
      <c r="H25" s="249">
        <f>+IF(intern2!I21&gt;=1,H$8,0)</f>
        <v>0</v>
      </c>
      <c r="I25" s="249">
        <f>+IF(intern2!J21&gt;=1,I$8,0)</f>
        <v>0</v>
      </c>
      <c r="J25" s="249">
        <f>+IF(intern2!K21&gt;=1,J$8,0)</f>
        <v>0</v>
      </c>
      <c r="K25" s="249">
        <f>+IF(intern2!L21&gt;=1,K$8,0)</f>
        <v>0</v>
      </c>
      <c r="L25" s="249">
        <f>+IF(intern2!M21&gt;=1,L$8,0)</f>
        <v>0</v>
      </c>
      <c r="M25" s="249">
        <f>+IF(intern2!N21&gt;=1,M$8,0)</f>
        <v>0</v>
      </c>
      <c r="N25" s="249">
        <f>+IF(intern2!O21&gt;=1,N$8,0)</f>
        <v>0</v>
      </c>
      <c r="O25" s="249">
        <f>+IF(intern2!P21&gt;=1,O$8,0)</f>
        <v>0</v>
      </c>
      <c r="P25" s="249">
        <f>+IF(intern2!Q21&gt;=1,P$8,0)</f>
        <v>0</v>
      </c>
      <c r="Q25" s="249">
        <f>+IF(intern2!R21&gt;=1,Q$8,0)</f>
        <v>0</v>
      </c>
      <c r="R25" s="249">
        <f>+IF(intern2!S21&gt;=1,R$8,0)</f>
        <v>0</v>
      </c>
      <c r="S25" s="249">
        <f>+IF(intern2!T21&gt;=1,S$8,0)</f>
        <v>0</v>
      </c>
      <c r="T25" s="249">
        <f>+IF(intern2!U21&gt;=1,T$8,0)</f>
        <v>0</v>
      </c>
      <c r="U25" s="249">
        <f>+IF(intern2!V21&gt;=1,U$8,0)</f>
        <v>0</v>
      </c>
      <c r="V25" s="249">
        <f>+IF(intern2!W21&gt;=1,V$8,0)</f>
        <v>0</v>
      </c>
      <c r="W25" s="249">
        <f>+IF(intern2!X21&gt;=1,W$8,0)</f>
        <v>0</v>
      </c>
      <c r="X25" s="249">
        <f>+IF(intern2!Y21&gt;=1,X$8,0)</f>
        <v>0</v>
      </c>
      <c r="Y25" s="249">
        <f>+IF(intern2!Z21&gt;=1,Y$8,0)</f>
        <v>0</v>
      </c>
      <c r="Z25" s="249">
        <f>+IF(intern2!AA21&gt;=1,Z$8,0)</f>
        <v>0</v>
      </c>
      <c r="AA25" s="249">
        <f>+IF(intern2!AB21&gt;=1,AA$8,0)</f>
        <v>0</v>
      </c>
      <c r="AB25" s="249">
        <f>+IF(intern2!AC21&gt;=1,AB$8,0)</f>
        <v>0</v>
      </c>
      <c r="AC25" s="249">
        <f>+IF(intern2!AD21&gt;=1,AC$8,0)</f>
        <v>0</v>
      </c>
      <c r="AD25" s="249">
        <f>+IF(intern2!AE21&gt;=1,AD$8,0)</f>
        <v>0</v>
      </c>
      <c r="AE25" s="249">
        <f>+IF(intern2!AF21&gt;=1,AE$8,0)</f>
        <v>0</v>
      </c>
      <c r="AF25" s="249">
        <f>+IF(intern2!AG21&gt;=1,AF$8,0)</f>
        <v>0</v>
      </c>
      <c r="AG25" s="249">
        <f>+IF(intern2!AH21&gt;=1,AG$8,0)</f>
        <v>0</v>
      </c>
      <c r="AH25" s="249">
        <f>+IF(intern2!AI21&gt;=1,AH$8,0)</f>
        <v>0</v>
      </c>
      <c r="AI25" s="249">
        <f>+IF(intern2!AJ21&gt;=1,AI$8,0)</f>
        <v>0</v>
      </c>
      <c r="AJ25" s="249">
        <f>+IF(intern2!AK21&gt;=1,AJ$8,0)</f>
        <v>0</v>
      </c>
      <c r="AK25" s="249">
        <f>+IF(intern2!AL21&gt;=1,AK$8,0)</f>
        <v>0</v>
      </c>
      <c r="AL25" s="249">
        <f>+IF(intern2!AM21&gt;=1,AL$8,0)</f>
        <v>0</v>
      </c>
      <c r="AM25" s="249">
        <f>+IF(intern2!AN21&gt;=1,AM$8,0)</f>
        <v>0</v>
      </c>
      <c r="AN25" s="249">
        <f>+IF(intern2!AO21&gt;=1,AN$8,0)</f>
        <v>0</v>
      </c>
      <c r="AO25" s="249">
        <f>+IF(intern2!AP21&gt;=1,AO$8,0)</f>
        <v>0</v>
      </c>
      <c r="AP25" s="249">
        <f>+IF(intern2!AQ21&gt;=1,AP$8,0)</f>
        <v>0</v>
      </c>
      <c r="AQ25" s="249">
        <f>+IF(intern2!AR21&gt;=1,AQ$8,0)</f>
        <v>0</v>
      </c>
      <c r="AR25" s="249">
        <f>+IF(intern2!AS21&gt;=1,AR$8,0)</f>
        <v>0</v>
      </c>
      <c r="AS25" s="249">
        <f>+IF(intern2!AT21&gt;=1,AS$8,0)</f>
        <v>0</v>
      </c>
      <c r="AT25" s="249">
        <f>+IF(intern2!AU21&gt;=1,AT$8,0)</f>
        <v>0</v>
      </c>
      <c r="AU25" s="249">
        <f>+IF(intern2!AV21&gt;=1,AU$8,0)</f>
        <v>0</v>
      </c>
      <c r="AV25" s="249">
        <f>+IF(intern2!AW21&gt;=1,AV$8,0)</f>
        <v>0</v>
      </c>
    </row>
    <row r="26" spans="1:48" x14ac:dyDescent="0.25">
      <c r="A26" s="222" t="str">
        <f>'2.2'!C27</f>
        <v>NCH1</v>
      </c>
      <c r="B26" s="222" t="str">
        <f>'2.2'!D27</f>
        <v>Kraniale Neurochirurgie</v>
      </c>
      <c r="C26" s="249">
        <f>+IF(intern2!D22&gt;=1,C$8,0)</f>
        <v>0</v>
      </c>
      <c r="D26" s="249">
        <f>+IF(intern2!E22&gt;=1,D$8,0)</f>
        <v>0</v>
      </c>
      <c r="E26" s="249">
        <f>+IF(intern2!F22&gt;=1,E$8,0)</f>
        <v>0</v>
      </c>
      <c r="F26" s="249">
        <f>+IF(intern2!G22&gt;=1,F$8,0)</f>
        <v>0</v>
      </c>
      <c r="G26" s="249">
        <f>+IF(intern2!H22&gt;=1,G$8,0)</f>
        <v>0</v>
      </c>
      <c r="H26" s="249">
        <f>+IF(intern2!I22&gt;=1,H$8,0)</f>
        <v>0</v>
      </c>
      <c r="I26" s="249">
        <f>+IF(intern2!J22&gt;=1,I$8,0)</f>
        <v>0</v>
      </c>
      <c r="J26" s="249">
        <f>+IF(intern2!K22&gt;=1,J$8,0)</f>
        <v>0</v>
      </c>
      <c r="K26" s="249">
        <f>+IF(intern2!L22&gt;=1,K$8,0)</f>
        <v>0</v>
      </c>
      <c r="L26" s="249">
        <f>+IF(intern2!M22&gt;=1,L$8,0)</f>
        <v>0</v>
      </c>
      <c r="M26" s="249">
        <f>+IF(intern2!N22&gt;=1,M$8,0)</f>
        <v>0</v>
      </c>
      <c r="N26" s="249">
        <f>+IF(intern2!O22&gt;=1,N$8,0)</f>
        <v>0</v>
      </c>
      <c r="O26" s="249">
        <f>+IF(intern2!P22&gt;=1,O$8,0)</f>
        <v>0</v>
      </c>
      <c r="P26" s="249">
        <f>+IF(intern2!Q22&gt;=1,P$8,0)</f>
        <v>0</v>
      </c>
      <c r="Q26" s="249">
        <f>+IF(intern2!R22&gt;=1,Q$8,0)</f>
        <v>0</v>
      </c>
      <c r="R26" s="249">
        <f>+IF(intern2!S22&gt;=1,R$8,0)</f>
        <v>0</v>
      </c>
      <c r="S26" s="249">
        <f>+IF(intern2!T22&gt;=1,S$8,0)</f>
        <v>0</v>
      </c>
      <c r="T26" s="249">
        <f>+IF(intern2!U22&gt;=1,T$8,0)</f>
        <v>0</v>
      </c>
      <c r="U26" s="249">
        <f>+IF(intern2!V22&gt;=1,U$8,0)</f>
        <v>0</v>
      </c>
      <c r="V26" s="249">
        <f>+IF(intern2!W22&gt;=1,V$8,0)</f>
        <v>0</v>
      </c>
      <c r="W26" s="249">
        <f>+IF(intern2!X22&gt;=1,W$8,0)</f>
        <v>0</v>
      </c>
      <c r="X26" s="249">
        <f>+IF(intern2!Y22&gt;=1,X$8,0)</f>
        <v>0</v>
      </c>
      <c r="Y26" s="249">
        <f>+IF(intern2!Z22&gt;=1,Y$8,0)</f>
        <v>0</v>
      </c>
      <c r="Z26" s="249">
        <f>+IF(intern2!AA22&gt;=1,Z$8,0)</f>
        <v>0</v>
      </c>
      <c r="AA26" s="249">
        <f>+IF(intern2!AB22&gt;=1,AA$8,0)</f>
        <v>0</v>
      </c>
      <c r="AB26" s="249">
        <f>+IF(intern2!AC22&gt;=1,AB$8,0)</f>
        <v>0</v>
      </c>
      <c r="AC26" s="249">
        <f>+IF(intern2!AD22&gt;=1,AC$8,0)</f>
        <v>0</v>
      </c>
      <c r="AD26" s="249">
        <f>+IF(intern2!AE22&gt;=1,AD$8,0)</f>
        <v>0</v>
      </c>
      <c r="AE26" s="249">
        <f>+IF(intern2!AF22&gt;=1,AE$8,0)</f>
        <v>0</v>
      </c>
      <c r="AF26" s="249">
        <f>+IF(intern2!AG22&gt;=1,AF$8,0)</f>
        <v>0</v>
      </c>
      <c r="AG26" s="249">
        <f>+IF(intern2!AH22&gt;=1,AG$8,0)</f>
        <v>0</v>
      </c>
      <c r="AH26" s="249">
        <f>+IF(intern2!AI22&gt;=1,AH$8,0)</f>
        <v>0</v>
      </c>
      <c r="AI26" s="249">
        <f>+IF(intern2!AJ22&gt;=1,AI$8,0)</f>
        <v>0</v>
      </c>
      <c r="AJ26" s="249">
        <f>+IF(intern2!AK22&gt;=1,AJ$8,0)</f>
        <v>0</v>
      </c>
      <c r="AK26" s="249">
        <f>+IF(intern2!AL22&gt;=1,AK$8,0)</f>
        <v>0</v>
      </c>
      <c r="AL26" s="249">
        <f>+IF(intern2!AM22&gt;=1,AL$8,0)</f>
        <v>0</v>
      </c>
      <c r="AM26" s="249">
        <f>+IF(intern2!AN22&gt;=1,AM$8,0)</f>
        <v>0</v>
      </c>
      <c r="AN26" s="249">
        <f>+IF(intern2!AO22&gt;=1,AN$8,0)</f>
        <v>0</v>
      </c>
      <c r="AO26" s="249">
        <f>+IF(intern2!AP22&gt;=1,AO$8,0)</f>
        <v>0</v>
      </c>
      <c r="AP26" s="249">
        <f>+IF(intern2!AQ22&gt;=1,AP$8,0)</f>
        <v>0</v>
      </c>
      <c r="AQ26" s="249">
        <f>+IF(intern2!AR22&gt;=1,AQ$8,0)</f>
        <v>0</v>
      </c>
      <c r="AR26" s="249">
        <f>+IF(intern2!AS22&gt;=1,AR$8,0)</f>
        <v>0</v>
      </c>
      <c r="AS26" s="249">
        <f>+IF(intern2!AT22&gt;=1,AS$8,0)</f>
        <v>0</v>
      </c>
      <c r="AT26" s="249">
        <f>+IF(intern2!AU22&gt;=1,AT$8,0)</f>
        <v>0</v>
      </c>
      <c r="AU26" s="249">
        <f>+IF(intern2!AV22&gt;=1,AU$8,0)</f>
        <v>0</v>
      </c>
      <c r="AV26" s="249">
        <f>+IF(intern2!AW22&gt;=1,AV$8,0)</f>
        <v>0</v>
      </c>
    </row>
    <row r="27" spans="1:48" x14ac:dyDescent="0.25">
      <c r="A27" s="222" t="str">
        <f>'2.2'!C28</f>
        <v>NCH1.1</v>
      </c>
      <c r="B27" s="222" t="str">
        <f>'2.2'!D28</f>
        <v>Spezialisierte Neurochirurgie</v>
      </c>
      <c r="C27" s="249">
        <f>+IF(intern2!D23&gt;=1,C$8,0)</f>
        <v>0</v>
      </c>
      <c r="D27" s="249">
        <f>+IF(intern2!E23&gt;=1,D$8,0)</f>
        <v>0</v>
      </c>
      <c r="E27" s="249">
        <f>+IF(intern2!F23&gt;=1,E$8,0)</f>
        <v>0</v>
      </c>
      <c r="F27" s="249">
        <f>+IF(intern2!G23&gt;=1,F$8,0)</f>
        <v>0</v>
      </c>
      <c r="G27" s="249">
        <f>+IF(intern2!H23&gt;=1,G$8,0)</f>
        <v>0</v>
      </c>
      <c r="H27" s="249">
        <f>+IF(intern2!I23&gt;=1,H$8,0)</f>
        <v>0</v>
      </c>
      <c r="I27" s="249">
        <f>+IF(intern2!J23&gt;=1,I$8,0)</f>
        <v>0</v>
      </c>
      <c r="J27" s="249">
        <f>+IF(intern2!K23&gt;=1,J$8,0)</f>
        <v>0</v>
      </c>
      <c r="K27" s="249">
        <f>+IF(intern2!L23&gt;=1,K$8,0)</f>
        <v>0</v>
      </c>
      <c r="L27" s="249">
        <f>+IF(intern2!M23&gt;=1,L$8,0)</f>
        <v>0</v>
      </c>
      <c r="M27" s="249">
        <f>+IF(intern2!N23&gt;=1,M$8,0)</f>
        <v>0</v>
      </c>
      <c r="N27" s="249">
        <f>+IF(intern2!O23&gt;=1,N$8,0)</f>
        <v>0</v>
      </c>
      <c r="O27" s="249">
        <f>+IF(intern2!P23&gt;=1,O$8,0)</f>
        <v>0</v>
      </c>
      <c r="P27" s="249">
        <f>+IF(intern2!Q23&gt;=1,P$8,0)</f>
        <v>0</v>
      </c>
      <c r="Q27" s="249">
        <f>+IF(intern2!R23&gt;=1,Q$8,0)</f>
        <v>0</v>
      </c>
      <c r="R27" s="249">
        <f>+IF(intern2!S23&gt;=1,R$8,0)</f>
        <v>0</v>
      </c>
      <c r="S27" s="249">
        <f>+IF(intern2!T23&gt;=1,S$8,0)</f>
        <v>0</v>
      </c>
      <c r="T27" s="249">
        <f>+IF(intern2!U23&gt;=1,T$8,0)</f>
        <v>0</v>
      </c>
      <c r="U27" s="249">
        <f>+IF(intern2!V23&gt;=1,U$8,0)</f>
        <v>0</v>
      </c>
      <c r="V27" s="249">
        <f>+IF(intern2!W23&gt;=1,V$8,0)</f>
        <v>0</v>
      </c>
      <c r="W27" s="249">
        <f>+IF(intern2!X23&gt;=1,W$8,0)</f>
        <v>0</v>
      </c>
      <c r="X27" s="249">
        <f>+IF(intern2!Y23&gt;=1,X$8,0)</f>
        <v>0</v>
      </c>
      <c r="Y27" s="249">
        <f>+IF(intern2!Z23&gt;=1,Y$8,0)</f>
        <v>0</v>
      </c>
      <c r="Z27" s="249">
        <f>+IF(intern2!AA23&gt;=1,Z$8,0)</f>
        <v>0</v>
      </c>
      <c r="AA27" s="249">
        <f>+IF(intern2!AB23&gt;=1,AA$8,0)</f>
        <v>0</v>
      </c>
      <c r="AB27" s="249">
        <f>+IF(intern2!AC23&gt;=1,AB$8,0)</f>
        <v>0</v>
      </c>
      <c r="AC27" s="249">
        <f>+IF(intern2!AD23&gt;=1,AC$8,0)</f>
        <v>0</v>
      </c>
      <c r="AD27" s="249">
        <f>+IF(intern2!AE23&gt;=1,AD$8,0)</f>
        <v>0</v>
      </c>
      <c r="AE27" s="249">
        <f>+IF(intern2!AF23&gt;=1,AE$8,0)</f>
        <v>0</v>
      </c>
      <c r="AF27" s="249">
        <f>+IF(intern2!AG23&gt;=1,AF$8,0)</f>
        <v>0</v>
      </c>
      <c r="AG27" s="249">
        <f>+IF(intern2!AH23&gt;=1,AG$8,0)</f>
        <v>0</v>
      </c>
      <c r="AH27" s="249">
        <f>+IF(intern2!AI23&gt;=1,AH$8,0)</f>
        <v>0</v>
      </c>
      <c r="AI27" s="249">
        <f>+IF(intern2!AJ23&gt;=1,AI$8,0)</f>
        <v>0</v>
      </c>
      <c r="AJ27" s="249">
        <f>+IF(intern2!AK23&gt;=1,AJ$8,0)</f>
        <v>0</v>
      </c>
      <c r="AK27" s="249">
        <f>+IF(intern2!AL23&gt;=1,AK$8,0)</f>
        <v>0</v>
      </c>
      <c r="AL27" s="249">
        <f>+IF(intern2!AM23&gt;=1,AL$8,0)</f>
        <v>0</v>
      </c>
      <c r="AM27" s="249">
        <f>+IF(intern2!AN23&gt;=1,AM$8,0)</f>
        <v>0</v>
      </c>
      <c r="AN27" s="249">
        <f>+IF(intern2!AO23&gt;=1,AN$8,0)</f>
        <v>0</v>
      </c>
      <c r="AO27" s="249">
        <f>+IF(intern2!AP23&gt;=1,AO$8,0)</f>
        <v>0</v>
      </c>
      <c r="AP27" s="249">
        <f>+IF(intern2!AQ23&gt;=1,AP$8,0)</f>
        <v>0</v>
      </c>
      <c r="AQ27" s="249">
        <f>+IF(intern2!AR23&gt;=1,AQ$8,0)</f>
        <v>0</v>
      </c>
      <c r="AR27" s="249">
        <f>+IF(intern2!AS23&gt;=1,AR$8,0)</f>
        <v>0</v>
      </c>
      <c r="AS27" s="249">
        <f>+IF(intern2!AT23&gt;=1,AS$8,0)</f>
        <v>0</v>
      </c>
      <c r="AT27" s="249">
        <f>+IF(intern2!AU23&gt;=1,AT$8,0)</f>
        <v>0</v>
      </c>
      <c r="AU27" s="249">
        <f>+IF(intern2!AV23&gt;=1,AU$8,0)</f>
        <v>0</v>
      </c>
      <c r="AV27" s="249">
        <f>+IF(intern2!AW23&gt;=1,AV$8,0)</f>
        <v>0</v>
      </c>
    </row>
    <row r="28" spans="1:48" ht="50" x14ac:dyDescent="0.25">
      <c r="A28" s="222" t="str">
        <f>'2.2'!C29</f>
        <v>NCH1.1.1</v>
      </c>
      <c r="B28" s="222" t="str">
        <f>'2.2'!D29</f>
        <v>Behandlungen von vaskulären Erkrankungen des ZNS ohne die komplexen vaskulären Anomalien (IVHSM)</v>
      </c>
      <c r="C28" s="249">
        <f>+IF(intern2!D24&gt;=1,C$8,0)</f>
        <v>0</v>
      </c>
      <c r="D28" s="249">
        <f>+IF(intern2!E24&gt;=1,D$8,0)</f>
        <v>0</v>
      </c>
      <c r="E28" s="249">
        <f>+IF(intern2!F24&gt;=1,E$8,0)</f>
        <v>0</v>
      </c>
      <c r="F28" s="249">
        <f>+IF(intern2!G24&gt;=1,F$8,0)</f>
        <v>0</v>
      </c>
      <c r="G28" s="249">
        <f>+IF(intern2!H24&gt;=1,G$8,0)</f>
        <v>0</v>
      </c>
      <c r="H28" s="249">
        <f>+IF(intern2!I24&gt;=1,H$8,0)</f>
        <v>0</v>
      </c>
      <c r="I28" s="249">
        <f>+IF(intern2!J24&gt;=1,I$8,0)</f>
        <v>0</v>
      </c>
      <c r="J28" s="249">
        <f>+IF(intern2!K24&gt;=1,J$8,0)</f>
        <v>0</v>
      </c>
      <c r="K28" s="249">
        <f>+IF(intern2!L24&gt;=1,K$8,0)</f>
        <v>0</v>
      </c>
      <c r="L28" s="249">
        <f>+IF(intern2!M24&gt;=1,L$8,0)</f>
        <v>0</v>
      </c>
      <c r="M28" s="249">
        <f>+IF(intern2!N24&gt;=1,M$8,0)</f>
        <v>0</v>
      </c>
      <c r="N28" s="249">
        <f>+IF(intern2!O24&gt;=1,N$8,0)</f>
        <v>0</v>
      </c>
      <c r="O28" s="249">
        <f>+IF(intern2!P24&gt;=1,O$8,0)</f>
        <v>0</v>
      </c>
      <c r="P28" s="249">
        <f>+IF(intern2!Q24&gt;=1,P$8,0)</f>
        <v>0</v>
      </c>
      <c r="Q28" s="249">
        <f>+IF(intern2!R24&gt;=1,Q$8,0)</f>
        <v>0</v>
      </c>
      <c r="R28" s="249">
        <f>+IF(intern2!S24&gt;=1,R$8,0)</f>
        <v>0</v>
      </c>
      <c r="S28" s="249">
        <f>+IF(intern2!T24&gt;=1,S$8,0)</f>
        <v>0</v>
      </c>
      <c r="T28" s="249">
        <f>+IF(intern2!U24&gt;=1,T$8,0)</f>
        <v>0</v>
      </c>
      <c r="U28" s="249">
        <f>+IF(intern2!V24&gt;=1,U$8,0)</f>
        <v>0</v>
      </c>
      <c r="V28" s="249">
        <f>+IF(intern2!W24&gt;=1,V$8,0)</f>
        <v>0</v>
      </c>
      <c r="W28" s="249">
        <f>+IF(intern2!X24&gt;=1,W$8,0)</f>
        <v>0</v>
      </c>
      <c r="X28" s="249">
        <f>+IF(intern2!Y24&gt;=1,X$8,0)</f>
        <v>0</v>
      </c>
      <c r="Y28" s="249">
        <f>+IF(intern2!Z24&gt;=1,Y$8,0)</f>
        <v>0</v>
      </c>
      <c r="Z28" s="249">
        <f>+IF(intern2!AA24&gt;=1,Z$8,0)</f>
        <v>0</v>
      </c>
      <c r="AA28" s="249">
        <f>+IF(intern2!AB24&gt;=1,AA$8,0)</f>
        <v>0</v>
      </c>
      <c r="AB28" s="249">
        <f>+IF(intern2!AC24&gt;=1,AB$8,0)</f>
        <v>0</v>
      </c>
      <c r="AC28" s="249">
        <f>+IF(intern2!AD24&gt;=1,AC$8,0)</f>
        <v>0</v>
      </c>
      <c r="AD28" s="249">
        <f>+IF(intern2!AE24&gt;=1,AD$8,0)</f>
        <v>0</v>
      </c>
      <c r="AE28" s="249">
        <f>+IF(intern2!AF24&gt;=1,AE$8,0)</f>
        <v>0</v>
      </c>
      <c r="AF28" s="249">
        <f>+IF(intern2!AG24&gt;=1,AF$8,0)</f>
        <v>0</v>
      </c>
      <c r="AG28" s="249">
        <f>+IF(intern2!AH24&gt;=1,AG$8,0)</f>
        <v>0</v>
      </c>
      <c r="AH28" s="249">
        <f>+IF(intern2!AI24&gt;=1,AH$8,0)</f>
        <v>0</v>
      </c>
      <c r="AI28" s="249">
        <f>+IF(intern2!AJ24&gt;=1,AI$8,0)</f>
        <v>0</v>
      </c>
      <c r="AJ28" s="249">
        <f>+IF(intern2!AK24&gt;=1,AJ$8,0)</f>
        <v>0</v>
      </c>
      <c r="AK28" s="249">
        <f>+IF(intern2!AL24&gt;=1,AK$8,0)</f>
        <v>0</v>
      </c>
      <c r="AL28" s="249">
        <f>+IF(intern2!AM24&gt;=1,AL$8,0)</f>
        <v>0</v>
      </c>
      <c r="AM28" s="249">
        <f>+IF(intern2!AN24&gt;=1,AM$8,0)</f>
        <v>0</v>
      </c>
      <c r="AN28" s="249">
        <f>+IF(intern2!AO24&gt;=1,AN$8,0)</f>
        <v>0</v>
      </c>
      <c r="AO28" s="249">
        <f>+IF(intern2!AP24&gt;=1,AO$8,0)</f>
        <v>0</v>
      </c>
      <c r="AP28" s="249">
        <f>+IF(intern2!AQ24&gt;=1,AP$8,0)</f>
        <v>0</v>
      </c>
      <c r="AQ28" s="249">
        <f>+IF(intern2!AR24&gt;=1,AQ$8,0)</f>
        <v>0</v>
      </c>
      <c r="AR28" s="249">
        <f>+IF(intern2!AS24&gt;=1,AR$8,0)</f>
        <v>0</v>
      </c>
      <c r="AS28" s="249">
        <f>+IF(intern2!AT24&gt;=1,AS$8,0)</f>
        <v>0</v>
      </c>
      <c r="AT28" s="249">
        <f>+IF(intern2!AU24&gt;=1,AT$8,0)</f>
        <v>0</v>
      </c>
      <c r="AU28" s="249">
        <f>+IF(intern2!AV24&gt;=1,AU$8,0)</f>
        <v>0</v>
      </c>
      <c r="AV28" s="249">
        <f>+IF(intern2!AW24&gt;=1,AV$8,0)</f>
        <v>0</v>
      </c>
    </row>
    <row r="29" spans="1:48" ht="37.5" x14ac:dyDescent="0.25">
      <c r="A29" s="222" t="str">
        <f>'2.2'!C30</f>
        <v>NCH1.1.1.1</v>
      </c>
      <c r="B29" s="222" t="str">
        <f>'2.2'!D30</f>
        <v xml:space="preserve"> Behandlungen von komplexen vaskulären Anomalien des ZNS (IVHSM)</v>
      </c>
      <c r="C29" s="249">
        <f>+IF(intern2!D25&gt;=1,C$8,0)</f>
        <v>0</v>
      </c>
      <c r="D29" s="249">
        <f>+IF(intern2!E25&gt;=1,D$8,0)</f>
        <v>0</v>
      </c>
      <c r="E29" s="249">
        <f>+IF(intern2!F25&gt;=1,E$8,0)</f>
        <v>0</v>
      </c>
      <c r="F29" s="249">
        <f>+IF(intern2!G25&gt;=1,F$8,0)</f>
        <v>0</v>
      </c>
      <c r="G29" s="249">
        <f>+IF(intern2!H25&gt;=1,G$8,0)</f>
        <v>0</v>
      </c>
      <c r="H29" s="249">
        <f>+IF(intern2!I25&gt;=1,H$8,0)</f>
        <v>0</v>
      </c>
      <c r="I29" s="249">
        <f>+IF(intern2!J25&gt;=1,I$8,0)</f>
        <v>0</v>
      </c>
      <c r="J29" s="249">
        <f>+IF(intern2!K25&gt;=1,J$8,0)</f>
        <v>0</v>
      </c>
      <c r="K29" s="249">
        <f>+IF(intern2!L25&gt;=1,K$8,0)</f>
        <v>0</v>
      </c>
      <c r="L29" s="249">
        <f>+IF(intern2!M25&gt;=1,L$8,0)</f>
        <v>0</v>
      </c>
      <c r="M29" s="249">
        <f>+IF(intern2!N25&gt;=1,M$8,0)</f>
        <v>0</v>
      </c>
      <c r="N29" s="249">
        <f>+IF(intern2!O25&gt;=1,N$8,0)</f>
        <v>0</v>
      </c>
      <c r="O29" s="249">
        <f>+IF(intern2!P25&gt;=1,O$8,0)</f>
        <v>0</v>
      </c>
      <c r="P29" s="249">
        <f>+IF(intern2!Q25&gt;=1,P$8,0)</f>
        <v>0</v>
      </c>
      <c r="Q29" s="249">
        <f>+IF(intern2!R25&gt;=1,Q$8,0)</f>
        <v>0</v>
      </c>
      <c r="R29" s="249">
        <f>+IF(intern2!S25&gt;=1,R$8,0)</f>
        <v>0</v>
      </c>
      <c r="S29" s="249">
        <f>+IF(intern2!T25&gt;=1,S$8,0)</f>
        <v>0</v>
      </c>
      <c r="T29" s="249">
        <f>+IF(intern2!U25&gt;=1,T$8,0)</f>
        <v>0</v>
      </c>
      <c r="U29" s="249">
        <f>+IF(intern2!V25&gt;=1,U$8,0)</f>
        <v>0</v>
      </c>
      <c r="V29" s="249">
        <f>+IF(intern2!W25&gt;=1,V$8,0)</f>
        <v>0</v>
      </c>
      <c r="W29" s="249">
        <f>+IF(intern2!X25&gt;=1,W$8,0)</f>
        <v>0</v>
      </c>
      <c r="X29" s="249">
        <f>+IF(intern2!Y25&gt;=1,X$8,0)</f>
        <v>0</v>
      </c>
      <c r="Y29" s="249">
        <f>+IF(intern2!Z25&gt;=1,Y$8,0)</f>
        <v>0</v>
      </c>
      <c r="Z29" s="249">
        <f>+IF(intern2!AA25&gt;=1,Z$8,0)</f>
        <v>0</v>
      </c>
      <c r="AA29" s="249">
        <f>+IF(intern2!AB25&gt;=1,AA$8,0)</f>
        <v>0</v>
      </c>
      <c r="AB29" s="249">
        <f>+IF(intern2!AC25&gt;=1,AB$8,0)</f>
        <v>0</v>
      </c>
      <c r="AC29" s="249">
        <f>+IF(intern2!AD25&gt;=1,AC$8,0)</f>
        <v>0</v>
      </c>
      <c r="AD29" s="249">
        <f>+IF(intern2!AE25&gt;=1,AD$8,0)</f>
        <v>0</v>
      </c>
      <c r="AE29" s="249">
        <f>+IF(intern2!AF25&gt;=1,AE$8,0)</f>
        <v>0</v>
      </c>
      <c r="AF29" s="249">
        <f>+IF(intern2!AG25&gt;=1,AF$8,0)</f>
        <v>0</v>
      </c>
      <c r="AG29" s="249">
        <f>+IF(intern2!AH25&gt;=1,AG$8,0)</f>
        <v>0</v>
      </c>
      <c r="AH29" s="249">
        <f>+IF(intern2!AI25&gt;=1,AH$8,0)</f>
        <v>0</v>
      </c>
      <c r="AI29" s="249">
        <f>+IF(intern2!AJ25&gt;=1,AI$8,0)</f>
        <v>0</v>
      </c>
      <c r="AJ29" s="249">
        <f>+IF(intern2!AK25&gt;=1,AJ$8,0)</f>
        <v>0</v>
      </c>
      <c r="AK29" s="249">
        <f>+IF(intern2!AL25&gt;=1,AK$8,0)</f>
        <v>0</v>
      </c>
      <c r="AL29" s="249">
        <f>+IF(intern2!AM25&gt;=1,AL$8,0)</f>
        <v>0</v>
      </c>
      <c r="AM29" s="249">
        <f>+IF(intern2!AN25&gt;=1,AM$8,0)</f>
        <v>0</v>
      </c>
      <c r="AN29" s="249">
        <f>+IF(intern2!AO25&gt;=1,AN$8,0)</f>
        <v>0</v>
      </c>
      <c r="AO29" s="249">
        <f>+IF(intern2!AP25&gt;=1,AO$8,0)</f>
        <v>0</v>
      </c>
      <c r="AP29" s="249">
        <f>+IF(intern2!AQ25&gt;=1,AP$8,0)</f>
        <v>0</v>
      </c>
      <c r="AQ29" s="249">
        <f>+IF(intern2!AR25&gt;=1,AQ$8,0)</f>
        <v>0</v>
      </c>
      <c r="AR29" s="249">
        <f>+IF(intern2!AS25&gt;=1,AR$8,0)</f>
        <v>0</v>
      </c>
      <c r="AS29" s="249">
        <f>+IF(intern2!AT25&gt;=1,AS$8,0)</f>
        <v>0</v>
      </c>
      <c r="AT29" s="249">
        <f>+IF(intern2!AU25&gt;=1,AT$8,0)</f>
        <v>0</v>
      </c>
      <c r="AU29" s="249">
        <f>+IF(intern2!AV25&gt;=1,AU$8,0)</f>
        <v>0</v>
      </c>
      <c r="AV29" s="249">
        <f>+IF(intern2!AW25&gt;=1,AV$8,0)</f>
        <v>0</v>
      </c>
    </row>
    <row r="30" spans="1:48" ht="25" x14ac:dyDescent="0.25">
      <c r="A30" s="222" t="str">
        <f>'2.2'!C31</f>
        <v>NCH1.1.2</v>
      </c>
      <c r="B30" s="222" t="str">
        <f>'2.2'!D31</f>
        <v>Stereotaktische funktionelle Neurochirurgie (IVHSM)</v>
      </c>
      <c r="C30" s="249">
        <f>+IF(intern2!D26&gt;=1,C$8,0)</f>
        <v>0</v>
      </c>
      <c r="D30" s="249">
        <f>+IF(intern2!E26&gt;=1,D$8,0)</f>
        <v>0</v>
      </c>
      <c r="E30" s="249">
        <f>+IF(intern2!F26&gt;=1,E$8,0)</f>
        <v>0</v>
      </c>
      <c r="F30" s="249">
        <f>+IF(intern2!G26&gt;=1,F$8,0)</f>
        <v>0</v>
      </c>
      <c r="G30" s="249">
        <f>+IF(intern2!H26&gt;=1,G$8,0)</f>
        <v>0</v>
      </c>
      <c r="H30" s="249">
        <f>+IF(intern2!I26&gt;=1,H$8,0)</f>
        <v>0</v>
      </c>
      <c r="I30" s="249">
        <f>+IF(intern2!J26&gt;=1,I$8,0)</f>
        <v>0</v>
      </c>
      <c r="J30" s="249">
        <f>+IF(intern2!K26&gt;=1,J$8,0)</f>
        <v>0</v>
      </c>
      <c r="K30" s="249">
        <f>+IF(intern2!L26&gt;=1,K$8,0)</f>
        <v>0</v>
      </c>
      <c r="L30" s="249">
        <f>+IF(intern2!M26&gt;=1,L$8,0)</f>
        <v>0</v>
      </c>
      <c r="M30" s="249">
        <f>+IF(intern2!N26&gt;=1,M$8,0)</f>
        <v>0</v>
      </c>
      <c r="N30" s="249">
        <f>+IF(intern2!O26&gt;=1,N$8,0)</f>
        <v>0</v>
      </c>
      <c r="O30" s="249">
        <f>+IF(intern2!P26&gt;=1,O$8,0)</f>
        <v>0</v>
      </c>
      <c r="P30" s="249">
        <f>+IF(intern2!Q26&gt;=1,P$8,0)</f>
        <v>0</v>
      </c>
      <c r="Q30" s="249">
        <f>+IF(intern2!R26&gt;=1,Q$8,0)</f>
        <v>0</v>
      </c>
      <c r="R30" s="249">
        <f>+IF(intern2!S26&gt;=1,R$8,0)</f>
        <v>0</v>
      </c>
      <c r="S30" s="249">
        <f>+IF(intern2!T26&gt;=1,S$8,0)</f>
        <v>0</v>
      </c>
      <c r="T30" s="249">
        <f>+IF(intern2!U26&gt;=1,T$8,0)</f>
        <v>0</v>
      </c>
      <c r="U30" s="249">
        <f>+IF(intern2!V26&gt;=1,U$8,0)</f>
        <v>0</v>
      </c>
      <c r="V30" s="249">
        <f>+IF(intern2!W26&gt;=1,V$8,0)</f>
        <v>0</v>
      </c>
      <c r="W30" s="249">
        <f>+IF(intern2!X26&gt;=1,W$8,0)</f>
        <v>0</v>
      </c>
      <c r="X30" s="249">
        <f>+IF(intern2!Y26&gt;=1,X$8,0)</f>
        <v>0</v>
      </c>
      <c r="Y30" s="249">
        <f>+IF(intern2!Z26&gt;=1,Y$8,0)</f>
        <v>0</v>
      </c>
      <c r="Z30" s="249">
        <f>+IF(intern2!AA26&gt;=1,Z$8,0)</f>
        <v>0</v>
      </c>
      <c r="AA30" s="249">
        <f>+IF(intern2!AB26&gt;=1,AA$8,0)</f>
        <v>0</v>
      </c>
      <c r="AB30" s="249">
        <f>+IF(intern2!AC26&gt;=1,AB$8,0)</f>
        <v>0</v>
      </c>
      <c r="AC30" s="249">
        <f>+IF(intern2!AD26&gt;=1,AC$8,0)</f>
        <v>0</v>
      </c>
      <c r="AD30" s="249">
        <f>+IF(intern2!AE26&gt;=1,AD$8,0)</f>
        <v>0</v>
      </c>
      <c r="AE30" s="249">
        <f>+IF(intern2!AF26&gt;=1,AE$8,0)</f>
        <v>0</v>
      </c>
      <c r="AF30" s="249">
        <f>+IF(intern2!AG26&gt;=1,AF$8,0)</f>
        <v>0</v>
      </c>
      <c r="AG30" s="249">
        <f>+IF(intern2!AH26&gt;=1,AG$8,0)</f>
        <v>0</v>
      </c>
      <c r="AH30" s="249">
        <f>+IF(intern2!AI26&gt;=1,AH$8,0)</f>
        <v>0</v>
      </c>
      <c r="AI30" s="249">
        <f>+IF(intern2!AJ26&gt;=1,AI$8,0)</f>
        <v>0</v>
      </c>
      <c r="AJ30" s="249">
        <f>+IF(intern2!AK26&gt;=1,AJ$8,0)</f>
        <v>0</v>
      </c>
      <c r="AK30" s="249">
        <f>+IF(intern2!AL26&gt;=1,AK$8,0)</f>
        <v>0</v>
      </c>
      <c r="AL30" s="249">
        <f>+IF(intern2!AM26&gt;=1,AL$8,0)</f>
        <v>0</v>
      </c>
      <c r="AM30" s="249">
        <f>+IF(intern2!AN26&gt;=1,AM$8,0)</f>
        <v>0</v>
      </c>
      <c r="AN30" s="249">
        <f>+IF(intern2!AO26&gt;=1,AN$8,0)</f>
        <v>0</v>
      </c>
      <c r="AO30" s="249">
        <f>+IF(intern2!AP26&gt;=1,AO$8,0)</f>
        <v>0</v>
      </c>
      <c r="AP30" s="249">
        <f>+IF(intern2!AQ26&gt;=1,AP$8,0)</f>
        <v>0</v>
      </c>
      <c r="AQ30" s="249">
        <f>+IF(intern2!AR26&gt;=1,AQ$8,0)</f>
        <v>0</v>
      </c>
      <c r="AR30" s="249">
        <f>+IF(intern2!AS26&gt;=1,AR$8,0)</f>
        <v>0</v>
      </c>
      <c r="AS30" s="249">
        <f>+IF(intern2!AT26&gt;=1,AS$8,0)</f>
        <v>0</v>
      </c>
      <c r="AT30" s="249">
        <f>+IF(intern2!AU26&gt;=1,AT$8,0)</f>
        <v>0</v>
      </c>
      <c r="AU30" s="249">
        <f>+IF(intern2!AV26&gt;=1,AU$8,0)</f>
        <v>0</v>
      </c>
      <c r="AV30" s="249">
        <f>+IF(intern2!AW26&gt;=1,AV$8,0)</f>
        <v>0</v>
      </c>
    </row>
    <row r="31" spans="1:48" x14ac:dyDescent="0.25">
      <c r="A31" s="222" t="str">
        <f>'2.2'!C32</f>
        <v>NCH1.1.3</v>
      </c>
      <c r="B31" s="222" t="str">
        <f>'2.2'!D32</f>
        <v>Epilepsiechirurgie (IVHSM)</v>
      </c>
      <c r="C31" s="249">
        <f>+IF(intern2!D27&gt;=1,C$8,0)</f>
        <v>0</v>
      </c>
      <c r="D31" s="249">
        <f>+IF(intern2!E27&gt;=1,D$8,0)</f>
        <v>0</v>
      </c>
      <c r="E31" s="249">
        <f>+IF(intern2!F27&gt;=1,E$8,0)</f>
        <v>0</v>
      </c>
      <c r="F31" s="249">
        <f>+IF(intern2!G27&gt;=1,F$8,0)</f>
        <v>0</v>
      </c>
      <c r="G31" s="249">
        <f>+IF(intern2!H27&gt;=1,G$8,0)</f>
        <v>0</v>
      </c>
      <c r="H31" s="249">
        <f>+IF(intern2!I27&gt;=1,H$8,0)</f>
        <v>0</v>
      </c>
      <c r="I31" s="249">
        <f>+IF(intern2!J27&gt;=1,I$8,0)</f>
        <v>0</v>
      </c>
      <c r="J31" s="249">
        <f>+IF(intern2!K27&gt;=1,J$8,0)</f>
        <v>0</v>
      </c>
      <c r="K31" s="249">
        <f>+IF(intern2!L27&gt;=1,K$8,0)</f>
        <v>0</v>
      </c>
      <c r="L31" s="249">
        <f>+IF(intern2!M27&gt;=1,L$8,0)</f>
        <v>0</v>
      </c>
      <c r="M31" s="249">
        <f>+IF(intern2!N27&gt;=1,M$8,0)</f>
        <v>0</v>
      </c>
      <c r="N31" s="249">
        <f>+IF(intern2!O27&gt;=1,N$8,0)</f>
        <v>0</v>
      </c>
      <c r="O31" s="249">
        <f>+IF(intern2!P27&gt;=1,O$8,0)</f>
        <v>0</v>
      </c>
      <c r="P31" s="249">
        <f>+IF(intern2!Q27&gt;=1,P$8,0)</f>
        <v>0</v>
      </c>
      <c r="Q31" s="249">
        <f>+IF(intern2!R27&gt;=1,Q$8,0)</f>
        <v>0</v>
      </c>
      <c r="R31" s="249">
        <f>+IF(intern2!S27&gt;=1,R$8,0)</f>
        <v>0</v>
      </c>
      <c r="S31" s="249">
        <f>+IF(intern2!T27&gt;=1,S$8,0)</f>
        <v>0</v>
      </c>
      <c r="T31" s="249">
        <f>+IF(intern2!U27&gt;=1,T$8,0)</f>
        <v>0</v>
      </c>
      <c r="U31" s="249">
        <f>+IF(intern2!V27&gt;=1,U$8,0)</f>
        <v>0</v>
      </c>
      <c r="V31" s="249">
        <f>+IF(intern2!W27&gt;=1,V$8,0)</f>
        <v>0</v>
      </c>
      <c r="W31" s="249">
        <f>+IF(intern2!X27&gt;=1,W$8,0)</f>
        <v>0</v>
      </c>
      <c r="X31" s="249">
        <f>+IF(intern2!Y27&gt;=1,X$8,0)</f>
        <v>0</v>
      </c>
      <c r="Y31" s="249">
        <f>+IF(intern2!Z27&gt;=1,Y$8,0)</f>
        <v>0</v>
      </c>
      <c r="Z31" s="249">
        <f>+IF(intern2!AA27&gt;=1,Z$8,0)</f>
        <v>0</v>
      </c>
      <c r="AA31" s="249">
        <f>+IF(intern2!AB27&gt;=1,AA$8,0)</f>
        <v>0</v>
      </c>
      <c r="AB31" s="249">
        <f>+IF(intern2!AC27&gt;=1,AB$8,0)</f>
        <v>0</v>
      </c>
      <c r="AC31" s="249">
        <f>+IF(intern2!AD27&gt;=1,AC$8,0)</f>
        <v>0</v>
      </c>
      <c r="AD31" s="249">
        <f>+IF(intern2!AE27&gt;=1,AD$8,0)</f>
        <v>0</v>
      </c>
      <c r="AE31" s="249">
        <f>+IF(intern2!AF27&gt;=1,AE$8,0)</f>
        <v>0</v>
      </c>
      <c r="AF31" s="249">
        <f>+IF(intern2!AG27&gt;=1,AF$8,0)</f>
        <v>0</v>
      </c>
      <c r="AG31" s="249">
        <f>+IF(intern2!AH27&gt;=1,AG$8,0)</f>
        <v>0</v>
      </c>
      <c r="AH31" s="249">
        <f>+IF(intern2!AI27&gt;=1,AH$8,0)</f>
        <v>0</v>
      </c>
      <c r="AI31" s="249">
        <f>+IF(intern2!AJ27&gt;=1,AI$8,0)</f>
        <v>0</v>
      </c>
      <c r="AJ31" s="249">
        <f>+IF(intern2!AK27&gt;=1,AJ$8,0)</f>
        <v>0</v>
      </c>
      <c r="AK31" s="249">
        <f>+IF(intern2!AL27&gt;=1,AK$8,0)</f>
        <v>0</v>
      </c>
      <c r="AL31" s="249">
        <f>+IF(intern2!AM27&gt;=1,AL$8,0)</f>
        <v>0</v>
      </c>
      <c r="AM31" s="249">
        <f>+IF(intern2!AN27&gt;=1,AM$8,0)</f>
        <v>0</v>
      </c>
      <c r="AN31" s="249">
        <f>+IF(intern2!AO27&gt;=1,AN$8,0)</f>
        <v>0</v>
      </c>
      <c r="AO31" s="249">
        <f>+IF(intern2!AP27&gt;=1,AO$8,0)</f>
        <v>0</v>
      </c>
      <c r="AP31" s="249">
        <f>+IF(intern2!AQ27&gt;=1,AP$8,0)</f>
        <v>0</v>
      </c>
      <c r="AQ31" s="249">
        <f>+IF(intern2!AR27&gt;=1,AQ$8,0)</f>
        <v>0</v>
      </c>
      <c r="AR31" s="249">
        <f>+IF(intern2!AS27&gt;=1,AR$8,0)</f>
        <v>0</v>
      </c>
      <c r="AS31" s="249">
        <f>+IF(intern2!AT27&gt;=1,AS$8,0)</f>
        <v>0</v>
      </c>
      <c r="AT31" s="249">
        <f>+IF(intern2!AU27&gt;=1,AT$8,0)</f>
        <v>0</v>
      </c>
      <c r="AU31" s="249">
        <f>+IF(intern2!AV27&gt;=1,AU$8,0)</f>
        <v>0</v>
      </c>
      <c r="AV31" s="249">
        <f>+IF(intern2!AW27&gt;=1,AV$8,0)</f>
        <v>0</v>
      </c>
    </row>
    <row r="32" spans="1:48" x14ac:dyDescent="0.25">
      <c r="A32" s="222" t="str">
        <f>'2.2'!C33</f>
        <v>NCH2</v>
      </c>
      <c r="B32" s="222" t="str">
        <f>'2.2'!D33</f>
        <v>Spinale Neurochirurgie</v>
      </c>
      <c r="C32" s="249">
        <f>+IF(intern2!D28&gt;=1,C$8,0)</f>
        <v>0</v>
      </c>
      <c r="D32" s="249">
        <f>+IF(intern2!E28&gt;=1,D$8,0)</f>
        <v>0</v>
      </c>
      <c r="E32" s="249">
        <f>+IF(intern2!F28&gt;=1,E$8,0)</f>
        <v>0</v>
      </c>
      <c r="F32" s="249">
        <f>+IF(intern2!G28&gt;=1,F$8,0)</f>
        <v>0</v>
      </c>
      <c r="G32" s="249">
        <f>+IF(intern2!H28&gt;=1,G$8,0)</f>
        <v>0</v>
      </c>
      <c r="H32" s="249">
        <f>+IF(intern2!I28&gt;=1,H$8,0)</f>
        <v>0</v>
      </c>
      <c r="I32" s="249">
        <f>+IF(intern2!J28&gt;=1,I$8,0)</f>
        <v>0</v>
      </c>
      <c r="J32" s="249">
        <f>+IF(intern2!K28&gt;=1,J$8,0)</f>
        <v>0</v>
      </c>
      <c r="K32" s="249">
        <f>+IF(intern2!L28&gt;=1,K$8,0)</f>
        <v>0</v>
      </c>
      <c r="L32" s="249">
        <f>+IF(intern2!M28&gt;=1,L$8,0)</f>
        <v>0</v>
      </c>
      <c r="M32" s="249">
        <f>+IF(intern2!N28&gt;=1,M$8,0)</f>
        <v>0</v>
      </c>
      <c r="N32" s="249">
        <f>+IF(intern2!O28&gt;=1,N$8,0)</f>
        <v>0</v>
      </c>
      <c r="O32" s="249">
        <f>+IF(intern2!P28&gt;=1,O$8,0)</f>
        <v>0</v>
      </c>
      <c r="P32" s="249">
        <f>+IF(intern2!Q28&gt;=1,P$8,0)</f>
        <v>0</v>
      </c>
      <c r="Q32" s="249">
        <f>+IF(intern2!R28&gt;=1,Q$8,0)</f>
        <v>0</v>
      </c>
      <c r="R32" s="249">
        <f>+IF(intern2!S28&gt;=1,R$8,0)</f>
        <v>0</v>
      </c>
      <c r="S32" s="249">
        <f>+IF(intern2!T28&gt;=1,S$8,0)</f>
        <v>0</v>
      </c>
      <c r="T32" s="249">
        <f>+IF(intern2!U28&gt;=1,T$8,0)</f>
        <v>0</v>
      </c>
      <c r="U32" s="249">
        <f>+IF(intern2!V28&gt;=1,U$8,0)</f>
        <v>0</v>
      </c>
      <c r="V32" s="249">
        <f>+IF(intern2!W28&gt;=1,V$8,0)</f>
        <v>0</v>
      </c>
      <c r="W32" s="249">
        <f>+IF(intern2!X28&gt;=1,W$8,0)</f>
        <v>0</v>
      </c>
      <c r="X32" s="249">
        <f>+IF(intern2!Y28&gt;=1,X$8,0)</f>
        <v>0</v>
      </c>
      <c r="Y32" s="249">
        <f>+IF(intern2!Z28&gt;=1,Y$8,0)</f>
        <v>0</v>
      </c>
      <c r="Z32" s="249">
        <f>+IF(intern2!AA28&gt;=1,Z$8,0)</f>
        <v>0</v>
      </c>
      <c r="AA32" s="249">
        <f>+IF(intern2!AB28&gt;=1,AA$8,0)</f>
        <v>0</v>
      </c>
      <c r="AB32" s="249">
        <f>+IF(intern2!AC28&gt;=1,AB$8,0)</f>
        <v>0</v>
      </c>
      <c r="AC32" s="249">
        <f>+IF(intern2!AD28&gt;=1,AC$8,0)</f>
        <v>0</v>
      </c>
      <c r="AD32" s="249">
        <f>+IF(intern2!AE28&gt;=1,AD$8,0)</f>
        <v>0</v>
      </c>
      <c r="AE32" s="249">
        <f>+IF(intern2!AF28&gt;=1,AE$8,0)</f>
        <v>0</v>
      </c>
      <c r="AF32" s="249">
        <f>+IF(intern2!AG28&gt;=1,AF$8,0)</f>
        <v>0</v>
      </c>
      <c r="AG32" s="249">
        <f>+IF(intern2!AH28&gt;=1,AG$8,0)</f>
        <v>0</v>
      </c>
      <c r="AH32" s="249">
        <f>+IF(intern2!AI28&gt;=1,AH$8,0)</f>
        <v>0</v>
      </c>
      <c r="AI32" s="249">
        <f>+IF(intern2!AJ28&gt;=1,AI$8,0)</f>
        <v>0</v>
      </c>
      <c r="AJ32" s="249">
        <f>+IF(intern2!AK28&gt;=1,AJ$8,0)</f>
        <v>0</v>
      </c>
      <c r="AK32" s="249">
        <f>+IF(intern2!AL28&gt;=1,AK$8,0)</f>
        <v>0</v>
      </c>
      <c r="AL32" s="249">
        <f>+IF(intern2!AM28&gt;=1,AL$8,0)</f>
        <v>0</v>
      </c>
      <c r="AM32" s="249">
        <f>+IF(intern2!AN28&gt;=1,AM$8,0)</f>
        <v>0</v>
      </c>
      <c r="AN32" s="249">
        <f>+IF(intern2!AO28&gt;=1,AN$8,0)</f>
        <v>0</v>
      </c>
      <c r="AO32" s="249">
        <f>+IF(intern2!AP28&gt;=1,AO$8,0)</f>
        <v>0</v>
      </c>
      <c r="AP32" s="249">
        <f>+IF(intern2!AQ28&gt;=1,AP$8,0)</f>
        <v>0</v>
      </c>
      <c r="AQ32" s="249">
        <f>+IF(intern2!AR28&gt;=1,AQ$8,0)</f>
        <v>0</v>
      </c>
      <c r="AR32" s="249">
        <f>+IF(intern2!AS28&gt;=1,AR$8,0)</f>
        <v>0</v>
      </c>
      <c r="AS32" s="249">
        <f>+IF(intern2!AT28&gt;=1,AS$8,0)</f>
        <v>0</v>
      </c>
      <c r="AT32" s="249">
        <f>+IF(intern2!AU28&gt;=1,AT$8,0)</f>
        <v>0</v>
      </c>
      <c r="AU32" s="249">
        <f>+IF(intern2!AV28&gt;=1,AU$8,0)</f>
        <v>0</v>
      </c>
      <c r="AV32" s="249">
        <f>+IF(intern2!AW28&gt;=1,AV$8,0)</f>
        <v>0</v>
      </c>
    </row>
    <row r="33" spans="1:48" ht="37.5" x14ac:dyDescent="0.25">
      <c r="A33" s="222" t="str">
        <f>'2.2'!C34</f>
        <v>NCH2.1</v>
      </c>
      <c r="B33" s="222" t="str">
        <f>'2.2'!D34</f>
        <v>Primäre und sekundäre intramedulläre Raumforderungen (IVHSM)</v>
      </c>
      <c r="C33" s="249">
        <f>+IF(intern2!D29&gt;=1,C$8,0)</f>
        <v>0</v>
      </c>
      <c r="D33" s="249">
        <f>+IF(intern2!E29&gt;=1,D$8,0)</f>
        <v>0</v>
      </c>
      <c r="E33" s="249">
        <f>+IF(intern2!F29&gt;=1,E$8,0)</f>
        <v>0</v>
      </c>
      <c r="F33" s="249">
        <f>+IF(intern2!G29&gt;=1,F$8,0)</f>
        <v>0</v>
      </c>
      <c r="G33" s="249">
        <f>+IF(intern2!H29&gt;=1,G$8,0)</f>
        <v>0</v>
      </c>
      <c r="H33" s="249">
        <f>+IF(intern2!I29&gt;=1,H$8,0)</f>
        <v>0</v>
      </c>
      <c r="I33" s="249">
        <f>+IF(intern2!J29&gt;=1,I$8,0)</f>
        <v>0</v>
      </c>
      <c r="J33" s="249">
        <f>+IF(intern2!K29&gt;=1,J$8,0)</f>
        <v>0</v>
      </c>
      <c r="K33" s="249">
        <f>+IF(intern2!L29&gt;=1,K$8,0)</f>
        <v>0</v>
      </c>
      <c r="L33" s="249">
        <f>+IF(intern2!M29&gt;=1,L$8,0)</f>
        <v>0</v>
      </c>
      <c r="M33" s="249">
        <f>+IF(intern2!N29&gt;=1,M$8,0)</f>
        <v>0</v>
      </c>
      <c r="N33" s="249">
        <f>+IF(intern2!O29&gt;=1,N$8,0)</f>
        <v>0</v>
      </c>
      <c r="O33" s="249">
        <f>+IF(intern2!P29&gt;=1,O$8,0)</f>
        <v>0</v>
      </c>
      <c r="P33" s="249">
        <f>+IF(intern2!Q29&gt;=1,P$8,0)</f>
        <v>0</v>
      </c>
      <c r="Q33" s="249">
        <f>+IF(intern2!R29&gt;=1,Q$8,0)</f>
        <v>0</v>
      </c>
      <c r="R33" s="249">
        <f>+IF(intern2!S29&gt;=1,R$8,0)</f>
        <v>0</v>
      </c>
      <c r="S33" s="249">
        <f>+IF(intern2!T29&gt;=1,S$8,0)</f>
        <v>0</v>
      </c>
      <c r="T33" s="249">
        <f>+IF(intern2!U29&gt;=1,T$8,0)</f>
        <v>0</v>
      </c>
      <c r="U33" s="249">
        <f>+IF(intern2!V29&gt;=1,U$8,0)</f>
        <v>0</v>
      </c>
      <c r="V33" s="249">
        <f>+IF(intern2!W29&gt;=1,V$8,0)</f>
        <v>0</v>
      </c>
      <c r="W33" s="249">
        <f>+IF(intern2!X29&gt;=1,W$8,0)</f>
        <v>0</v>
      </c>
      <c r="X33" s="249">
        <f>+IF(intern2!Y29&gt;=1,X$8,0)</f>
        <v>0</v>
      </c>
      <c r="Y33" s="249">
        <f>+IF(intern2!Z29&gt;=1,Y$8,0)</f>
        <v>0</v>
      </c>
      <c r="Z33" s="249">
        <f>+IF(intern2!AA29&gt;=1,Z$8,0)</f>
        <v>0</v>
      </c>
      <c r="AA33" s="249">
        <f>+IF(intern2!AB29&gt;=1,AA$8,0)</f>
        <v>0</v>
      </c>
      <c r="AB33" s="249">
        <f>+IF(intern2!AC29&gt;=1,AB$8,0)</f>
        <v>0</v>
      </c>
      <c r="AC33" s="249">
        <f>+IF(intern2!AD29&gt;=1,AC$8,0)</f>
        <v>0</v>
      </c>
      <c r="AD33" s="249">
        <f>+IF(intern2!AE29&gt;=1,AD$8,0)</f>
        <v>0</v>
      </c>
      <c r="AE33" s="249">
        <f>+IF(intern2!AF29&gt;=1,AE$8,0)</f>
        <v>0</v>
      </c>
      <c r="AF33" s="249">
        <f>+IF(intern2!AG29&gt;=1,AF$8,0)</f>
        <v>0</v>
      </c>
      <c r="AG33" s="249">
        <f>+IF(intern2!AH29&gt;=1,AG$8,0)</f>
        <v>0</v>
      </c>
      <c r="AH33" s="249">
        <f>+IF(intern2!AI29&gt;=1,AH$8,0)</f>
        <v>0</v>
      </c>
      <c r="AI33" s="249">
        <f>+IF(intern2!AJ29&gt;=1,AI$8,0)</f>
        <v>0</v>
      </c>
      <c r="AJ33" s="249">
        <f>+IF(intern2!AK29&gt;=1,AJ$8,0)</f>
        <v>0</v>
      </c>
      <c r="AK33" s="249">
        <f>+IF(intern2!AL29&gt;=1,AK$8,0)</f>
        <v>0</v>
      </c>
      <c r="AL33" s="249">
        <f>+IF(intern2!AM29&gt;=1,AL$8,0)</f>
        <v>0</v>
      </c>
      <c r="AM33" s="249">
        <f>+IF(intern2!AN29&gt;=1,AM$8,0)</f>
        <v>0</v>
      </c>
      <c r="AN33" s="249">
        <f>+IF(intern2!AO29&gt;=1,AN$8,0)</f>
        <v>0</v>
      </c>
      <c r="AO33" s="249">
        <f>+IF(intern2!AP29&gt;=1,AO$8,0)</f>
        <v>0</v>
      </c>
      <c r="AP33" s="249">
        <f>+IF(intern2!AQ29&gt;=1,AP$8,0)</f>
        <v>0</v>
      </c>
      <c r="AQ33" s="249">
        <f>+IF(intern2!AR29&gt;=1,AQ$8,0)</f>
        <v>0</v>
      </c>
      <c r="AR33" s="249">
        <f>+IF(intern2!AS29&gt;=1,AR$8,0)</f>
        <v>0</v>
      </c>
      <c r="AS33" s="249">
        <f>+IF(intern2!AT29&gt;=1,AS$8,0)</f>
        <v>0</v>
      </c>
      <c r="AT33" s="249">
        <f>+IF(intern2!AU29&gt;=1,AT$8,0)</f>
        <v>0</v>
      </c>
      <c r="AU33" s="249">
        <f>+IF(intern2!AV29&gt;=1,AU$8,0)</f>
        <v>0</v>
      </c>
      <c r="AV33" s="249">
        <f>+IF(intern2!AW29&gt;=1,AV$8,0)</f>
        <v>0</v>
      </c>
    </row>
    <row r="34" spans="1:48" x14ac:dyDescent="0.25">
      <c r="A34" s="222" t="str">
        <f>'2.2'!C35</f>
        <v>NCH3</v>
      </c>
      <c r="B34" s="222" t="str">
        <f>'2.2'!D35</f>
        <v>Periphere Neurochirurgie</v>
      </c>
      <c r="C34" s="249">
        <f>+IF(intern2!D30&gt;=1,C$8,0)</f>
        <v>0</v>
      </c>
      <c r="D34" s="249">
        <f>+IF(intern2!E30&gt;=1,D$8,0)</f>
        <v>0</v>
      </c>
      <c r="E34" s="249">
        <f>+IF(intern2!F30&gt;=1,E$8,0)</f>
        <v>0</v>
      </c>
      <c r="F34" s="249">
        <f>+IF(intern2!G30&gt;=1,F$8,0)</f>
        <v>0</v>
      </c>
      <c r="G34" s="249">
        <f>+IF(intern2!H30&gt;=1,G$8,0)</f>
        <v>0</v>
      </c>
      <c r="H34" s="249">
        <f>+IF(intern2!I30&gt;=1,H$8,0)</f>
        <v>0</v>
      </c>
      <c r="I34" s="249">
        <f>+IF(intern2!J30&gt;=1,I$8,0)</f>
        <v>0</v>
      </c>
      <c r="J34" s="249">
        <f>+IF(intern2!K30&gt;=1,J$8,0)</f>
        <v>0</v>
      </c>
      <c r="K34" s="249">
        <f>+IF(intern2!L30&gt;=1,K$8,0)</f>
        <v>0</v>
      </c>
      <c r="L34" s="249">
        <f>+IF(intern2!M30&gt;=1,L$8,0)</f>
        <v>0</v>
      </c>
      <c r="M34" s="249">
        <f>+IF(intern2!N30&gt;=1,M$8,0)</f>
        <v>0</v>
      </c>
      <c r="N34" s="249">
        <f>+IF(intern2!O30&gt;=1,N$8,0)</f>
        <v>0</v>
      </c>
      <c r="O34" s="249">
        <f>+IF(intern2!P30&gt;=1,O$8,0)</f>
        <v>0</v>
      </c>
      <c r="P34" s="249">
        <f>+IF(intern2!Q30&gt;=1,P$8,0)</f>
        <v>0</v>
      </c>
      <c r="Q34" s="249">
        <f>+IF(intern2!R30&gt;=1,Q$8,0)</f>
        <v>0</v>
      </c>
      <c r="R34" s="249">
        <f>+IF(intern2!S30&gt;=1,R$8,0)</f>
        <v>0</v>
      </c>
      <c r="S34" s="249">
        <f>+IF(intern2!T30&gt;=1,S$8,0)</f>
        <v>0</v>
      </c>
      <c r="T34" s="249">
        <f>+IF(intern2!U30&gt;=1,T$8,0)</f>
        <v>0</v>
      </c>
      <c r="U34" s="249">
        <f>+IF(intern2!V30&gt;=1,U$8,0)</f>
        <v>0</v>
      </c>
      <c r="V34" s="249">
        <f>+IF(intern2!W30&gt;=1,V$8,0)</f>
        <v>0</v>
      </c>
      <c r="W34" s="249">
        <f>+IF(intern2!X30&gt;=1,W$8,0)</f>
        <v>0</v>
      </c>
      <c r="X34" s="249">
        <f>+IF(intern2!Y30&gt;=1,X$8,0)</f>
        <v>0</v>
      </c>
      <c r="Y34" s="249">
        <f>+IF(intern2!Z30&gt;=1,Y$8,0)</f>
        <v>0</v>
      </c>
      <c r="Z34" s="249">
        <f>+IF(intern2!AA30&gt;=1,Z$8,0)</f>
        <v>0</v>
      </c>
      <c r="AA34" s="249">
        <f>+IF(intern2!AB30&gt;=1,AA$8,0)</f>
        <v>0</v>
      </c>
      <c r="AB34" s="249">
        <f>+IF(intern2!AC30&gt;=1,AB$8,0)</f>
        <v>0</v>
      </c>
      <c r="AC34" s="249">
        <f>+IF(intern2!AD30&gt;=1,AC$8,0)</f>
        <v>0</v>
      </c>
      <c r="AD34" s="249">
        <f>+IF(intern2!AE30&gt;=1,AD$8,0)</f>
        <v>0</v>
      </c>
      <c r="AE34" s="249">
        <f>+IF(intern2!AF30&gt;=1,AE$8,0)</f>
        <v>0</v>
      </c>
      <c r="AF34" s="249">
        <f>+IF(intern2!AG30&gt;=1,AF$8,0)</f>
        <v>0</v>
      </c>
      <c r="AG34" s="249">
        <f>+IF(intern2!AH30&gt;=1,AG$8,0)</f>
        <v>0</v>
      </c>
      <c r="AH34" s="249">
        <f>+IF(intern2!AI30&gt;=1,AH$8,0)</f>
        <v>0</v>
      </c>
      <c r="AI34" s="249">
        <f>+IF(intern2!AJ30&gt;=1,AI$8,0)</f>
        <v>0</v>
      </c>
      <c r="AJ34" s="249">
        <f>+IF(intern2!AK30&gt;=1,AJ$8,0)</f>
        <v>0</v>
      </c>
      <c r="AK34" s="249">
        <f>+IF(intern2!AL30&gt;=1,AK$8,0)</f>
        <v>0</v>
      </c>
      <c r="AL34" s="249">
        <f>+IF(intern2!AM30&gt;=1,AL$8,0)</f>
        <v>0</v>
      </c>
      <c r="AM34" s="249">
        <f>+IF(intern2!AN30&gt;=1,AM$8,0)</f>
        <v>0</v>
      </c>
      <c r="AN34" s="249">
        <f>+IF(intern2!AO30&gt;=1,AN$8,0)</f>
        <v>0</v>
      </c>
      <c r="AO34" s="249">
        <f>+IF(intern2!AP30&gt;=1,AO$8,0)</f>
        <v>0</v>
      </c>
      <c r="AP34" s="249">
        <f>+IF(intern2!AQ30&gt;=1,AP$8,0)</f>
        <v>0</v>
      </c>
      <c r="AQ34" s="249">
        <f>+IF(intern2!AR30&gt;=1,AQ$8,0)</f>
        <v>0</v>
      </c>
      <c r="AR34" s="249">
        <f>+IF(intern2!AS30&gt;=1,AR$8,0)</f>
        <v>0</v>
      </c>
      <c r="AS34" s="249">
        <f>+IF(intern2!AT30&gt;=1,AS$8,0)</f>
        <v>0</v>
      </c>
      <c r="AT34" s="249">
        <f>+IF(intern2!AU30&gt;=1,AT$8,0)</f>
        <v>0</v>
      </c>
      <c r="AU34" s="249">
        <f>+IF(intern2!AV30&gt;=1,AU$8,0)</f>
        <v>0</v>
      </c>
      <c r="AV34" s="249">
        <f>+IF(intern2!AW30&gt;=1,AV$8,0)</f>
        <v>0</v>
      </c>
    </row>
    <row r="35" spans="1:48" x14ac:dyDescent="0.25">
      <c r="A35" s="222" t="str">
        <f>'2.2'!C36</f>
        <v>NEU1</v>
      </c>
      <c r="B35" s="222" t="str">
        <f>'2.2'!D36</f>
        <v>Neurologie</v>
      </c>
      <c r="C35" s="249">
        <f>+IF(intern2!D31&gt;=1,C$8,0)</f>
        <v>0</v>
      </c>
      <c r="D35" s="249">
        <f>+IF(intern2!E31&gt;=1,D$8,0)</f>
        <v>0</v>
      </c>
      <c r="E35" s="249">
        <f>+IF(intern2!F31&gt;=1,E$8,0)</f>
        <v>0</v>
      </c>
      <c r="F35" s="249">
        <f>+IF(intern2!G31&gt;=1,F$8,0)</f>
        <v>0</v>
      </c>
      <c r="G35" s="249">
        <f>+IF(intern2!H31&gt;=1,G$8,0)</f>
        <v>0</v>
      </c>
      <c r="H35" s="249">
        <f>+IF(intern2!I31&gt;=1,H$8,0)</f>
        <v>0</v>
      </c>
      <c r="I35" s="249">
        <f>+IF(intern2!J31&gt;=1,I$8,0)</f>
        <v>0</v>
      </c>
      <c r="J35" s="249">
        <f>+IF(intern2!K31&gt;=1,J$8,0)</f>
        <v>0</v>
      </c>
      <c r="K35" s="249">
        <f>+IF(intern2!L31&gt;=1,K$8,0)</f>
        <v>0</v>
      </c>
      <c r="L35" s="249">
        <f>+IF(intern2!M31&gt;=1,L$8,0)</f>
        <v>0</v>
      </c>
      <c r="M35" s="249">
        <f>+IF(intern2!N31&gt;=1,M$8,0)</f>
        <v>0</v>
      </c>
      <c r="N35" s="249">
        <f>+IF(intern2!O31&gt;=1,N$8,0)</f>
        <v>0</v>
      </c>
      <c r="O35" s="249">
        <f>+IF(intern2!P31&gt;=1,O$8,0)</f>
        <v>0</v>
      </c>
      <c r="P35" s="249">
        <f>+IF(intern2!Q31&gt;=1,P$8,0)</f>
        <v>0</v>
      </c>
      <c r="Q35" s="249">
        <f>+IF(intern2!R31&gt;=1,Q$8,0)</f>
        <v>0</v>
      </c>
      <c r="R35" s="249">
        <f>+IF(intern2!S31&gt;=1,R$8,0)</f>
        <v>0</v>
      </c>
      <c r="S35" s="249">
        <f>+IF(intern2!T31&gt;=1,S$8,0)</f>
        <v>0</v>
      </c>
      <c r="T35" s="249">
        <f>+IF(intern2!U31&gt;=1,T$8,0)</f>
        <v>0</v>
      </c>
      <c r="U35" s="249">
        <f>+IF(intern2!V31&gt;=1,U$8,0)</f>
        <v>0</v>
      </c>
      <c r="V35" s="249">
        <f>+IF(intern2!W31&gt;=1,V$8,0)</f>
        <v>0</v>
      </c>
      <c r="W35" s="249">
        <f>+IF(intern2!X31&gt;=1,W$8,0)</f>
        <v>0</v>
      </c>
      <c r="X35" s="249">
        <f>+IF(intern2!Y31&gt;=1,X$8,0)</f>
        <v>0</v>
      </c>
      <c r="Y35" s="249">
        <f>+IF(intern2!Z31&gt;=1,Y$8,0)</f>
        <v>0</v>
      </c>
      <c r="Z35" s="249">
        <f>+IF(intern2!AA31&gt;=1,Z$8,0)</f>
        <v>0</v>
      </c>
      <c r="AA35" s="249">
        <f>+IF(intern2!AB31&gt;=1,AA$8,0)</f>
        <v>0</v>
      </c>
      <c r="AB35" s="249">
        <f>+IF(intern2!AC31&gt;=1,AB$8,0)</f>
        <v>0</v>
      </c>
      <c r="AC35" s="249">
        <f>+IF(intern2!AD31&gt;=1,AC$8,0)</f>
        <v>0</v>
      </c>
      <c r="AD35" s="249">
        <f>+IF(intern2!AE31&gt;=1,AD$8,0)</f>
        <v>0</v>
      </c>
      <c r="AE35" s="249">
        <f>+IF(intern2!AF31&gt;=1,AE$8,0)</f>
        <v>0</v>
      </c>
      <c r="AF35" s="249">
        <f>+IF(intern2!AG31&gt;=1,AF$8,0)</f>
        <v>0</v>
      </c>
      <c r="AG35" s="249">
        <f>+IF(intern2!AH31&gt;=1,AG$8,0)</f>
        <v>0</v>
      </c>
      <c r="AH35" s="249">
        <f>+IF(intern2!AI31&gt;=1,AH$8,0)</f>
        <v>0</v>
      </c>
      <c r="AI35" s="249">
        <f>+IF(intern2!AJ31&gt;=1,AI$8,0)</f>
        <v>0</v>
      </c>
      <c r="AJ35" s="249">
        <f>+IF(intern2!AK31&gt;=1,AJ$8,0)</f>
        <v>0</v>
      </c>
      <c r="AK35" s="249">
        <f>+IF(intern2!AL31&gt;=1,AK$8,0)</f>
        <v>0</v>
      </c>
      <c r="AL35" s="249">
        <f>+IF(intern2!AM31&gt;=1,AL$8,0)</f>
        <v>0</v>
      </c>
      <c r="AM35" s="249">
        <f>+IF(intern2!AN31&gt;=1,AM$8,0)</f>
        <v>0</v>
      </c>
      <c r="AN35" s="249">
        <f>+IF(intern2!AO31&gt;=1,AN$8,0)</f>
        <v>0</v>
      </c>
      <c r="AO35" s="249">
        <f>+IF(intern2!AP31&gt;=1,AO$8,0)</f>
        <v>0</v>
      </c>
      <c r="AP35" s="249">
        <f>+IF(intern2!AQ31&gt;=1,AP$8,0)</f>
        <v>0</v>
      </c>
      <c r="AQ35" s="249">
        <f>+IF(intern2!AR31&gt;=1,AQ$8,0)</f>
        <v>0</v>
      </c>
      <c r="AR35" s="249">
        <f>+IF(intern2!AS31&gt;=1,AR$8,0)</f>
        <v>0</v>
      </c>
      <c r="AS35" s="249">
        <f>+IF(intern2!AT31&gt;=1,AS$8,0)</f>
        <v>0</v>
      </c>
      <c r="AT35" s="249">
        <f>+IF(intern2!AU31&gt;=1,AT$8,0)</f>
        <v>0</v>
      </c>
      <c r="AU35" s="249">
        <f>+IF(intern2!AV31&gt;=1,AU$8,0)</f>
        <v>0</v>
      </c>
      <c r="AV35" s="249">
        <f>+IF(intern2!AW31&gt;=1,AV$8,0)</f>
        <v>0</v>
      </c>
    </row>
    <row r="36" spans="1:48" ht="25" x14ac:dyDescent="0.25">
      <c r="A36" s="222" t="str">
        <f>'2.2'!C37</f>
        <v>NEU2</v>
      </c>
      <c r="B36" s="222" t="str">
        <f>'2.2'!D37</f>
        <v>Sekundäre bösartige Neubildung des Nervensystems</v>
      </c>
      <c r="C36" s="249">
        <f>+IF(intern2!D32&gt;=1,C$8,0)</f>
        <v>0</v>
      </c>
      <c r="D36" s="249">
        <f>+IF(intern2!E32&gt;=1,D$8,0)</f>
        <v>0</v>
      </c>
      <c r="E36" s="249">
        <f>+IF(intern2!F32&gt;=1,E$8,0)</f>
        <v>0</v>
      </c>
      <c r="F36" s="249">
        <f>+IF(intern2!G32&gt;=1,F$8,0)</f>
        <v>0</v>
      </c>
      <c r="G36" s="249">
        <f>+IF(intern2!H32&gt;=1,G$8,0)</f>
        <v>0</v>
      </c>
      <c r="H36" s="249">
        <f>+IF(intern2!I32&gt;=1,H$8,0)</f>
        <v>0</v>
      </c>
      <c r="I36" s="249">
        <f>+IF(intern2!J32&gt;=1,I$8,0)</f>
        <v>0</v>
      </c>
      <c r="J36" s="249">
        <f>+IF(intern2!K32&gt;=1,J$8,0)</f>
        <v>0</v>
      </c>
      <c r="K36" s="249">
        <f>+IF(intern2!L32&gt;=1,K$8,0)</f>
        <v>0</v>
      </c>
      <c r="L36" s="249">
        <f>+IF(intern2!M32&gt;=1,L$8,0)</f>
        <v>0</v>
      </c>
      <c r="M36" s="249">
        <f>+IF(intern2!N32&gt;=1,M$8,0)</f>
        <v>0</v>
      </c>
      <c r="N36" s="249">
        <f>+IF(intern2!O32&gt;=1,N$8,0)</f>
        <v>0</v>
      </c>
      <c r="O36" s="249">
        <f>+IF(intern2!P32&gt;=1,O$8,0)</f>
        <v>0</v>
      </c>
      <c r="P36" s="249">
        <f>+IF(intern2!Q32&gt;=1,P$8,0)</f>
        <v>0</v>
      </c>
      <c r="Q36" s="249">
        <f>+IF(intern2!R32&gt;=1,Q$8,0)</f>
        <v>0</v>
      </c>
      <c r="R36" s="249">
        <f>+IF(intern2!S32&gt;=1,R$8,0)</f>
        <v>0</v>
      </c>
      <c r="S36" s="249">
        <f>+IF(intern2!T32&gt;=1,S$8,0)</f>
        <v>0</v>
      </c>
      <c r="T36" s="249">
        <f>+IF(intern2!U32&gt;=1,T$8,0)</f>
        <v>0</v>
      </c>
      <c r="U36" s="249">
        <f>+IF(intern2!V32&gt;=1,U$8,0)</f>
        <v>0</v>
      </c>
      <c r="V36" s="249">
        <f>+IF(intern2!W32&gt;=1,V$8,0)</f>
        <v>0</v>
      </c>
      <c r="W36" s="249">
        <f>+IF(intern2!X32&gt;=1,W$8,0)</f>
        <v>0</v>
      </c>
      <c r="X36" s="249">
        <f>+IF(intern2!Y32&gt;=1,X$8,0)</f>
        <v>0</v>
      </c>
      <c r="Y36" s="249">
        <f>+IF(intern2!Z32&gt;=1,Y$8,0)</f>
        <v>0</v>
      </c>
      <c r="Z36" s="249">
        <f>+IF(intern2!AA32&gt;=1,Z$8,0)</f>
        <v>0</v>
      </c>
      <c r="AA36" s="249">
        <f>+IF(intern2!AB32&gt;=1,AA$8,0)</f>
        <v>0</v>
      </c>
      <c r="AB36" s="249">
        <f>+IF(intern2!AC32&gt;=1,AB$8,0)</f>
        <v>0</v>
      </c>
      <c r="AC36" s="249">
        <f>+IF(intern2!AD32&gt;=1,AC$8,0)</f>
        <v>0</v>
      </c>
      <c r="AD36" s="249">
        <f>+IF(intern2!AE32&gt;=1,AD$8,0)</f>
        <v>0</v>
      </c>
      <c r="AE36" s="249">
        <f>+IF(intern2!AF32&gt;=1,AE$8,0)</f>
        <v>0</v>
      </c>
      <c r="AF36" s="249">
        <f>+IF(intern2!AG32&gt;=1,AF$8,0)</f>
        <v>0</v>
      </c>
      <c r="AG36" s="249">
        <f>+IF(intern2!AH32&gt;=1,AG$8,0)</f>
        <v>0</v>
      </c>
      <c r="AH36" s="249">
        <f>+IF(intern2!AI32&gt;=1,AH$8,0)</f>
        <v>0</v>
      </c>
      <c r="AI36" s="249">
        <f>+IF(intern2!AJ32&gt;=1,AI$8,0)</f>
        <v>0</v>
      </c>
      <c r="AJ36" s="249">
        <f>+IF(intern2!AK32&gt;=1,AJ$8,0)</f>
        <v>0</v>
      </c>
      <c r="AK36" s="249">
        <f>+IF(intern2!AL32&gt;=1,AK$8,0)</f>
        <v>0</v>
      </c>
      <c r="AL36" s="249">
        <f>+IF(intern2!AM32&gt;=1,AL$8,0)</f>
        <v>0</v>
      </c>
      <c r="AM36" s="249">
        <f>+IF(intern2!AN32&gt;=1,AM$8,0)</f>
        <v>0</v>
      </c>
      <c r="AN36" s="249">
        <f>+IF(intern2!AO32&gt;=1,AN$8,0)</f>
        <v>0</v>
      </c>
      <c r="AO36" s="249">
        <f>+IF(intern2!AP32&gt;=1,AO$8,0)</f>
        <v>0</v>
      </c>
      <c r="AP36" s="249">
        <f>+IF(intern2!AQ32&gt;=1,AP$8,0)</f>
        <v>0</v>
      </c>
      <c r="AQ36" s="249">
        <f>+IF(intern2!AR32&gt;=1,AQ$8,0)</f>
        <v>0</v>
      </c>
      <c r="AR36" s="249">
        <f>+IF(intern2!AS32&gt;=1,AR$8,0)</f>
        <v>0</v>
      </c>
      <c r="AS36" s="249">
        <f>+IF(intern2!AT32&gt;=1,AS$8,0)</f>
        <v>0</v>
      </c>
      <c r="AT36" s="249">
        <f>+IF(intern2!AU32&gt;=1,AT$8,0)</f>
        <v>0</v>
      </c>
      <c r="AU36" s="249">
        <f>+IF(intern2!AV32&gt;=1,AU$8,0)</f>
        <v>0</v>
      </c>
      <c r="AV36" s="249">
        <f>+IF(intern2!AW32&gt;=1,AV$8,0)</f>
        <v>0</v>
      </c>
    </row>
    <row r="37" spans="1:48" ht="37.5" x14ac:dyDescent="0.25">
      <c r="A37" s="222" t="str">
        <f>'2.2'!C38</f>
        <v>NEU2.1</v>
      </c>
      <c r="B37" s="222" t="str">
        <f>'2.2'!D38</f>
        <v>Primäre Neubildung des Zentralnervensystems (ohne Palliativpatienten)</v>
      </c>
      <c r="C37" s="249">
        <f>+IF(intern2!D33&gt;=1,C$8,0)</f>
        <v>0</v>
      </c>
      <c r="D37" s="249">
        <f>+IF(intern2!E33&gt;=1,D$8,0)</f>
        <v>0</v>
      </c>
      <c r="E37" s="249">
        <f>+IF(intern2!F33&gt;=1,E$8,0)</f>
        <v>0</v>
      </c>
      <c r="F37" s="249">
        <f>+IF(intern2!G33&gt;=1,F$8,0)</f>
        <v>0</v>
      </c>
      <c r="G37" s="249">
        <f>+IF(intern2!H33&gt;=1,G$8,0)</f>
        <v>0</v>
      </c>
      <c r="H37" s="249">
        <f>+IF(intern2!I33&gt;=1,H$8,0)</f>
        <v>0</v>
      </c>
      <c r="I37" s="249">
        <f>+IF(intern2!J33&gt;=1,I$8,0)</f>
        <v>0</v>
      </c>
      <c r="J37" s="249">
        <f>+IF(intern2!K33&gt;=1,J$8,0)</f>
        <v>0</v>
      </c>
      <c r="K37" s="249">
        <f>+IF(intern2!L33&gt;=1,K$8,0)</f>
        <v>0</v>
      </c>
      <c r="L37" s="249">
        <f>+IF(intern2!M33&gt;=1,L$8,0)</f>
        <v>0</v>
      </c>
      <c r="M37" s="249">
        <f>+IF(intern2!N33&gt;=1,M$8,0)</f>
        <v>0</v>
      </c>
      <c r="N37" s="249">
        <f>+IF(intern2!O33&gt;=1,N$8,0)</f>
        <v>0</v>
      </c>
      <c r="O37" s="249">
        <f>+IF(intern2!P33&gt;=1,O$8,0)</f>
        <v>0</v>
      </c>
      <c r="P37" s="249">
        <f>+IF(intern2!Q33&gt;=1,P$8,0)</f>
        <v>0</v>
      </c>
      <c r="Q37" s="249">
        <f>+IF(intern2!R33&gt;=1,Q$8,0)</f>
        <v>0</v>
      </c>
      <c r="R37" s="249">
        <f>+IF(intern2!S33&gt;=1,R$8,0)</f>
        <v>0</v>
      </c>
      <c r="S37" s="249">
        <f>+IF(intern2!T33&gt;=1,S$8,0)</f>
        <v>0</v>
      </c>
      <c r="T37" s="249">
        <f>+IF(intern2!U33&gt;=1,T$8,0)</f>
        <v>0</v>
      </c>
      <c r="U37" s="249">
        <f>+IF(intern2!V33&gt;=1,U$8,0)</f>
        <v>0</v>
      </c>
      <c r="V37" s="249">
        <f>+IF(intern2!W33&gt;=1,V$8,0)</f>
        <v>0</v>
      </c>
      <c r="W37" s="249">
        <f>+IF(intern2!X33&gt;=1,W$8,0)</f>
        <v>0</v>
      </c>
      <c r="X37" s="249">
        <f>+IF(intern2!Y33&gt;=1,X$8,0)</f>
        <v>0</v>
      </c>
      <c r="Y37" s="249">
        <f>+IF(intern2!Z33&gt;=1,Y$8,0)</f>
        <v>0</v>
      </c>
      <c r="Z37" s="249">
        <f>+IF(intern2!AA33&gt;=1,Z$8,0)</f>
        <v>0</v>
      </c>
      <c r="AA37" s="249">
        <f>+IF(intern2!AB33&gt;=1,AA$8,0)</f>
        <v>0</v>
      </c>
      <c r="AB37" s="249">
        <f>+IF(intern2!AC33&gt;=1,AB$8,0)</f>
        <v>0</v>
      </c>
      <c r="AC37" s="249">
        <f>+IF(intern2!AD33&gt;=1,AC$8,0)</f>
        <v>0</v>
      </c>
      <c r="AD37" s="249">
        <f>+IF(intern2!AE33&gt;=1,AD$8,0)</f>
        <v>0</v>
      </c>
      <c r="AE37" s="249">
        <f>+IF(intern2!AF33&gt;=1,AE$8,0)</f>
        <v>0</v>
      </c>
      <c r="AF37" s="249">
        <f>+IF(intern2!AG33&gt;=1,AF$8,0)</f>
        <v>0</v>
      </c>
      <c r="AG37" s="249">
        <f>+IF(intern2!AH33&gt;=1,AG$8,0)</f>
        <v>0</v>
      </c>
      <c r="AH37" s="249">
        <f>+IF(intern2!AI33&gt;=1,AH$8,0)</f>
        <v>0</v>
      </c>
      <c r="AI37" s="249">
        <f>+IF(intern2!AJ33&gt;=1,AI$8,0)</f>
        <v>0</v>
      </c>
      <c r="AJ37" s="249">
        <f>+IF(intern2!AK33&gt;=1,AJ$8,0)</f>
        <v>0</v>
      </c>
      <c r="AK37" s="249">
        <f>+IF(intern2!AL33&gt;=1,AK$8,0)</f>
        <v>0</v>
      </c>
      <c r="AL37" s="249">
        <f>+IF(intern2!AM33&gt;=1,AL$8,0)</f>
        <v>0</v>
      </c>
      <c r="AM37" s="249">
        <f>+IF(intern2!AN33&gt;=1,AM$8,0)</f>
        <v>0</v>
      </c>
      <c r="AN37" s="249">
        <f>+IF(intern2!AO33&gt;=1,AN$8,0)</f>
        <v>0</v>
      </c>
      <c r="AO37" s="249">
        <f>+IF(intern2!AP33&gt;=1,AO$8,0)</f>
        <v>0</v>
      </c>
      <c r="AP37" s="249">
        <f>+IF(intern2!AQ33&gt;=1,AP$8,0)</f>
        <v>0</v>
      </c>
      <c r="AQ37" s="249">
        <f>+IF(intern2!AR33&gt;=1,AQ$8,0)</f>
        <v>0</v>
      </c>
      <c r="AR37" s="249">
        <f>+IF(intern2!AS33&gt;=1,AR$8,0)</f>
        <v>0</v>
      </c>
      <c r="AS37" s="249">
        <f>+IF(intern2!AT33&gt;=1,AS$8,0)</f>
        <v>0</v>
      </c>
      <c r="AT37" s="249">
        <f>+IF(intern2!AU33&gt;=1,AT$8,0)</f>
        <v>0</v>
      </c>
      <c r="AU37" s="249">
        <f>+IF(intern2!AV33&gt;=1,AU$8,0)</f>
        <v>0</v>
      </c>
      <c r="AV37" s="249">
        <f>+IF(intern2!AW33&gt;=1,AV$8,0)</f>
        <v>0</v>
      </c>
    </row>
    <row r="38" spans="1:48" x14ac:dyDescent="0.25">
      <c r="A38" s="222" t="str">
        <f>'2.2'!C39</f>
        <v>NEU3</v>
      </c>
      <c r="B38" s="222" t="str">
        <f>'2.2'!D39</f>
        <v>Zerebrovaskuläre Störungen</v>
      </c>
      <c r="C38" s="249">
        <f>+IF(intern2!D34&gt;=1,C$8,0)</f>
        <v>0</v>
      </c>
      <c r="D38" s="249">
        <f>+IF(intern2!E34&gt;=1,D$8,0)</f>
        <v>0</v>
      </c>
      <c r="E38" s="249">
        <f>+IF(intern2!F34&gt;=1,E$8,0)</f>
        <v>0</v>
      </c>
      <c r="F38" s="249">
        <f>+IF(intern2!G34&gt;=1,F$8,0)</f>
        <v>0</v>
      </c>
      <c r="G38" s="249">
        <f>+IF(intern2!H34&gt;=1,G$8,0)</f>
        <v>0</v>
      </c>
      <c r="H38" s="249">
        <f>+IF(intern2!I34&gt;=1,H$8,0)</f>
        <v>0</v>
      </c>
      <c r="I38" s="249">
        <f>+IF(intern2!J34&gt;=1,I$8,0)</f>
        <v>0</v>
      </c>
      <c r="J38" s="249">
        <f>+IF(intern2!K34&gt;=1,J$8,0)</f>
        <v>0</v>
      </c>
      <c r="K38" s="249">
        <f>+IF(intern2!L34&gt;=1,K$8,0)</f>
        <v>0</v>
      </c>
      <c r="L38" s="249">
        <f>+IF(intern2!M34&gt;=1,L$8,0)</f>
        <v>0</v>
      </c>
      <c r="M38" s="249">
        <f>+IF(intern2!N34&gt;=1,M$8,0)</f>
        <v>0</v>
      </c>
      <c r="N38" s="249">
        <f>+IF(intern2!O34&gt;=1,N$8,0)</f>
        <v>0</v>
      </c>
      <c r="O38" s="249">
        <f>+IF(intern2!P34&gt;=1,O$8,0)</f>
        <v>0</v>
      </c>
      <c r="P38" s="249">
        <f>+IF(intern2!Q34&gt;=1,P$8,0)</f>
        <v>0</v>
      </c>
      <c r="Q38" s="249">
        <f>+IF(intern2!R34&gt;=1,Q$8,0)</f>
        <v>0</v>
      </c>
      <c r="R38" s="249">
        <f>+IF(intern2!S34&gt;=1,R$8,0)</f>
        <v>0</v>
      </c>
      <c r="S38" s="249">
        <f>+IF(intern2!T34&gt;=1,S$8,0)</f>
        <v>0</v>
      </c>
      <c r="T38" s="249">
        <f>+IF(intern2!U34&gt;=1,T$8,0)</f>
        <v>0</v>
      </c>
      <c r="U38" s="249">
        <f>+IF(intern2!V34&gt;=1,U$8,0)</f>
        <v>0</v>
      </c>
      <c r="V38" s="249">
        <f>+IF(intern2!W34&gt;=1,V$8,0)</f>
        <v>0</v>
      </c>
      <c r="W38" s="249">
        <f>+IF(intern2!X34&gt;=1,W$8,0)</f>
        <v>0</v>
      </c>
      <c r="X38" s="249">
        <f>+IF(intern2!Y34&gt;=1,X$8,0)</f>
        <v>0</v>
      </c>
      <c r="Y38" s="249">
        <f>+IF(intern2!Z34&gt;=1,Y$8,0)</f>
        <v>0</v>
      </c>
      <c r="Z38" s="249">
        <f>+IF(intern2!AA34&gt;=1,Z$8,0)</f>
        <v>0</v>
      </c>
      <c r="AA38" s="249">
        <f>+IF(intern2!AB34&gt;=1,AA$8,0)</f>
        <v>0</v>
      </c>
      <c r="AB38" s="249">
        <f>+IF(intern2!AC34&gt;=1,AB$8,0)</f>
        <v>0</v>
      </c>
      <c r="AC38" s="249">
        <f>+IF(intern2!AD34&gt;=1,AC$8,0)</f>
        <v>0</v>
      </c>
      <c r="AD38" s="249">
        <f>+IF(intern2!AE34&gt;=1,AD$8,0)</f>
        <v>0</v>
      </c>
      <c r="AE38" s="249">
        <f>+IF(intern2!AF34&gt;=1,AE$8,0)</f>
        <v>0</v>
      </c>
      <c r="AF38" s="249">
        <f>+IF(intern2!AG34&gt;=1,AF$8,0)</f>
        <v>0</v>
      </c>
      <c r="AG38" s="249">
        <f>+IF(intern2!AH34&gt;=1,AG$8,0)</f>
        <v>0</v>
      </c>
      <c r="AH38" s="249">
        <f>+IF(intern2!AI34&gt;=1,AH$8,0)</f>
        <v>0</v>
      </c>
      <c r="AI38" s="249">
        <f>+IF(intern2!AJ34&gt;=1,AI$8,0)</f>
        <v>0</v>
      </c>
      <c r="AJ38" s="249">
        <f>+IF(intern2!AK34&gt;=1,AJ$8,0)</f>
        <v>0</v>
      </c>
      <c r="AK38" s="249">
        <f>+IF(intern2!AL34&gt;=1,AK$8,0)</f>
        <v>0</v>
      </c>
      <c r="AL38" s="249">
        <f>+IF(intern2!AM34&gt;=1,AL$8,0)</f>
        <v>0</v>
      </c>
      <c r="AM38" s="249">
        <f>+IF(intern2!AN34&gt;=1,AM$8,0)</f>
        <v>0</v>
      </c>
      <c r="AN38" s="249">
        <f>+IF(intern2!AO34&gt;=1,AN$8,0)</f>
        <v>0</v>
      </c>
      <c r="AO38" s="249">
        <f>+IF(intern2!AP34&gt;=1,AO$8,0)</f>
        <v>0</v>
      </c>
      <c r="AP38" s="249">
        <f>+IF(intern2!AQ34&gt;=1,AP$8,0)</f>
        <v>0</v>
      </c>
      <c r="AQ38" s="249">
        <f>+IF(intern2!AR34&gt;=1,AQ$8,0)</f>
        <v>0</v>
      </c>
      <c r="AR38" s="249">
        <f>+IF(intern2!AS34&gt;=1,AR$8,0)</f>
        <v>0</v>
      </c>
      <c r="AS38" s="249">
        <f>+IF(intern2!AT34&gt;=1,AS$8,0)</f>
        <v>0</v>
      </c>
      <c r="AT38" s="249">
        <f>+IF(intern2!AU34&gt;=1,AT$8,0)</f>
        <v>0</v>
      </c>
      <c r="AU38" s="249">
        <f>+IF(intern2!AV34&gt;=1,AU$8,0)</f>
        <v>0</v>
      </c>
      <c r="AV38" s="249">
        <f>+IF(intern2!AW34&gt;=1,AV$8,0)</f>
        <v>0</v>
      </c>
    </row>
    <row r="39" spans="1:48" ht="25" x14ac:dyDescent="0.25">
      <c r="A39" s="222" t="str">
        <f>'2.2'!C40</f>
        <v>NEU3.1</v>
      </c>
      <c r="B39" s="222" t="str">
        <f>'2.2'!D40</f>
        <v>Zerebrovaskuläre Störungen im Stroke Center (IVHSM)</v>
      </c>
      <c r="C39" s="249">
        <f>+IF(intern2!D35&gt;=1,C$8,0)</f>
        <v>0</v>
      </c>
      <c r="D39" s="249">
        <f>+IF(intern2!E35&gt;=1,D$8,0)</f>
        <v>0</v>
      </c>
      <c r="E39" s="249">
        <f>+IF(intern2!F35&gt;=1,E$8,0)</f>
        <v>0</v>
      </c>
      <c r="F39" s="249">
        <f>+IF(intern2!G35&gt;=1,F$8,0)</f>
        <v>0</v>
      </c>
      <c r="G39" s="249">
        <f>+IF(intern2!H35&gt;=1,G$8,0)</f>
        <v>0</v>
      </c>
      <c r="H39" s="249">
        <f>+IF(intern2!I35&gt;=1,H$8,0)</f>
        <v>0</v>
      </c>
      <c r="I39" s="249">
        <f>+IF(intern2!J35&gt;=1,I$8,0)</f>
        <v>0</v>
      </c>
      <c r="J39" s="249">
        <f>+IF(intern2!K35&gt;=1,J$8,0)</f>
        <v>0</v>
      </c>
      <c r="K39" s="249">
        <f>+IF(intern2!L35&gt;=1,K$8,0)</f>
        <v>0</v>
      </c>
      <c r="L39" s="249">
        <f>+IF(intern2!M35&gt;=1,L$8,0)</f>
        <v>0</v>
      </c>
      <c r="M39" s="249">
        <f>+IF(intern2!N35&gt;=1,M$8,0)</f>
        <v>0</v>
      </c>
      <c r="N39" s="249">
        <f>+IF(intern2!O35&gt;=1,N$8,0)</f>
        <v>0</v>
      </c>
      <c r="O39" s="249">
        <f>+IF(intern2!P35&gt;=1,O$8,0)</f>
        <v>0</v>
      </c>
      <c r="P39" s="249">
        <f>+IF(intern2!Q35&gt;=1,P$8,0)</f>
        <v>0</v>
      </c>
      <c r="Q39" s="249">
        <f>+IF(intern2!R35&gt;=1,Q$8,0)</f>
        <v>0</v>
      </c>
      <c r="R39" s="249">
        <f>+IF(intern2!S35&gt;=1,R$8,0)</f>
        <v>0</v>
      </c>
      <c r="S39" s="249">
        <f>+IF(intern2!T35&gt;=1,S$8,0)</f>
        <v>0</v>
      </c>
      <c r="T39" s="249">
        <f>+IF(intern2!U35&gt;=1,T$8,0)</f>
        <v>0</v>
      </c>
      <c r="U39" s="249">
        <f>+IF(intern2!V35&gt;=1,U$8,0)</f>
        <v>0</v>
      </c>
      <c r="V39" s="249">
        <f>+IF(intern2!W35&gt;=1,V$8,0)</f>
        <v>0</v>
      </c>
      <c r="W39" s="249">
        <f>+IF(intern2!X35&gt;=1,W$8,0)</f>
        <v>0</v>
      </c>
      <c r="X39" s="249">
        <f>+IF(intern2!Y35&gt;=1,X$8,0)</f>
        <v>0</v>
      </c>
      <c r="Y39" s="249">
        <f>+IF(intern2!Z35&gt;=1,Y$8,0)</f>
        <v>0</v>
      </c>
      <c r="Z39" s="249">
        <f>+IF(intern2!AA35&gt;=1,Z$8,0)</f>
        <v>0</v>
      </c>
      <c r="AA39" s="249">
        <f>+IF(intern2!AB35&gt;=1,AA$8,0)</f>
        <v>0</v>
      </c>
      <c r="AB39" s="249">
        <f>+IF(intern2!AC35&gt;=1,AB$8,0)</f>
        <v>0</v>
      </c>
      <c r="AC39" s="249">
        <f>+IF(intern2!AD35&gt;=1,AC$8,0)</f>
        <v>0</v>
      </c>
      <c r="AD39" s="249">
        <f>+IF(intern2!AE35&gt;=1,AD$8,0)</f>
        <v>0</v>
      </c>
      <c r="AE39" s="249">
        <f>+IF(intern2!AF35&gt;=1,AE$8,0)</f>
        <v>0</v>
      </c>
      <c r="AF39" s="249">
        <f>+IF(intern2!AG35&gt;=1,AF$8,0)</f>
        <v>0</v>
      </c>
      <c r="AG39" s="249">
        <f>+IF(intern2!AH35&gt;=1,AG$8,0)</f>
        <v>0</v>
      </c>
      <c r="AH39" s="249">
        <f>+IF(intern2!AI35&gt;=1,AH$8,0)</f>
        <v>0</v>
      </c>
      <c r="AI39" s="249">
        <f>+IF(intern2!AJ35&gt;=1,AI$8,0)</f>
        <v>0</v>
      </c>
      <c r="AJ39" s="249">
        <f>+IF(intern2!AK35&gt;=1,AJ$8,0)</f>
        <v>0</v>
      </c>
      <c r="AK39" s="249">
        <f>+IF(intern2!AL35&gt;=1,AK$8,0)</f>
        <v>0</v>
      </c>
      <c r="AL39" s="249">
        <f>+IF(intern2!AM35&gt;=1,AL$8,0)</f>
        <v>0</v>
      </c>
      <c r="AM39" s="249">
        <f>+IF(intern2!AN35&gt;=1,AM$8,0)</f>
        <v>0</v>
      </c>
      <c r="AN39" s="249">
        <f>+IF(intern2!AO35&gt;=1,AN$8,0)</f>
        <v>0</v>
      </c>
      <c r="AO39" s="249">
        <f>+IF(intern2!AP35&gt;=1,AO$8,0)</f>
        <v>0</v>
      </c>
      <c r="AP39" s="249">
        <f>+IF(intern2!AQ35&gt;=1,AP$8,0)</f>
        <v>0</v>
      </c>
      <c r="AQ39" s="249">
        <f>+IF(intern2!AR35&gt;=1,AQ$8,0)</f>
        <v>0</v>
      </c>
      <c r="AR39" s="249">
        <f>+IF(intern2!AS35&gt;=1,AR$8,0)</f>
        <v>0</v>
      </c>
      <c r="AS39" s="249">
        <f>+IF(intern2!AT35&gt;=1,AS$8,0)</f>
        <v>0</v>
      </c>
      <c r="AT39" s="249">
        <f>+IF(intern2!AU35&gt;=1,AT$8,0)</f>
        <v>0</v>
      </c>
      <c r="AU39" s="249">
        <f>+IF(intern2!AV35&gt;=1,AU$8,0)</f>
        <v>0</v>
      </c>
      <c r="AV39" s="249">
        <f>+IF(intern2!AW35&gt;=1,AV$8,0)</f>
        <v>0</v>
      </c>
    </row>
    <row r="40" spans="1:48" ht="25" x14ac:dyDescent="0.25">
      <c r="A40" s="222" t="str">
        <f>'2.2'!C41</f>
        <v>NEU4</v>
      </c>
      <c r="B40" s="222" t="str">
        <f>'2.2'!D41</f>
        <v>Epileptologie: Komplex-Diagnostik</v>
      </c>
      <c r="C40" s="249">
        <f>+IF(intern2!D36&gt;=1,C$8,0)</f>
        <v>0</v>
      </c>
      <c r="D40" s="249">
        <f>+IF(intern2!E36&gt;=1,D$8,0)</f>
        <v>0</v>
      </c>
      <c r="E40" s="249">
        <f>+IF(intern2!F36&gt;=1,E$8,0)</f>
        <v>0</v>
      </c>
      <c r="F40" s="249">
        <f>+IF(intern2!G36&gt;=1,F$8,0)</f>
        <v>0</v>
      </c>
      <c r="G40" s="249">
        <f>+IF(intern2!H36&gt;=1,G$8,0)</f>
        <v>0</v>
      </c>
      <c r="H40" s="249">
        <f>+IF(intern2!I36&gt;=1,H$8,0)</f>
        <v>0</v>
      </c>
      <c r="I40" s="249">
        <f>+IF(intern2!J36&gt;=1,I$8,0)</f>
        <v>0</v>
      </c>
      <c r="J40" s="249">
        <f>+IF(intern2!K36&gt;=1,J$8,0)</f>
        <v>0</v>
      </c>
      <c r="K40" s="249">
        <f>+IF(intern2!L36&gt;=1,K$8,0)</f>
        <v>0</v>
      </c>
      <c r="L40" s="249">
        <f>+IF(intern2!M36&gt;=1,L$8,0)</f>
        <v>0</v>
      </c>
      <c r="M40" s="249">
        <f>+IF(intern2!N36&gt;=1,M$8,0)</f>
        <v>0</v>
      </c>
      <c r="N40" s="249">
        <f>+IF(intern2!O36&gt;=1,N$8,0)</f>
        <v>0</v>
      </c>
      <c r="O40" s="249">
        <f>+IF(intern2!P36&gt;=1,O$8,0)</f>
        <v>0</v>
      </c>
      <c r="P40" s="249">
        <f>+IF(intern2!Q36&gt;=1,P$8,0)</f>
        <v>0</v>
      </c>
      <c r="Q40" s="249">
        <f>+IF(intern2!R36&gt;=1,Q$8,0)</f>
        <v>0</v>
      </c>
      <c r="R40" s="249">
        <f>+IF(intern2!S36&gt;=1,R$8,0)</f>
        <v>0</v>
      </c>
      <c r="S40" s="249">
        <f>+IF(intern2!T36&gt;=1,S$8,0)</f>
        <v>0</v>
      </c>
      <c r="T40" s="249">
        <f>+IF(intern2!U36&gt;=1,T$8,0)</f>
        <v>0</v>
      </c>
      <c r="U40" s="249">
        <f>+IF(intern2!V36&gt;=1,U$8,0)</f>
        <v>0</v>
      </c>
      <c r="V40" s="249">
        <f>+IF(intern2!W36&gt;=1,V$8,0)</f>
        <v>0</v>
      </c>
      <c r="W40" s="249">
        <f>+IF(intern2!X36&gt;=1,W$8,0)</f>
        <v>0</v>
      </c>
      <c r="X40" s="249">
        <f>+IF(intern2!Y36&gt;=1,X$8,0)</f>
        <v>0</v>
      </c>
      <c r="Y40" s="249">
        <f>+IF(intern2!Z36&gt;=1,Y$8,0)</f>
        <v>0</v>
      </c>
      <c r="Z40" s="249">
        <f>+IF(intern2!AA36&gt;=1,Z$8,0)</f>
        <v>0</v>
      </c>
      <c r="AA40" s="249">
        <f>+IF(intern2!AB36&gt;=1,AA$8,0)</f>
        <v>0</v>
      </c>
      <c r="AB40" s="249">
        <f>+IF(intern2!AC36&gt;=1,AB$8,0)</f>
        <v>0</v>
      </c>
      <c r="AC40" s="249">
        <f>+IF(intern2!AD36&gt;=1,AC$8,0)</f>
        <v>0</v>
      </c>
      <c r="AD40" s="249">
        <f>+IF(intern2!AE36&gt;=1,AD$8,0)</f>
        <v>0</v>
      </c>
      <c r="AE40" s="249">
        <f>+IF(intern2!AF36&gt;=1,AE$8,0)</f>
        <v>0</v>
      </c>
      <c r="AF40" s="249">
        <f>+IF(intern2!AG36&gt;=1,AF$8,0)</f>
        <v>0</v>
      </c>
      <c r="AG40" s="249">
        <f>+IF(intern2!AH36&gt;=1,AG$8,0)</f>
        <v>0</v>
      </c>
      <c r="AH40" s="249">
        <f>+IF(intern2!AI36&gt;=1,AH$8,0)</f>
        <v>0</v>
      </c>
      <c r="AI40" s="249">
        <f>+IF(intern2!AJ36&gt;=1,AI$8,0)</f>
        <v>0</v>
      </c>
      <c r="AJ40" s="249">
        <f>+IF(intern2!AK36&gt;=1,AJ$8,0)</f>
        <v>0</v>
      </c>
      <c r="AK40" s="249">
        <f>+IF(intern2!AL36&gt;=1,AK$8,0)</f>
        <v>0</v>
      </c>
      <c r="AL40" s="249">
        <f>+IF(intern2!AM36&gt;=1,AL$8,0)</f>
        <v>0</v>
      </c>
      <c r="AM40" s="249">
        <f>+IF(intern2!AN36&gt;=1,AM$8,0)</f>
        <v>0</v>
      </c>
      <c r="AN40" s="249">
        <f>+IF(intern2!AO36&gt;=1,AN$8,0)</f>
        <v>0</v>
      </c>
      <c r="AO40" s="249">
        <f>+IF(intern2!AP36&gt;=1,AO$8,0)</f>
        <v>0</v>
      </c>
      <c r="AP40" s="249">
        <f>+IF(intern2!AQ36&gt;=1,AP$8,0)</f>
        <v>0</v>
      </c>
      <c r="AQ40" s="249">
        <f>+IF(intern2!AR36&gt;=1,AQ$8,0)</f>
        <v>0</v>
      </c>
      <c r="AR40" s="249">
        <f>+IF(intern2!AS36&gt;=1,AR$8,0)</f>
        <v>0</v>
      </c>
      <c r="AS40" s="249">
        <f>+IF(intern2!AT36&gt;=1,AS$8,0)</f>
        <v>0</v>
      </c>
      <c r="AT40" s="249">
        <f>+IF(intern2!AU36&gt;=1,AT$8,0)</f>
        <v>0</v>
      </c>
      <c r="AU40" s="249">
        <f>+IF(intern2!AV36&gt;=1,AU$8,0)</f>
        <v>0</v>
      </c>
      <c r="AV40" s="249">
        <f>+IF(intern2!AW36&gt;=1,AV$8,0)</f>
        <v>0</v>
      </c>
    </row>
    <row r="41" spans="1:48" ht="25" x14ac:dyDescent="0.25">
      <c r="A41" s="222" t="str">
        <f>'2.2'!C42</f>
        <v>NEU4.1</v>
      </c>
      <c r="B41" s="222" t="str">
        <f>'2.2'!D42</f>
        <v>Epileptologie: Komplex-Behandlung</v>
      </c>
      <c r="C41" s="249">
        <f>+IF(intern2!D37&gt;=1,C$8,0)</f>
        <v>0</v>
      </c>
      <c r="D41" s="249">
        <f>+IF(intern2!E37&gt;=1,D$8,0)</f>
        <v>0</v>
      </c>
      <c r="E41" s="249">
        <f>+IF(intern2!F37&gt;=1,E$8,0)</f>
        <v>0</v>
      </c>
      <c r="F41" s="249">
        <f>+IF(intern2!G37&gt;=1,F$8,0)</f>
        <v>0</v>
      </c>
      <c r="G41" s="249">
        <f>+IF(intern2!H37&gt;=1,G$8,0)</f>
        <v>0</v>
      </c>
      <c r="H41" s="249">
        <f>+IF(intern2!I37&gt;=1,H$8,0)</f>
        <v>0</v>
      </c>
      <c r="I41" s="249">
        <f>+IF(intern2!J37&gt;=1,I$8,0)</f>
        <v>0</v>
      </c>
      <c r="J41" s="249">
        <f>+IF(intern2!K37&gt;=1,J$8,0)</f>
        <v>0</v>
      </c>
      <c r="K41" s="249">
        <f>+IF(intern2!L37&gt;=1,K$8,0)</f>
        <v>0</v>
      </c>
      <c r="L41" s="249">
        <f>+IF(intern2!M37&gt;=1,L$8,0)</f>
        <v>0</v>
      </c>
      <c r="M41" s="249">
        <f>+IF(intern2!N37&gt;=1,M$8,0)</f>
        <v>0</v>
      </c>
      <c r="N41" s="249">
        <f>+IF(intern2!O37&gt;=1,N$8,0)</f>
        <v>0</v>
      </c>
      <c r="O41" s="249">
        <f>+IF(intern2!P37&gt;=1,O$8,0)</f>
        <v>0</v>
      </c>
      <c r="P41" s="249">
        <f>+IF(intern2!Q37&gt;=1,P$8,0)</f>
        <v>0</v>
      </c>
      <c r="Q41" s="249">
        <f>+IF(intern2!R37&gt;=1,Q$8,0)</f>
        <v>0</v>
      </c>
      <c r="R41" s="249">
        <f>+IF(intern2!S37&gt;=1,R$8,0)</f>
        <v>0</v>
      </c>
      <c r="S41" s="249">
        <f>+IF(intern2!T37&gt;=1,S$8,0)</f>
        <v>0</v>
      </c>
      <c r="T41" s="249">
        <f>+IF(intern2!U37&gt;=1,T$8,0)</f>
        <v>0</v>
      </c>
      <c r="U41" s="249">
        <f>+IF(intern2!V37&gt;=1,U$8,0)</f>
        <v>0</v>
      </c>
      <c r="V41" s="249">
        <f>+IF(intern2!W37&gt;=1,V$8,0)</f>
        <v>0</v>
      </c>
      <c r="W41" s="249">
        <f>+IF(intern2!X37&gt;=1,W$8,0)</f>
        <v>0</v>
      </c>
      <c r="X41" s="249">
        <f>+IF(intern2!Y37&gt;=1,X$8,0)</f>
        <v>0</v>
      </c>
      <c r="Y41" s="249">
        <f>+IF(intern2!Z37&gt;=1,Y$8,0)</f>
        <v>0</v>
      </c>
      <c r="Z41" s="249">
        <f>+IF(intern2!AA37&gt;=1,Z$8,0)</f>
        <v>0</v>
      </c>
      <c r="AA41" s="249">
        <f>+IF(intern2!AB37&gt;=1,AA$8,0)</f>
        <v>0</v>
      </c>
      <c r="AB41" s="249">
        <f>+IF(intern2!AC37&gt;=1,AB$8,0)</f>
        <v>0</v>
      </c>
      <c r="AC41" s="249">
        <f>+IF(intern2!AD37&gt;=1,AC$8,0)</f>
        <v>0</v>
      </c>
      <c r="AD41" s="249">
        <f>+IF(intern2!AE37&gt;=1,AD$8,0)</f>
        <v>0</v>
      </c>
      <c r="AE41" s="249">
        <f>+IF(intern2!AF37&gt;=1,AE$8,0)</f>
        <v>0</v>
      </c>
      <c r="AF41" s="249">
        <f>+IF(intern2!AG37&gt;=1,AF$8,0)</f>
        <v>0</v>
      </c>
      <c r="AG41" s="249">
        <f>+IF(intern2!AH37&gt;=1,AG$8,0)</f>
        <v>0</v>
      </c>
      <c r="AH41" s="249">
        <f>+IF(intern2!AI37&gt;=1,AH$8,0)</f>
        <v>0</v>
      </c>
      <c r="AI41" s="249">
        <f>+IF(intern2!AJ37&gt;=1,AI$8,0)</f>
        <v>0</v>
      </c>
      <c r="AJ41" s="249">
        <f>+IF(intern2!AK37&gt;=1,AJ$8,0)</f>
        <v>0</v>
      </c>
      <c r="AK41" s="249">
        <f>+IF(intern2!AL37&gt;=1,AK$8,0)</f>
        <v>0</v>
      </c>
      <c r="AL41" s="249">
        <f>+IF(intern2!AM37&gt;=1,AL$8,0)</f>
        <v>0</v>
      </c>
      <c r="AM41" s="249">
        <f>+IF(intern2!AN37&gt;=1,AM$8,0)</f>
        <v>0</v>
      </c>
      <c r="AN41" s="249">
        <f>+IF(intern2!AO37&gt;=1,AN$8,0)</f>
        <v>0</v>
      </c>
      <c r="AO41" s="249">
        <f>+IF(intern2!AP37&gt;=1,AO$8,0)</f>
        <v>0</v>
      </c>
      <c r="AP41" s="249">
        <f>+IF(intern2!AQ37&gt;=1,AP$8,0)</f>
        <v>0</v>
      </c>
      <c r="AQ41" s="249">
        <f>+IF(intern2!AR37&gt;=1,AQ$8,0)</f>
        <v>0</v>
      </c>
      <c r="AR41" s="249">
        <f>+IF(intern2!AS37&gt;=1,AR$8,0)</f>
        <v>0</v>
      </c>
      <c r="AS41" s="249">
        <f>+IF(intern2!AT37&gt;=1,AS$8,0)</f>
        <v>0</v>
      </c>
      <c r="AT41" s="249">
        <f>+IF(intern2!AU37&gt;=1,AT$8,0)</f>
        <v>0</v>
      </c>
      <c r="AU41" s="249">
        <f>+IF(intern2!AV37&gt;=1,AU$8,0)</f>
        <v>0</v>
      </c>
      <c r="AV41" s="249">
        <f>+IF(intern2!AW37&gt;=1,AV$8,0)</f>
        <v>0</v>
      </c>
    </row>
    <row r="42" spans="1:48" ht="25" x14ac:dyDescent="0.25">
      <c r="A42" s="222" t="str">
        <f>'2.2'!C43</f>
        <v>NEU4.2</v>
      </c>
      <c r="B42" s="222" t="str">
        <f>'2.2'!D43</f>
        <v>Epileptologie: Prächirurgische Epilepsiediagnostik (Phase I)</v>
      </c>
      <c r="C42" s="249">
        <f>+IF(intern2!D38&gt;=1,C$8,0)</f>
        <v>0</v>
      </c>
      <c r="D42" s="249">
        <f>+IF(intern2!E38&gt;=1,D$8,0)</f>
        <v>0</v>
      </c>
      <c r="E42" s="249">
        <f>+IF(intern2!F38&gt;=1,E$8,0)</f>
        <v>0</v>
      </c>
      <c r="F42" s="249">
        <f>+IF(intern2!G38&gt;=1,F$8,0)</f>
        <v>0</v>
      </c>
      <c r="G42" s="249">
        <f>+IF(intern2!H38&gt;=1,G$8,0)</f>
        <v>0</v>
      </c>
      <c r="H42" s="249">
        <f>+IF(intern2!I38&gt;=1,H$8,0)</f>
        <v>0</v>
      </c>
      <c r="I42" s="249">
        <f>+IF(intern2!J38&gt;=1,I$8,0)</f>
        <v>0</v>
      </c>
      <c r="J42" s="249">
        <f>+IF(intern2!K38&gt;=1,J$8,0)</f>
        <v>0</v>
      </c>
      <c r="K42" s="249">
        <f>+IF(intern2!L38&gt;=1,K$8,0)</f>
        <v>0</v>
      </c>
      <c r="L42" s="249">
        <f>+IF(intern2!M38&gt;=1,L$8,0)</f>
        <v>0</v>
      </c>
      <c r="M42" s="249">
        <f>+IF(intern2!N38&gt;=1,M$8,0)</f>
        <v>0</v>
      </c>
      <c r="N42" s="249">
        <f>+IF(intern2!O38&gt;=1,N$8,0)</f>
        <v>0</v>
      </c>
      <c r="O42" s="249">
        <f>+IF(intern2!P38&gt;=1,O$8,0)</f>
        <v>0</v>
      </c>
      <c r="P42" s="249">
        <f>+IF(intern2!Q38&gt;=1,P$8,0)</f>
        <v>0</v>
      </c>
      <c r="Q42" s="249">
        <f>+IF(intern2!R38&gt;=1,Q$8,0)</f>
        <v>0</v>
      </c>
      <c r="R42" s="249">
        <f>+IF(intern2!S38&gt;=1,R$8,0)</f>
        <v>0</v>
      </c>
      <c r="S42" s="249">
        <f>+IF(intern2!T38&gt;=1,S$8,0)</f>
        <v>0</v>
      </c>
      <c r="T42" s="249">
        <f>+IF(intern2!U38&gt;=1,T$8,0)</f>
        <v>0</v>
      </c>
      <c r="U42" s="249">
        <f>+IF(intern2!V38&gt;=1,U$8,0)</f>
        <v>0</v>
      </c>
      <c r="V42" s="249">
        <f>+IF(intern2!W38&gt;=1,V$8,0)</f>
        <v>0</v>
      </c>
      <c r="W42" s="249">
        <f>+IF(intern2!X38&gt;=1,W$8,0)</f>
        <v>0</v>
      </c>
      <c r="X42" s="249">
        <f>+IF(intern2!Y38&gt;=1,X$8,0)</f>
        <v>0</v>
      </c>
      <c r="Y42" s="249">
        <f>+IF(intern2!Z38&gt;=1,Y$8,0)</f>
        <v>0</v>
      </c>
      <c r="Z42" s="249">
        <f>+IF(intern2!AA38&gt;=1,Z$8,0)</f>
        <v>0</v>
      </c>
      <c r="AA42" s="249">
        <f>+IF(intern2!AB38&gt;=1,AA$8,0)</f>
        <v>0</v>
      </c>
      <c r="AB42" s="249">
        <f>+IF(intern2!AC38&gt;=1,AB$8,0)</f>
        <v>0</v>
      </c>
      <c r="AC42" s="249">
        <f>+IF(intern2!AD38&gt;=1,AC$8,0)</f>
        <v>0</v>
      </c>
      <c r="AD42" s="249">
        <f>+IF(intern2!AE38&gt;=1,AD$8,0)</f>
        <v>0</v>
      </c>
      <c r="AE42" s="249">
        <f>+IF(intern2!AF38&gt;=1,AE$8,0)</f>
        <v>0</v>
      </c>
      <c r="AF42" s="249">
        <f>+IF(intern2!AG38&gt;=1,AF$8,0)</f>
        <v>0</v>
      </c>
      <c r="AG42" s="249">
        <f>+IF(intern2!AH38&gt;=1,AG$8,0)</f>
        <v>0</v>
      </c>
      <c r="AH42" s="249">
        <f>+IF(intern2!AI38&gt;=1,AH$8,0)</f>
        <v>0</v>
      </c>
      <c r="AI42" s="249">
        <f>+IF(intern2!AJ38&gt;=1,AI$8,0)</f>
        <v>0</v>
      </c>
      <c r="AJ42" s="249">
        <f>+IF(intern2!AK38&gt;=1,AJ$8,0)</f>
        <v>0</v>
      </c>
      <c r="AK42" s="249">
        <f>+IF(intern2!AL38&gt;=1,AK$8,0)</f>
        <v>0</v>
      </c>
      <c r="AL42" s="249">
        <f>+IF(intern2!AM38&gt;=1,AL$8,0)</f>
        <v>0</v>
      </c>
      <c r="AM42" s="249">
        <f>+IF(intern2!AN38&gt;=1,AM$8,0)</f>
        <v>0</v>
      </c>
      <c r="AN42" s="249">
        <f>+IF(intern2!AO38&gt;=1,AN$8,0)</f>
        <v>0</v>
      </c>
      <c r="AO42" s="249">
        <f>+IF(intern2!AP38&gt;=1,AO$8,0)</f>
        <v>0</v>
      </c>
      <c r="AP42" s="249">
        <f>+IF(intern2!AQ38&gt;=1,AP$8,0)</f>
        <v>0</v>
      </c>
      <c r="AQ42" s="249">
        <f>+IF(intern2!AR38&gt;=1,AQ$8,0)</f>
        <v>0</v>
      </c>
      <c r="AR42" s="249">
        <f>+IF(intern2!AS38&gt;=1,AR$8,0)</f>
        <v>0</v>
      </c>
      <c r="AS42" s="249">
        <f>+IF(intern2!AT38&gt;=1,AS$8,0)</f>
        <v>0</v>
      </c>
      <c r="AT42" s="249">
        <f>+IF(intern2!AU38&gt;=1,AT$8,0)</f>
        <v>0</v>
      </c>
      <c r="AU42" s="249">
        <f>+IF(intern2!AV38&gt;=1,AU$8,0)</f>
        <v>0</v>
      </c>
      <c r="AV42" s="249">
        <f>+IF(intern2!AW38&gt;=1,AV$8,0)</f>
        <v>0</v>
      </c>
    </row>
    <row r="43" spans="1:48" ht="37.5" x14ac:dyDescent="0.25">
      <c r="A43" s="222" t="str">
        <f>'2.2'!C44</f>
        <v>NEU4.2.1</v>
      </c>
      <c r="B43" s="222" t="str">
        <f>'2.2'!D44</f>
        <v>Epileptologie: Prächirurgische Epilepsiediagnostik (Phase II) (IVHSM)</v>
      </c>
      <c r="C43" s="249">
        <f>+IF(intern2!D39&gt;=1,C$8,0)</f>
        <v>0</v>
      </c>
      <c r="D43" s="249">
        <f>+IF(intern2!E39&gt;=1,D$8,0)</f>
        <v>0</v>
      </c>
      <c r="E43" s="249">
        <f>+IF(intern2!F39&gt;=1,E$8,0)</f>
        <v>0</v>
      </c>
      <c r="F43" s="249">
        <f>+IF(intern2!G39&gt;=1,F$8,0)</f>
        <v>0</v>
      </c>
      <c r="G43" s="249">
        <f>+IF(intern2!H39&gt;=1,G$8,0)</f>
        <v>0</v>
      </c>
      <c r="H43" s="249">
        <f>+IF(intern2!I39&gt;=1,H$8,0)</f>
        <v>0</v>
      </c>
      <c r="I43" s="249">
        <f>+IF(intern2!J39&gt;=1,I$8,0)</f>
        <v>0</v>
      </c>
      <c r="J43" s="249">
        <f>+IF(intern2!K39&gt;=1,J$8,0)</f>
        <v>0</v>
      </c>
      <c r="K43" s="249">
        <f>+IF(intern2!L39&gt;=1,K$8,0)</f>
        <v>0</v>
      </c>
      <c r="L43" s="249">
        <f>+IF(intern2!M39&gt;=1,L$8,0)</f>
        <v>0</v>
      </c>
      <c r="M43" s="249">
        <f>+IF(intern2!N39&gt;=1,M$8,0)</f>
        <v>0</v>
      </c>
      <c r="N43" s="249">
        <f>+IF(intern2!O39&gt;=1,N$8,0)</f>
        <v>0</v>
      </c>
      <c r="O43" s="249">
        <f>+IF(intern2!P39&gt;=1,O$8,0)</f>
        <v>0</v>
      </c>
      <c r="P43" s="249">
        <f>+IF(intern2!Q39&gt;=1,P$8,0)</f>
        <v>0</v>
      </c>
      <c r="Q43" s="249">
        <f>+IF(intern2!R39&gt;=1,Q$8,0)</f>
        <v>0</v>
      </c>
      <c r="R43" s="249">
        <f>+IF(intern2!S39&gt;=1,R$8,0)</f>
        <v>0</v>
      </c>
      <c r="S43" s="249">
        <f>+IF(intern2!T39&gt;=1,S$8,0)</f>
        <v>0</v>
      </c>
      <c r="T43" s="249">
        <f>+IF(intern2!U39&gt;=1,T$8,0)</f>
        <v>0</v>
      </c>
      <c r="U43" s="249">
        <f>+IF(intern2!V39&gt;=1,U$8,0)</f>
        <v>0</v>
      </c>
      <c r="V43" s="249">
        <f>+IF(intern2!W39&gt;=1,V$8,0)</f>
        <v>0</v>
      </c>
      <c r="W43" s="249">
        <f>+IF(intern2!X39&gt;=1,W$8,0)</f>
        <v>0</v>
      </c>
      <c r="X43" s="249">
        <f>+IF(intern2!Y39&gt;=1,X$8,0)</f>
        <v>0</v>
      </c>
      <c r="Y43" s="249">
        <f>+IF(intern2!Z39&gt;=1,Y$8,0)</f>
        <v>0</v>
      </c>
      <c r="Z43" s="249">
        <f>+IF(intern2!AA39&gt;=1,Z$8,0)</f>
        <v>0</v>
      </c>
      <c r="AA43" s="249">
        <f>+IF(intern2!AB39&gt;=1,AA$8,0)</f>
        <v>0</v>
      </c>
      <c r="AB43" s="249">
        <f>+IF(intern2!AC39&gt;=1,AB$8,0)</f>
        <v>0</v>
      </c>
      <c r="AC43" s="249">
        <f>+IF(intern2!AD39&gt;=1,AC$8,0)</f>
        <v>0</v>
      </c>
      <c r="AD43" s="249">
        <f>+IF(intern2!AE39&gt;=1,AD$8,0)</f>
        <v>0</v>
      </c>
      <c r="AE43" s="249">
        <f>+IF(intern2!AF39&gt;=1,AE$8,0)</f>
        <v>0</v>
      </c>
      <c r="AF43" s="249">
        <f>+IF(intern2!AG39&gt;=1,AF$8,0)</f>
        <v>0</v>
      </c>
      <c r="AG43" s="249">
        <f>+IF(intern2!AH39&gt;=1,AG$8,0)</f>
        <v>0</v>
      </c>
      <c r="AH43" s="249">
        <f>+IF(intern2!AI39&gt;=1,AH$8,0)</f>
        <v>0</v>
      </c>
      <c r="AI43" s="249">
        <f>+IF(intern2!AJ39&gt;=1,AI$8,0)</f>
        <v>0</v>
      </c>
      <c r="AJ43" s="249">
        <f>+IF(intern2!AK39&gt;=1,AJ$8,0)</f>
        <v>0</v>
      </c>
      <c r="AK43" s="249">
        <f>+IF(intern2!AL39&gt;=1,AK$8,0)</f>
        <v>0</v>
      </c>
      <c r="AL43" s="249">
        <f>+IF(intern2!AM39&gt;=1,AL$8,0)</f>
        <v>0</v>
      </c>
      <c r="AM43" s="249">
        <f>+IF(intern2!AN39&gt;=1,AM$8,0)</f>
        <v>0</v>
      </c>
      <c r="AN43" s="249">
        <f>+IF(intern2!AO39&gt;=1,AN$8,0)</f>
        <v>0</v>
      </c>
      <c r="AO43" s="249">
        <f>+IF(intern2!AP39&gt;=1,AO$8,0)</f>
        <v>0</v>
      </c>
      <c r="AP43" s="249">
        <f>+IF(intern2!AQ39&gt;=1,AP$8,0)</f>
        <v>0</v>
      </c>
      <c r="AQ43" s="249">
        <f>+IF(intern2!AR39&gt;=1,AQ$8,0)</f>
        <v>0</v>
      </c>
      <c r="AR43" s="249">
        <f>+IF(intern2!AS39&gt;=1,AR$8,0)</f>
        <v>0</v>
      </c>
      <c r="AS43" s="249">
        <f>+IF(intern2!AT39&gt;=1,AS$8,0)</f>
        <v>0</v>
      </c>
      <c r="AT43" s="249">
        <f>+IF(intern2!AU39&gt;=1,AT$8,0)</f>
        <v>0</v>
      </c>
      <c r="AU43" s="249">
        <f>+IF(intern2!AV39&gt;=1,AU$8,0)</f>
        <v>0</v>
      </c>
      <c r="AV43" s="249">
        <f>+IF(intern2!AW39&gt;=1,AV$8,0)</f>
        <v>0</v>
      </c>
    </row>
    <row r="44" spans="1:48" x14ac:dyDescent="0.25">
      <c r="A44" s="222" t="str">
        <f>'2.2'!C45</f>
        <v>AUG1</v>
      </c>
      <c r="B44" s="222" t="str">
        <f>'2.2'!D45</f>
        <v>Ophthalmologie</v>
      </c>
      <c r="C44" s="249">
        <f>+IF(intern2!D40&gt;=1,C$8,0)</f>
        <v>0</v>
      </c>
      <c r="D44" s="249">
        <f>+IF(intern2!E40&gt;=1,D$8,0)</f>
        <v>0</v>
      </c>
      <c r="E44" s="249">
        <f>+IF(intern2!F40&gt;=1,E$8,0)</f>
        <v>0</v>
      </c>
      <c r="F44" s="249">
        <f>+IF(intern2!G40&gt;=1,F$8,0)</f>
        <v>0</v>
      </c>
      <c r="G44" s="249">
        <f>+IF(intern2!H40&gt;=1,G$8,0)</f>
        <v>0</v>
      </c>
      <c r="H44" s="249">
        <f>+IF(intern2!I40&gt;=1,H$8,0)</f>
        <v>0</v>
      </c>
      <c r="I44" s="249">
        <f>+IF(intern2!J40&gt;=1,I$8,0)</f>
        <v>0</v>
      </c>
      <c r="J44" s="249">
        <f>+IF(intern2!K40&gt;=1,J$8,0)</f>
        <v>0</v>
      </c>
      <c r="K44" s="249">
        <f>+IF(intern2!L40&gt;=1,K$8,0)</f>
        <v>0</v>
      </c>
      <c r="L44" s="249">
        <f>+IF(intern2!M40&gt;=1,L$8,0)</f>
        <v>0</v>
      </c>
      <c r="M44" s="249">
        <f>+IF(intern2!N40&gt;=1,M$8,0)</f>
        <v>0</v>
      </c>
      <c r="N44" s="249">
        <f>+IF(intern2!O40&gt;=1,N$8,0)</f>
        <v>0</v>
      </c>
      <c r="O44" s="249">
        <f>+IF(intern2!P40&gt;=1,O$8,0)</f>
        <v>0</v>
      </c>
      <c r="P44" s="249">
        <f>+IF(intern2!Q40&gt;=1,P$8,0)</f>
        <v>0</v>
      </c>
      <c r="Q44" s="249">
        <f>+IF(intern2!R40&gt;=1,Q$8,0)</f>
        <v>0</v>
      </c>
      <c r="R44" s="249">
        <f>+IF(intern2!S40&gt;=1,R$8,0)</f>
        <v>0</v>
      </c>
      <c r="S44" s="249">
        <f>+IF(intern2!T40&gt;=1,S$8,0)</f>
        <v>0</v>
      </c>
      <c r="T44" s="249">
        <f>+IF(intern2!U40&gt;=1,T$8,0)</f>
        <v>0</v>
      </c>
      <c r="U44" s="249">
        <f>+IF(intern2!V40&gt;=1,U$8,0)</f>
        <v>0</v>
      </c>
      <c r="V44" s="249">
        <f>+IF(intern2!W40&gt;=1,V$8,0)</f>
        <v>0</v>
      </c>
      <c r="W44" s="249">
        <f>+IF(intern2!X40&gt;=1,W$8,0)</f>
        <v>0</v>
      </c>
      <c r="X44" s="249">
        <f>+IF(intern2!Y40&gt;=1,X$8,0)</f>
        <v>0</v>
      </c>
      <c r="Y44" s="249">
        <f>+IF(intern2!Z40&gt;=1,Y$8,0)</f>
        <v>0</v>
      </c>
      <c r="Z44" s="249">
        <f>+IF(intern2!AA40&gt;=1,Z$8,0)</f>
        <v>0</v>
      </c>
      <c r="AA44" s="249">
        <f>+IF(intern2!AB40&gt;=1,AA$8,0)</f>
        <v>0</v>
      </c>
      <c r="AB44" s="249">
        <f>+IF(intern2!AC40&gt;=1,AB$8,0)</f>
        <v>0</v>
      </c>
      <c r="AC44" s="249">
        <f>+IF(intern2!AD40&gt;=1,AC$8,0)</f>
        <v>0</v>
      </c>
      <c r="AD44" s="249">
        <f>+IF(intern2!AE40&gt;=1,AD$8,0)</f>
        <v>0</v>
      </c>
      <c r="AE44" s="249">
        <f>+IF(intern2!AF40&gt;=1,AE$8,0)</f>
        <v>0</v>
      </c>
      <c r="AF44" s="249">
        <f>+IF(intern2!AG40&gt;=1,AF$8,0)</f>
        <v>0</v>
      </c>
      <c r="AG44" s="249">
        <f>+IF(intern2!AH40&gt;=1,AG$8,0)</f>
        <v>0</v>
      </c>
      <c r="AH44" s="249">
        <f>+IF(intern2!AI40&gt;=1,AH$8,0)</f>
        <v>0</v>
      </c>
      <c r="AI44" s="249">
        <f>+IF(intern2!AJ40&gt;=1,AI$8,0)</f>
        <v>0</v>
      </c>
      <c r="AJ44" s="249">
        <f>+IF(intern2!AK40&gt;=1,AJ$8,0)</f>
        <v>0</v>
      </c>
      <c r="AK44" s="249">
        <f>+IF(intern2!AL40&gt;=1,AK$8,0)</f>
        <v>0</v>
      </c>
      <c r="AL44" s="249">
        <f>+IF(intern2!AM40&gt;=1,AL$8,0)</f>
        <v>0</v>
      </c>
      <c r="AM44" s="249">
        <f>+IF(intern2!AN40&gt;=1,AM$8,0)</f>
        <v>0</v>
      </c>
      <c r="AN44" s="249">
        <f>+IF(intern2!AO40&gt;=1,AN$8,0)</f>
        <v>0</v>
      </c>
      <c r="AO44" s="249">
        <f>+IF(intern2!AP40&gt;=1,AO$8,0)</f>
        <v>0</v>
      </c>
      <c r="AP44" s="249">
        <f>+IF(intern2!AQ40&gt;=1,AP$8,0)</f>
        <v>0</v>
      </c>
      <c r="AQ44" s="249">
        <f>+IF(intern2!AR40&gt;=1,AQ$8,0)</f>
        <v>0</v>
      </c>
      <c r="AR44" s="249">
        <f>+IF(intern2!AS40&gt;=1,AR$8,0)</f>
        <v>0</v>
      </c>
      <c r="AS44" s="249">
        <f>+IF(intern2!AT40&gt;=1,AS$8,0)</f>
        <v>0</v>
      </c>
      <c r="AT44" s="249">
        <f>+IF(intern2!AU40&gt;=1,AT$8,0)</f>
        <v>0</v>
      </c>
      <c r="AU44" s="249">
        <f>+IF(intern2!AV40&gt;=1,AU$8,0)</f>
        <v>0</v>
      </c>
      <c r="AV44" s="249">
        <f>+IF(intern2!AW40&gt;=1,AV$8,0)</f>
        <v>0</v>
      </c>
    </row>
    <row r="45" spans="1:48" x14ac:dyDescent="0.25">
      <c r="A45" s="222" t="str">
        <f>'2.2'!C46</f>
        <v>AUG1.1</v>
      </c>
      <c r="B45" s="222" t="str">
        <f>'2.2'!D46</f>
        <v>Strabologie</v>
      </c>
      <c r="C45" s="249">
        <f>+IF(intern2!D41&gt;=1,C$8,0)</f>
        <v>0</v>
      </c>
      <c r="D45" s="249">
        <f>+IF(intern2!E41&gt;=1,D$8,0)</f>
        <v>0</v>
      </c>
      <c r="E45" s="249">
        <f>+IF(intern2!F41&gt;=1,E$8,0)</f>
        <v>0</v>
      </c>
      <c r="F45" s="249">
        <f>+IF(intern2!G41&gt;=1,F$8,0)</f>
        <v>0</v>
      </c>
      <c r="G45" s="249">
        <f>+IF(intern2!H41&gt;=1,G$8,0)</f>
        <v>0</v>
      </c>
      <c r="H45" s="249">
        <f>+IF(intern2!I41&gt;=1,H$8,0)</f>
        <v>0</v>
      </c>
      <c r="I45" s="249">
        <f>+IF(intern2!J41&gt;=1,I$8,0)</f>
        <v>0</v>
      </c>
      <c r="J45" s="249">
        <f>+IF(intern2!K41&gt;=1,J$8,0)</f>
        <v>0</v>
      </c>
      <c r="K45" s="249">
        <f>+IF(intern2!L41&gt;=1,K$8,0)</f>
        <v>0</v>
      </c>
      <c r="L45" s="249">
        <f>+IF(intern2!M41&gt;=1,L$8,0)</f>
        <v>0</v>
      </c>
      <c r="M45" s="249">
        <f>+IF(intern2!N41&gt;=1,M$8,0)</f>
        <v>0</v>
      </c>
      <c r="N45" s="249">
        <f>+IF(intern2!O41&gt;=1,N$8,0)</f>
        <v>0</v>
      </c>
      <c r="O45" s="249">
        <f>+IF(intern2!P41&gt;=1,O$8,0)</f>
        <v>0</v>
      </c>
      <c r="P45" s="249">
        <f>+IF(intern2!Q41&gt;=1,P$8,0)</f>
        <v>0</v>
      </c>
      <c r="Q45" s="249">
        <f>+IF(intern2!R41&gt;=1,Q$8,0)</f>
        <v>0</v>
      </c>
      <c r="R45" s="249">
        <f>+IF(intern2!S41&gt;=1,R$8,0)</f>
        <v>0</v>
      </c>
      <c r="S45" s="249">
        <f>+IF(intern2!T41&gt;=1,S$8,0)</f>
        <v>0</v>
      </c>
      <c r="T45" s="249">
        <f>+IF(intern2!U41&gt;=1,T$8,0)</f>
        <v>0</v>
      </c>
      <c r="U45" s="249">
        <f>+IF(intern2!V41&gt;=1,U$8,0)</f>
        <v>0</v>
      </c>
      <c r="V45" s="249">
        <f>+IF(intern2!W41&gt;=1,V$8,0)</f>
        <v>0</v>
      </c>
      <c r="W45" s="249">
        <f>+IF(intern2!X41&gt;=1,W$8,0)</f>
        <v>0</v>
      </c>
      <c r="X45" s="249">
        <f>+IF(intern2!Y41&gt;=1,X$8,0)</f>
        <v>0</v>
      </c>
      <c r="Y45" s="249">
        <f>+IF(intern2!Z41&gt;=1,Y$8,0)</f>
        <v>0</v>
      </c>
      <c r="Z45" s="249">
        <f>+IF(intern2!AA41&gt;=1,Z$8,0)</f>
        <v>0</v>
      </c>
      <c r="AA45" s="249">
        <f>+IF(intern2!AB41&gt;=1,AA$8,0)</f>
        <v>0</v>
      </c>
      <c r="AB45" s="249">
        <f>+IF(intern2!AC41&gt;=1,AB$8,0)</f>
        <v>0</v>
      </c>
      <c r="AC45" s="249">
        <f>+IF(intern2!AD41&gt;=1,AC$8,0)</f>
        <v>0</v>
      </c>
      <c r="AD45" s="249">
        <f>+IF(intern2!AE41&gt;=1,AD$8,0)</f>
        <v>0</v>
      </c>
      <c r="AE45" s="249">
        <f>+IF(intern2!AF41&gt;=1,AE$8,0)</f>
        <v>0</v>
      </c>
      <c r="AF45" s="249">
        <f>+IF(intern2!AG41&gt;=1,AF$8,0)</f>
        <v>0</v>
      </c>
      <c r="AG45" s="249">
        <f>+IF(intern2!AH41&gt;=1,AG$8,0)</f>
        <v>0</v>
      </c>
      <c r="AH45" s="249">
        <f>+IF(intern2!AI41&gt;=1,AH$8,0)</f>
        <v>0</v>
      </c>
      <c r="AI45" s="249">
        <f>+IF(intern2!AJ41&gt;=1,AI$8,0)</f>
        <v>0</v>
      </c>
      <c r="AJ45" s="249">
        <f>+IF(intern2!AK41&gt;=1,AJ$8,0)</f>
        <v>0</v>
      </c>
      <c r="AK45" s="249">
        <f>+IF(intern2!AL41&gt;=1,AK$8,0)</f>
        <v>0</v>
      </c>
      <c r="AL45" s="249">
        <f>+IF(intern2!AM41&gt;=1,AL$8,0)</f>
        <v>0</v>
      </c>
      <c r="AM45" s="249">
        <f>+IF(intern2!AN41&gt;=1,AM$8,0)</f>
        <v>0</v>
      </c>
      <c r="AN45" s="249">
        <f>+IF(intern2!AO41&gt;=1,AN$8,0)</f>
        <v>0</v>
      </c>
      <c r="AO45" s="249">
        <f>+IF(intern2!AP41&gt;=1,AO$8,0)</f>
        <v>0</v>
      </c>
      <c r="AP45" s="249">
        <f>+IF(intern2!AQ41&gt;=1,AP$8,0)</f>
        <v>0</v>
      </c>
      <c r="AQ45" s="249">
        <f>+IF(intern2!AR41&gt;=1,AQ$8,0)</f>
        <v>0</v>
      </c>
      <c r="AR45" s="249">
        <f>+IF(intern2!AS41&gt;=1,AR$8,0)</f>
        <v>0</v>
      </c>
      <c r="AS45" s="249">
        <f>+IF(intern2!AT41&gt;=1,AS$8,0)</f>
        <v>0</v>
      </c>
      <c r="AT45" s="249">
        <f>+IF(intern2!AU41&gt;=1,AT$8,0)</f>
        <v>0</v>
      </c>
      <c r="AU45" s="249">
        <f>+IF(intern2!AV41&gt;=1,AU$8,0)</f>
        <v>0</v>
      </c>
      <c r="AV45" s="249">
        <f>+IF(intern2!AW41&gt;=1,AV$8,0)</f>
        <v>0</v>
      </c>
    </row>
    <row r="46" spans="1:48" x14ac:dyDescent="0.25">
      <c r="A46" s="222" t="str">
        <f>'2.2'!C47</f>
        <v>AUG1.2</v>
      </c>
      <c r="B46" s="222" t="str">
        <f>'2.2'!D47</f>
        <v>Orbita, Lider, Tränenwege</v>
      </c>
      <c r="C46" s="249">
        <f>+IF(intern2!D42&gt;=1,C$8,0)</f>
        <v>0</v>
      </c>
      <c r="D46" s="249">
        <f>+IF(intern2!E42&gt;=1,D$8,0)</f>
        <v>0</v>
      </c>
      <c r="E46" s="249">
        <f>+IF(intern2!F42&gt;=1,E$8,0)</f>
        <v>0</v>
      </c>
      <c r="F46" s="249">
        <f>+IF(intern2!G42&gt;=1,F$8,0)</f>
        <v>0</v>
      </c>
      <c r="G46" s="249">
        <f>+IF(intern2!H42&gt;=1,G$8,0)</f>
        <v>0</v>
      </c>
      <c r="H46" s="249">
        <f>+IF(intern2!I42&gt;=1,H$8,0)</f>
        <v>0</v>
      </c>
      <c r="I46" s="249">
        <f>+IF(intern2!J42&gt;=1,I$8,0)</f>
        <v>0</v>
      </c>
      <c r="J46" s="249">
        <f>+IF(intern2!K42&gt;=1,J$8,0)</f>
        <v>0</v>
      </c>
      <c r="K46" s="249">
        <f>+IF(intern2!L42&gt;=1,K$8,0)</f>
        <v>0</v>
      </c>
      <c r="L46" s="249">
        <f>+IF(intern2!M42&gt;=1,L$8,0)</f>
        <v>0</v>
      </c>
      <c r="M46" s="249">
        <f>+IF(intern2!N42&gt;=1,M$8,0)</f>
        <v>0</v>
      </c>
      <c r="N46" s="249">
        <f>+IF(intern2!O42&gt;=1,N$8,0)</f>
        <v>0</v>
      </c>
      <c r="O46" s="249">
        <f>+IF(intern2!P42&gt;=1,O$8,0)</f>
        <v>0</v>
      </c>
      <c r="P46" s="249">
        <f>+IF(intern2!Q42&gt;=1,P$8,0)</f>
        <v>0</v>
      </c>
      <c r="Q46" s="249">
        <f>+IF(intern2!R42&gt;=1,Q$8,0)</f>
        <v>0</v>
      </c>
      <c r="R46" s="249">
        <f>+IF(intern2!S42&gt;=1,R$8,0)</f>
        <v>0</v>
      </c>
      <c r="S46" s="249">
        <f>+IF(intern2!T42&gt;=1,S$8,0)</f>
        <v>0</v>
      </c>
      <c r="T46" s="249">
        <f>+IF(intern2!U42&gt;=1,T$8,0)</f>
        <v>0</v>
      </c>
      <c r="U46" s="249">
        <f>+IF(intern2!V42&gt;=1,U$8,0)</f>
        <v>0</v>
      </c>
      <c r="V46" s="249">
        <f>+IF(intern2!W42&gt;=1,V$8,0)</f>
        <v>0</v>
      </c>
      <c r="W46" s="249">
        <f>+IF(intern2!X42&gt;=1,W$8,0)</f>
        <v>0</v>
      </c>
      <c r="X46" s="249">
        <f>+IF(intern2!Y42&gt;=1,X$8,0)</f>
        <v>0</v>
      </c>
      <c r="Y46" s="249">
        <f>+IF(intern2!Z42&gt;=1,Y$8,0)</f>
        <v>0</v>
      </c>
      <c r="Z46" s="249">
        <f>+IF(intern2!AA42&gt;=1,Z$8,0)</f>
        <v>0</v>
      </c>
      <c r="AA46" s="249">
        <f>+IF(intern2!AB42&gt;=1,AA$8,0)</f>
        <v>0</v>
      </c>
      <c r="AB46" s="249">
        <f>+IF(intern2!AC42&gt;=1,AB$8,0)</f>
        <v>0</v>
      </c>
      <c r="AC46" s="249">
        <f>+IF(intern2!AD42&gt;=1,AC$8,0)</f>
        <v>0</v>
      </c>
      <c r="AD46" s="249">
        <f>+IF(intern2!AE42&gt;=1,AD$8,0)</f>
        <v>0</v>
      </c>
      <c r="AE46" s="249">
        <f>+IF(intern2!AF42&gt;=1,AE$8,0)</f>
        <v>0</v>
      </c>
      <c r="AF46" s="249">
        <f>+IF(intern2!AG42&gt;=1,AF$8,0)</f>
        <v>0</v>
      </c>
      <c r="AG46" s="249">
        <f>+IF(intern2!AH42&gt;=1,AG$8,0)</f>
        <v>0</v>
      </c>
      <c r="AH46" s="249">
        <f>+IF(intern2!AI42&gt;=1,AH$8,0)</f>
        <v>0</v>
      </c>
      <c r="AI46" s="249">
        <f>+IF(intern2!AJ42&gt;=1,AI$8,0)</f>
        <v>0</v>
      </c>
      <c r="AJ46" s="249">
        <f>+IF(intern2!AK42&gt;=1,AJ$8,0)</f>
        <v>0</v>
      </c>
      <c r="AK46" s="249">
        <f>+IF(intern2!AL42&gt;=1,AK$8,0)</f>
        <v>0</v>
      </c>
      <c r="AL46" s="249">
        <f>+IF(intern2!AM42&gt;=1,AL$8,0)</f>
        <v>0</v>
      </c>
      <c r="AM46" s="249">
        <f>+IF(intern2!AN42&gt;=1,AM$8,0)</f>
        <v>0</v>
      </c>
      <c r="AN46" s="249">
        <f>+IF(intern2!AO42&gt;=1,AN$8,0)</f>
        <v>0</v>
      </c>
      <c r="AO46" s="249">
        <f>+IF(intern2!AP42&gt;=1,AO$8,0)</f>
        <v>0</v>
      </c>
      <c r="AP46" s="249">
        <f>+IF(intern2!AQ42&gt;=1,AP$8,0)</f>
        <v>0</v>
      </c>
      <c r="AQ46" s="249">
        <f>+IF(intern2!AR42&gt;=1,AQ$8,0)</f>
        <v>0</v>
      </c>
      <c r="AR46" s="249">
        <f>+IF(intern2!AS42&gt;=1,AR$8,0)</f>
        <v>0</v>
      </c>
      <c r="AS46" s="249">
        <f>+IF(intern2!AT42&gt;=1,AS$8,0)</f>
        <v>0</v>
      </c>
      <c r="AT46" s="249">
        <f>+IF(intern2!AU42&gt;=1,AT$8,0)</f>
        <v>0</v>
      </c>
      <c r="AU46" s="249">
        <f>+IF(intern2!AV42&gt;=1,AU$8,0)</f>
        <v>0</v>
      </c>
      <c r="AV46" s="249">
        <f>+IF(intern2!AW42&gt;=1,AV$8,0)</f>
        <v>0</v>
      </c>
    </row>
    <row r="47" spans="1:48" ht="25" x14ac:dyDescent="0.25">
      <c r="A47" s="222" t="str">
        <f>'2.2'!C48</f>
        <v>AUG1.3</v>
      </c>
      <c r="B47" s="222" t="str">
        <f>'2.2'!D48</f>
        <v>Spezialisierte Vordersegmentchirurgie</v>
      </c>
      <c r="C47" s="249">
        <f>+IF(intern2!D43&gt;=1,C$8,0)</f>
        <v>0</v>
      </c>
      <c r="D47" s="249">
        <f>+IF(intern2!E43&gt;=1,D$8,0)</f>
        <v>0</v>
      </c>
      <c r="E47" s="249">
        <f>+IF(intern2!F43&gt;=1,E$8,0)</f>
        <v>0</v>
      </c>
      <c r="F47" s="249">
        <f>+IF(intern2!G43&gt;=1,F$8,0)</f>
        <v>0</v>
      </c>
      <c r="G47" s="249">
        <f>+IF(intern2!H43&gt;=1,G$8,0)</f>
        <v>0</v>
      </c>
      <c r="H47" s="249">
        <f>+IF(intern2!I43&gt;=1,H$8,0)</f>
        <v>0</v>
      </c>
      <c r="I47" s="249">
        <f>+IF(intern2!J43&gt;=1,I$8,0)</f>
        <v>0</v>
      </c>
      <c r="J47" s="249">
        <f>+IF(intern2!K43&gt;=1,J$8,0)</f>
        <v>0</v>
      </c>
      <c r="K47" s="249">
        <f>+IF(intern2!L43&gt;=1,K$8,0)</f>
        <v>0</v>
      </c>
      <c r="L47" s="249">
        <f>+IF(intern2!M43&gt;=1,L$8,0)</f>
        <v>0</v>
      </c>
      <c r="M47" s="249">
        <f>+IF(intern2!N43&gt;=1,M$8,0)</f>
        <v>0</v>
      </c>
      <c r="N47" s="249">
        <f>+IF(intern2!O43&gt;=1,N$8,0)</f>
        <v>0</v>
      </c>
      <c r="O47" s="249">
        <f>+IF(intern2!P43&gt;=1,O$8,0)</f>
        <v>0</v>
      </c>
      <c r="P47" s="249">
        <f>+IF(intern2!Q43&gt;=1,P$8,0)</f>
        <v>0</v>
      </c>
      <c r="Q47" s="249">
        <f>+IF(intern2!R43&gt;=1,Q$8,0)</f>
        <v>0</v>
      </c>
      <c r="R47" s="249">
        <f>+IF(intern2!S43&gt;=1,R$8,0)</f>
        <v>0</v>
      </c>
      <c r="S47" s="249">
        <f>+IF(intern2!T43&gt;=1,S$8,0)</f>
        <v>0</v>
      </c>
      <c r="T47" s="249">
        <f>+IF(intern2!U43&gt;=1,T$8,0)</f>
        <v>0</v>
      </c>
      <c r="U47" s="249">
        <f>+IF(intern2!V43&gt;=1,U$8,0)</f>
        <v>0</v>
      </c>
      <c r="V47" s="249">
        <f>+IF(intern2!W43&gt;=1,V$8,0)</f>
        <v>0</v>
      </c>
      <c r="W47" s="249">
        <f>+IF(intern2!X43&gt;=1,W$8,0)</f>
        <v>0</v>
      </c>
      <c r="X47" s="249">
        <f>+IF(intern2!Y43&gt;=1,X$8,0)</f>
        <v>0</v>
      </c>
      <c r="Y47" s="249">
        <f>+IF(intern2!Z43&gt;=1,Y$8,0)</f>
        <v>0</v>
      </c>
      <c r="Z47" s="249">
        <f>+IF(intern2!AA43&gt;=1,Z$8,0)</f>
        <v>0</v>
      </c>
      <c r="AA47" s="249">
        <f>+IF(intern2!AB43&gt;=1,AA$8,0)</f>
        <v>0</v>
      </c>
      <c r="AB47" s="249">
        <f>+IF(intern2!AC43&gt;=1,AB$8,0)</f>
        <v>0</v>
      </c>
      <c r="AC47" s="249">
        <f>+IF(intern2!AD43&gt;=1,AC$8,0)</f>
        <v>0</v>
      </c>
      <c r="AD47" s="249">
        <f>+IF(intern2!AE43&gt;=1,AD$8,0)</f>
        <v>0</v>
      </c>
      <c r="AE47" s="249">
        <f>+IF(intern2!AF43&gt;=1,AE$8,0)</f>
        <v>0</v>
      </c>
      <c r="AF47" s="249">
        <f>+IF(intern2!AG43&gt;=1,AF$8,0)</f>
        <v>0</v>
      </c>
      <c r="AG47" s="249">
        <f>+IF(intern2!AH43&gt;=1,AG$8,0)</f>
        <v>0</v>
      </c>
      <c r="AH47" s="249">
        <f>+IF(intern2!AI43&gt;=1,AH$8,0)</f>
        <v>0</v>
      </c>
      <c r="AI47" s="249">
        <f>+IF(intern2!AJ43&gt;=1,AI$8,0)</f>
        <v>0</v>
      </c>
      <c r="AJ47" s="249">
        <f>+IF(intern2!AK43&gt;=1,AJ$8,0)</f>
        <v>0</v>
      </c>
      <c r="AK47" s="249">
        <f>+IF(intern2!AL43&gt;=1,AK$8,0)</f>
        <v>0</v>
      </c>
      <c r="AL47" s="249">
        <f>+IF(intern2!AM43&gt;=1,AL$8,0)</f>
        <v>0</v>
      </c>
      <c r="AM47" s="249">
        <f>+IF(intern2!AN43&gt;=1,AM$8,0)</f>
        <v>0</v>
      </c>
      <c r="AN47" s="249">
        <f>+IF(intern2!AO43&gt;=1,AN$8,0)</f>
        <v>0</v>
      </c>
      <c r="AO47" s="249">
        <f>+IF(intern2!AP43&gt;=1,AO$8,0)</f>
        <v>0</v>
      </c>
      <c r="AP47" s="249">
        <f>+IF(intern2!AQ43&gt;=1,AP$8,0)</f>
        <v>0</v>
      </c>
      <c r="AQ47" s="249">
        <f>+IF(intern2!AR43&gt;=1,AQ$8,0)</f>
        <v>0</v>
      </c>
      <c r="AR47" s="249">
        <f>+IF(intern2!AS43&gt;=1,AR$8,0)</f>
        <v>0</v>
      </c>
      <c r="AS47" s="249">
        <f>+IF(intern2!AT43&gt;=1,AS$8,0)</f>
        <v>0</v>
      </c>
      <c r="AT47" s="249">
        <f>+IF(intern2!AU43&gt;=1,AT$8,0)</f>
        <v>0</v>
      </c>
      <c r="AU47" s="249">
        <f>+IF(intern2!AV43&gt;=1,AU$8,0)</f>
        <v>0</v>
      </c>
      <c r="AV47" s="249">
        <f>+IF(intern2!AW43&gt;=1,AV$8,0)</f>
        <v>0</v>
      </c>
    </row>
    <row r="48" spans="1:48" x14ac:dyDescent="0.25">
      <c r="A48" s="222" t="str">
        <f>'2.2'!C49</f>
        <v>AUG1.4</v>
      </c>
      <c r="B48" s="222" t="str">
        <f>'2.2'!D49</f>
        <v>Katarakt</v>
      </c>
      <c r="C48" s="249">
        <f>+IF(intern2!D44&gt;=1,C$8,0)</f>
        <v>0</v>
      </c>
      <c r="D48" s="249">
        <f>+IF(intern2!E44&gt;=1,D$8,0)</f>
        <v>0</v>
      </c>
      <c r="E48" s="249">
        <f>+IF(intern2!F44&gt;=1,E$8,0)</f>
        <v>0</v>
      </c>
      <c r="F48" s="249">
        <f>+IF(intern2!G44&gt;=1,F$8,0)</f>
        <v>0</v>
      </c>
      <c r="G48" s="249">
        <f>+IF(intern2!H44&gt;=1,G$8,0)</f>
        <v>0</v>
      </c>
      <c r="H48" s="249">
        <f>+IF(intern2!I44&gt;=1,H$8,0)</f>
        <v>0</v>
      </c>
      <c r="I48" s="249">
        <f>+IF(intern2!J44&gt;=1,I$8,0)</f>
        <v>0</v>
      </c>
      <c r="J48" s="249">
        <f>+IF(intern2!K44&gt;=1,J$8,0)</f>
        <v>0</v>
      </c>
      <c r="K48" s="249">
        <f>+IF(intern2!L44&gt;=1,K$8,0)</f>
        <v>0</v>
      </c>
      <c r="L48" s="249">
        <f>+IF(intern2!M44&gt;=1,L$8,0)</f>
        <v>0</v>
      </c>
      <c r="M48" s="249">
        <f>+IF(intern2!N44&gt;=1,M$8,0)</f>
        <v>0</v>
      </c>
      <c r="N48" s="249">
        <f>+IF(intern2!O44&gt;=1,N$8,0)</f>
        <v>0</v>
      </c>
      <c r="O48" s="249">
        <f>+IF(intern2!P44&gt;=1,O$8,0)</f>
        <v>0</v>
      </c>
      <c r="P48" s="249">
        <f>+IF(intern2!Q44&gt;=1,P$8,0)</f>
        <v>0</v>
      </c>
      <c r="Q48" s="249">
        <f>+IF(intern2!R44&gt;=1,Q$8,0)</f>
        <v>0</v>
      </c>
      <c r="R48" s="249">
        <f>+IF(intern2!S44&gt;=1,R$8,0)</f>
        <v>0</v>
      </c>
      <c r="S48" s="249">
        <f>+IF(intern2!T44&gt;=1,S$8,0)</f>
        <v>0</v>
      </c>
      <c r="T48" s="249">
        <f>+IF(intern2!U44&gt;=1,T$8,0)</f>
        <v>0</v>
      </c>
      <c r="U48" s="249">
        <f>+IF(intern2!V44&gt;=1,U$8,0)</f>
        <v>0</v>
      </c>
      <c r="V48" s="249">
        <f>+IF(intern2!W44&gt;=1,V$8,0)</f>
        <v>0</v>
      </c>
      <c r="W48" s="249">
        <f>+IF(intern2!X44&gt;=1,W$8,0)</f>
        <v>0</v>
      </c>
      <c r="X48" s="249">
        <f>+IF(intern2!Y44&gt;=1,X$8,0)</f>
        <v>0</v>
      </c>
      <c r="Y48" s="249">
        <f>+IF(intern2!Z44&gt;=1,Y$8,0)</f>
        <v>0</v>
      </c>
      <c r="Z48" s="249">
        <f>+IF(intern2!AA44&gt;=1,Z$8,0)</f>
        <v>0</v>
      </c>
      <c r="AA48" s="249">
        <f>+IF(intern2!AB44&gt;=1,AA$8,0)</f>
        <v>0</v>
      </c>
      <c r="AB48" s="249">
        <f>+IF(intern2!AC44&gt;=1,AB$8,0)</f>
        <v>0</v>
      </c>
      <c r="AC48" s="249">
        <f>+IF(intern2!AD44&gt;=1,AC$8,0)</f>
        <v>0</v>
      </c>
      <c r="AD48" s="249">
        <f>+IF(intern2!AE44&gt;=1,AD$8,0)</f>
        <v>0</v>
      </c>
      <c r="AE48" s="249">
        <f>+IF(intern2!AF44&gt;=1,AE$8,0)</f>
        <v>0</v>
      </c>
      <c r="AF48" s="249">
        <f>+IF(intern2!AG44&gt;=1,AF$8,0)</f>
        <v>0</v>
      </c>
      <c r="AG48" s="249">
        <f>+IF(intern2!AH44&gt;=1,AG$8,0)</f>
        <v>0</v>
      </c>
      <c r="AH48" s="249">
        <f>+IF(intern2!AI44&gt;=1,AH$8,0)</f>
        <v>0</v>
      </c>
      <c r="AI48" s="249">
        <f>+IF(intern2!AJ44&gt;=1,AI$8,0)</f>
        <v>0</v>
      </c>
      <c r="AJ48" s="249">
        <f>+IF(intern2!AK44&gt;=1,AJ$8,0)</f>
        <v>0</v>
      </c>
      <c r="AK48" s="249">
        <f>+IF(intern2!AL44&gt;=1,AK$8,0)</f>
        <v>0</v>
      </c>
      <c r="AL48" s="249">
        <f>+IF(intern2!AM44&gt;=1,AL$8,0)</f>
        <v>0</v>
      </c>
      <c r="AM48" s="249">
        <f>+IF(intern2!AN44&gt;=1,AM$8,0)</f>
        <v>0</v>
      </c>
      <c r="AN48" s="249">
        <f>+IF(intern2!AO44&gt;=1,AN$8,0)</f>
        <v>0</v>
      </c>
      <c r="AO48" s="249">
        <f>+IF(intern2!AP44&gt;=1,AO$8,0)</f>
        <v>0</v>
      </c>
      <c r="AP48" s="249">
        <f>+IF(intern2!AQ44&gt;=1,AP$8,0)</f>
        <v>0</v>
      </c>
      <c r="AQ48" s="249">
        <f>+IF(intern2!AR44&gt;=1,AQ$8,0)</f>
        <v>0</v>
      </c>
      <c r="AR48" s="249">
        <f>+IF(intern2!AS44&gt;=1,AR$8,0)</f>
        <v>0</v>
      </c>
      <c r="AS48" s="249">
        <f>+IF(intern2!AT44&gt;=1,AS$8,0)</f>
        <v>0</v>
      </c>
      <c r="AT48" s="249">
        <f>+IF(intern2!AU44&gt;=1,AT$8,0)</f>
        <v>0</v>
      </c>
      <c r="AU48" s="249">
        <f>+IF(intern2!AV44&gt;=1,AU$8,0)</f>
        <v>0</v>
      </c>
      <c r="AV48" s="249">
        <f>+IF(intern2!AW44&gt;=1,AV$8,0)</f>
        <v>0</v>
      </c>
    </row>
    <row r="49" spans="1:48" x14ac:dyDescent="0.25">
      <c r="A49" s="222" t="str">
        <f>'2.2'!C50</f>
        <v>AUG1.5</v>
      </c>
      <c r="B49" s="222" t="str">
        <f>'2.2'!D50</f>
        <v>Glaskörper/Netzhautprobleme</v>
      </c>
      <c r="C49" s="249">
        <f>+IF(intern2!D45&gt;=1,C$8,0)</f>
        <v>0</v>
      </c>
      <c r="D49" s="249">
        <f>+IF(intern2!E45&gt;=1,D$8,0)</f>
        <v>0</v>
      </c>
      <c r="E49" s="249">
        <f>+IF(intern2!F45&gt;=1,E$8,0)</f>
        <v>0</v>
      </c>
      <c r="F49" s="249">
        <f>+IF(intern2!G45&gt;=1,F$8,0)</f>
        <v>0</v>
      </c>
      <c r="G49" s="249">
        <f>+IF(intern2!H45&gt;=1,G$8,0)</f>
        <v>0</v>
      </c>
      <c r="H49" s="249">
        <f>+IF(intern2!I45&gt;=1,H$8,0)</f>
        <v>0</v>
      </c>
      <c r="I49" s="249">
        <f>+IF(intern2!J45&gt;=1,I$8,0)</f>
        <v>0</v>
      </c>
      <c r="J49" s="249">
        <f>+IF(intern2!K45&gt;=1,J$8,0)</f>
        <v>0</v>
      </c>
      <c r="K49" s="249">
        <f>+IF(intern2!L45&gt;=1,K$8,0)</f>
        <v>0</v>
      </c>
      <c r="L49" s="249">
        <f>+IF(intern2!M45&gt;=1,L$8,0)</f>
        <v>0</v>
      </c>
      <c r="M49" s="249">
        <f>+IF(intern2!N45&gt;=1,M$8,0)</f>
        <v>0</v>
      </c>
      <c r="N49" s="249">
        <f>+IF(intern2!O45&gt;=1,N$8,0)</f>
        <v>0</v>
      </c>
      <c r="O49" s="249">
        <f>+IF(intern2!P45&gt;=1,O$8,0)</f>
        <v>0</v>
      </c>
      <c r="P49" s="249">
        <f>+IF(intern2!Q45&gt;=1,P$8,0)</f>
        <v>0</v>
      </c>
      <c r="Q49" s="249">
        <f>+IF(intern2!R45&gt;=1,Q$8,0)</f>
        <v>0</v>
      </c>
      <c r="R49" s="249">
        <f>+IF(intern2!S45&gt;=1,R$8,0)</f>
        <v>0</v>
      </c>
      <c r="S49" s="249">
        <f>+IF(intern2!T45&gt;=1,S$8,0)</f>
        <v>0</v>
      </c>
      <c r="T49" s="249">
        <f>+IF(intern2!U45&gt;=1,T$8,0)</f>
        <v>0</v>
      </c>
      <c r="U49" s="249">
        <f>+IF(intern2!V45&gt;=1,U$8,0)</f>
        <v>0</v>
      </c>
      <c r="V49" s="249">
        <f>+IF(intern2!W45&gt;=1,V$8,0)</f>
        <v>0</v>
      </c>
      <c r="W49" s="249">
        <f>+IF(intern2!X45&gt;=1,W$8,0)</f>
        <v>0</v>
      </c>
      <c r="X49" s="249">
        <f>+IF(intern2!Y45&gt;=1,X$8,0)</f>
        <v>0</v>
      </c>
      <c r="Y49" s="249">
        <f>+IF(intern2!Z45&gt;=1,Y$8,0)</f>
        <v>0</v>
      </c>
      <c r="Z49" s="249">
        <f>+IF(intern2!AA45&gt;=1,Z$8,0)</f>
        <v>0</v>
      </c>
      <c r="AA49" s="249">
        <f>+IF(intern2!AB45&gt;=1,AA$8,0)</f>
        <v>0</v>
      </c>
      <c r="AB49" s="249">
        <f>+IF(intern2!AC45&gt;=1,AB$8,0)</f>
        <v>0</v>
      </c>
      <c r="AC49" s="249">
        <f>+IF(intern2!AD45&gt;=1,AC$8,0)</f>
        <v>0</v>
      </c>
      <c r="AD49" s="249">
        <f>+IF(intern2!AE45&gt;=1,AD$8,0)</f>
        <v>0</v>
      </c>
      <c r="AE49" s="249">
        <f>+IF(intern2!AF45&gt;=1,AE$8,0)</f>
        <v>0</v>
      </c>
      <c r="AF49" s="249">
        <f>+IF(intern2!AG45&gt;=1,AF$8,0)</f>
        <v>0</v>
      </c>
      <c r="AG49" s="249">
        <f>+IF(intern2!AH45&gt;=1,AG$8,0)</f>
        <v>0</v>
      </c>
      <c r="AH49" s="249">
        <f>+IF(intern2!AI45&gt;=1,AH$8,0)</f>
        <v>0</v>
      </c>
      <c r="AI49" s="249">
        <f>+IF(intern2!AJ45&gt;=1,AI$8,0)</f>
        <v>0</v>
      </c>
      <c r="AJ49" s="249">
        <f>+IF(intern2!AK45&gt;=1,AJ$8,0)</f>
        <v>0</v>
      </c>
      <c r="AK49" s="249">
        <f>+IF(intern2!AL45&gt;=1,AK$8,0)</f>
        <v>0</v>
      </c>
      <c r="AL49" s="249">
        <f>+IF(intern2!AM45&gt;=1,AL$8,0)</f>
        <v>0</v>
      </c>
      <c r="AM49" s="249">
        <f>+IF(intern2!AN45&gt;=1,AM$8,0)</f>
        <v>0</v>
      </c>
      <c r="AN49" s="249">
        <f>+IF(intern2!AO45&gt;=1,AN$8,0)</f>
        <v>0</v>
      </c>
      <c r="AO49" s="249">
        <f>+IF(intern2!AP45&gt;=1,AO$8,0)</f>
        <v>0</v>
      </c>
      <c r="AP49" s="249">
        <f>+IF(intern2!AQ45&gt;=1,AP$8,0)</f>
        <v>0</v>
      </c>
      <c r="AQ49" s="249">
        <f>+IF(intern2!AR45&gt;=1,AQ$8,0)</f>
        <v>0</v>
      </c>
      <c r="AR49" s="249">
        <f>+IF(intern2!AS45&gt;=1,AR$8,0)</f>
        <v>0</v>
      </c>
      <c r="AS49" s="249">
        <f>+IF(intern2!AT45&gt;=1,AS$8,0)</f>
        <v>0</v>
      </c>
      <c r="AT49" s="249">
        <f>+IF(intern2!AU45&gt;=1,AT$8,0)</f>
        <v>0</v>
      </c>
      <c r="AU49" s="249">
        <f>+IF(intern2!AV45&gt;=1,AU$8,0)</f>
        <v>0</v>
      </c>
      <c r="AV49" s="249">
        <f>+IF(intern2!AW45&gt;=1,AV$8,0)</f>
        <v>0</v>
      </c>
    </row>
    <row r="50" spans="1:48" x14ac:dyDescent="0.25">
      <c r="A50" s="222" t="str">
        <f>'2.2'!C51</f>
        <v>END1</v>
      </c>
      <c r="B50" s="222" t="str">
        <f>'2.2'!D51</f>
        <v>Endokrinologie</v>
      </c>
      <c r="C50" s="249">
        <f>+IF(intern2!D46&gt;=1,C$8,0)</f>
        <v>0</v>
      </c>
      <c r="D50" s="249">
        <f>+IF(intern2!E46&gt;=1,D$8,0)</f>
        <v>0</v>
      </c>
      <c r="E50" s="249">
        <f>+IF(intern2!F46&gt;=1,E$8,0)</f>
        <v>0</v>
      </c>
      <c r="F50" s="249">
        <f>+IF(intern2!G46&gt;=1,F$8,0)</f>
        <v>0</v>
      </c>
      <c r="G50" s="249">
        <f>+IF(intern2!H46&gt;=1,G$8,0)</f>
        <v>0</v>
      </c>
      <c r="H50" s="249">
        <f>+IF(intern2!I46&gt;=1,H$8,0)</f>
        <v>0</v>
      </c>
      <c r="I50" s="249">
        <f>+IF(intern2!J46&gt;=1,I$8,0)</f>
        <v>0</v>
      </c>
      <c r="J50" s="249">
        <f>+IF(intern2!K46&gt;=1,J$8,0)</f>
        <v>0</v>
      </c>
      <c r="K50" s="249">
        <f>+IF(intern2!L46&gt;=1,K$8,0)</f>
        <v>0</v>
      </c>
      <c r="L50" s="249">
        <f>+IF(intern2!M46&gt;=1,L$8,0)</f>
        <v>0</v>
      </c>
      <c r="M50" s="249">
        <f>+IF(intern2!N46&gt;=1,M$8,0)</f>
        <v>0</v>
      </c>
      <c r="N50" s="249">
        <f>+IF(intern2!O46&gt;=1,N$8,0)</f>
        <v>0</v>
      </c>
      <c r="O50" s="249">
        <f>+IF(intern2!P46&gt;=1,O$8,0)</f>
        <v>0</v>
      </c>
      <c r="P50" s="249">
        <f>+IF(intern2!Q46&gt;=1,P$8,0)</f>
        <v>0</v>
      </c>
      <c r="Q50" s="249">
        <f>+IF(intern2!R46&gt;=1,Q$8,0)</f>
        <v>0</v>
      </c>
      <c r="R50" s="249">
        <f>+IF(intern2!S46&gt;=1,R$8,0)</f>
        <v>0</v>
      </c>
      <c r="S50" s="249">
        <f>+IF(intern2!T46&gt;=1,S$8,0)</f>
        <v>0</v>
      </c>
      <c r="T50" s="249">
        <f>+IF(intern2!U46&gt;=1,T$8,0)</f>
        <v>0</v>
      </c>
      <c r="U50" s="249">
        <f>+IF(intern2!V46&gt;=1,U$8,0)</f>
        <v>0</v>
      </c>
      <c r="V50" s="249">
        <f>+IF(intern2!W46&gt;=1,V$8,0)</f>
        <v>0</v>
      </c>
      <c r="W50" s="249">
        <f>+IF(intern2!X46&gt;=1,W$8,0)</f>
        <v>0</v>
      </c>
      <c r="X50" s="249">
        <f>+IF(intern2!Y46&gt;=1,X$8,0)</f>
        <v>0</v>
      </c>
      <c r="Y50" s="249">
        <f>+IF(intern2!Z46&gt;=1,Y$8,0)</f>
        <v>0</v>
      </c>
      <c r="Z50" s="249">
        <f>+IF(intern2!AA46&gt;=1,Z$8,0)</f>
        <v>0</v>
      </c>
      <c r="AA50" s="249">
        <f>+IF(intern2!AB46&gt;=1,AA$8,0)</f>
        <v>0</v>
      </c>
      <c r="AB50" s="249">
        <f>+IF(intern2!AC46&gt;=1,AB$8,0)</f>
        <v>0</v>
      </c>
      <c r="AC50" s="249">
        <f>+IF(intern2!AD46&gt;=1,AC$8,0)</f>
        <v>0</v>
      </c>
      <c r="AD50" s="249">
        <f>+IF(intern2!AE46&gt;=1,AD$8,0)</f>
        <v>0</v>
      </c>
      <c r="AE50" s="249">
        <f>+IF(intern2!AF46&gt;=1,AE$8,0)</f>
        <v>0</v>
      </c>
      <c r="AF50" s="249">
        <f>+IF(intern2!AG46&gt;=1,AF$8,0)</f>
        <v>0</v>
      </c>
      <c r="AG50" s="249">
        <f>+IF(intern2!AH46&gt;=1,AG$8,0)</f>
        <v>0</v>
      </c>
      <c r="AH50" s="249">
        <f>+IF(intern2!AI46&gt;=1,AH$8,0)</f>
        <v>0</v>
      </c>
      <c r="AI50" s="249">
        <f>+IF(intern2!AJ46&gt;=1,AI$8,0)</f>
        <v>0</v>
      </c>
      <c r="AJ50" s="249">
        <f>+IF(intern2!AK46&gt;=1,AJ$8,0)</f>
        <v>0</v>
      </c>
      <c r="AK50" s="249">
        <f>+IF(intern2!AL46&gt;=1,AK$8,0)</f>
        <v>0</v>
      </c>
      <c r="AL50" s="249">
        <f>+IF(intern2!AM46&gt;=1,AL$8,0)</f>
        <v>0</v>
      </c>
      <c r="AM50" s="249">
        <f>+IF(intern2!AN46&gt;=1,AM$8,0)</f>
        <v>0</v>
      </c>
      <c r="AN50" s="249">
        <f>+IF(intern2!AO46&gt;=1,AN$8,0)</f>
        <v>0</v>
      </c>
      <c r="AO50" s="249">
        <f>+IF(intern2!AP46&gt;=1,AO$8,0)</f>
        <v>0</v>
      </c>
      <c r="AP50" s="249">
        <f>+IF(intern2!AQ46&gt;=1,AP$8,0)</f>
        <v>0</v>
      </c>
      <c r="AQ50" s="249">
        <f>+IF(intern2!AR46&gt;=1,AQ$8,0)</f>
        <v>0</v>
      </c>
      <c r="AR50" s="249">
        <f>+IF(intern2!AS46&gt;=1,AR$8,0)</f>
        <v>0</v>
      </c>
      <c r="AS50" s="249">
        <f>+IF(intern2!AT46&gt;=1,AS$8,0)</f>
        <v>0</v>
      </c>
      <c r="AT50" s="249">
        <f>+IF(intern2!AU46&gt;=1,AT$8,0)</f>
        <v>0</v>
      </c>
      <c r="AU50" s="249">
        <f>+IF(intern2!AV46&gt;=1,AU$8,0)</f>
        <v>0</v>
      </c>
      <c r="AV50" s="249">
        <f>+IF(intern2!AW46&gt;=1,AV$8,0)</f>
        <v>0</v>
      </c>
    </row>
    <row r="51" spans="1:48" x14ac:dyDescent="0.25">
      <c r="A51" s="222" t="str">
        <f>'2.2'!C52</f>
        <v>GAE1</v>
      </c>
      <c r="B51" s="222" t="str">
        <f>'2.2'!D52</f>
        <v>Gastroenterologie</v>
      </c>
      <c r="C51" s="249">
        <f>+IF(intern2!D47&gt;=1,C$8,0)</f>
        <v>0</v>
      </c>
      <c r="D51" s="249">
        <f>+IF(intern2!E47&gt;=1,D$8,0)</f>
        <v>0</v>
      </c>
      <c r="E51" s="249">
        <f>+IF(intern2!F47&gt;=1,E$8,0)</f>
        <v>0</v>
      </c>
      <c r="F51" s="249">
        <f>+IF(intern2!G47&gt;=1,F$8,0)</f>
        <v>0</v>
      </c>
      <c r="G51" s="249">
        <f>+IF(intern2!H47&gt;=1,G$8,0)</f>
        <v>0</v>
      </c>
      <c r="H51" s="249">
        <f>+IF(intern2!I47&gt;=1,H$8,0)</f>
        <v>0</v>
      </c>
      <c r="I51" s="249">
        <f>+IF(intern2!J47&gt;=1,I$8,0)</f>
        <v>0</v>
      </c>
      <c r="J51" s="249">
        <f>+IF(intern2!K47&gt;=1,J$8,0)</f>
        <v>0</v>
      </c>
      <c r="K51" s="249">
        <f>+IF(intern2!L47&gt;=1,K$8,0)</f>
        <v>0</v>
      </c>
      <c r="L51" s="249">
        <f>+IF(intern2!M47&gt;=1,L$8,0)</f>
        <v>0</v>
      </c>
      <c r="M51" s="249">
        <f>+IF(intern2!N47&gt;=1,M$8,0)</f>
        <v>0</v>
      </c>
      <c r="N51" s="249">
        <f>+IF(intern2!O47&gt;=1,N$8,0)</f>
        <v>0</v>
      </c>
      <c r="O51" s="249">
        <f>+IF(intern2!P47&gt;=1,O$8,0)</f>
        <v>0</v>
      </c>
      <c r="P51" s="249">
        <f>+IF(intern2!Q47&gt;=1,P$8,0)</f>
        <v>0</v>
      </c>
      <c r="Q51" s="249">
        <f>+IF(intern2!R47&gt;=1,Q$8,0)</f>
        <v>0</v>
      </c>
      <c r="R51" s="249">
        <f>+IF(intern2!S47&gt;=1,R$8,0)</f>
        <v>0</v>
      </c>
      <c r="S51" s="249">
        <f>+IF(intern2!T47&gt;=1,S$8,0)</f>
        <v>0</v>
      </c>
      <c r="T51" s="249">
        <f>+IF(intern2!U47&gt;=1,T$8,0)</f>
        <v>0</v>
      </c>
      <c r="U51" s="249">
        <f>+IF(intern2!V47&gt;=1,U$8,0)</f>
        <v>0</v>
      </c>
      <c r="V51" s="249">
        <f>+IF(intern2!W47&gt;=1,V$8,0)</f>
        <v>0</v>
      </c>
      <c r="W51" s="249">
        <f>+IF(intern2!X47&gt;=1,W$8,0)</f>
        <v>0</v>
      </c>
      <c r="X51" s="249">
        <f>+IF(intern2!Y47&gt;=1,X$8,0)</f>
        <v>0</v>
      </c>
      <c r="Y51" s="249">
        <f>+IF(intern2!Z47&gt;=1,Y$8,0)</f>
        <v>0</v>
      </c>
      <c r="Z51" s="249">
        <f>+IF(intern2!AA47&gt;=1,Z$8,0)</f>
        <v>0</v>
      </c>
      <c r="AA51" s="249">
        <f>+IF(intern2!AB47&gt;=1,AA$8,0)</f>
        <v>0</v>
      </c>
      <c r="AB51" s="249">
        <f>+IF(intern2!AC47&gt;=1,AB$8,0)</f>
        <v>0</v>
      </c>
      <c r="AC51" s="249">
        <f>+IF(intern2!AD47&gt;=1,AC$8,0)</f>
        <v>0</v>
      </c>
      <c r="AD51" s="249">
        <f>+IF(intern2!AE47&gt;=1,AD$8,0)</f>
        <v>0</v>
      </c>
      <c r="AE51" s="249">
        <f>+IF(intern2!AF47&gt;=1,AE$8,0)</f>
        <v>0</v>
      </c>
      <c r="AF51" s="249">
        <f>+IF(intern2!AG47&gt;=1,AF$8,0)</f>
        <v>0</v>
      </c>
      <c r="AG51" s="249">
        <f>+IF(intern2!AH47&gt;=1,AG$8,0)</f>
        <v>0</v>
      </c>
      <c r="AH51" s="249">
        <f>+IF(intern2!AI47&gt;=1,AH$8,0)</f>
        <v>0</v>
      </c>
      <c r="AI51" s="249">
        <f>+IF(intern2!AJ47&gt;=1,AI$8,0)</f>
        <v>0</v>
      </c>
      <c r="AJ51" s="249">
        <f>+IF(intern2!AK47&gt;=1,AJ$8,0)</f>
        <v>0</v>
      </c>
      <c r="AK51" s="249">
        <f>+IF(intern2!AL47&gt;=1,AK$8,0)</f>
        <v>0</v>
      </c>
      <c r="AL51" s="249">
        <f>+IF(intern2!AM47&gt;=1,AL$8,0)</f>
        <v>0</v>
      </c>
      <c r="AM51" s="249">
        <f>+IF(intern2!AN47&gt;=1,AM$8,0)</f>
        <v>0</v>
      </c>
      <c r="AN51" s="249">
        <f>+IF(intern2!AO47&gt;=1,AN$8,0)</f>
        <v>0</v>
      </c>
      <c r="AO51" s="249">
        <f>+IF(intern2!AP47&gt;=1,AO$8,0)</f>
        <v>0</v>
      </c>
      <c r="AP51" s="249">
        <f>+IF(intern2!AQ47&gt;=1,AP$8,0)</f>
        <v>0</v>
      </c>
      <c r="AQ51" s="249">
        <f>+IF(intern2!AR47&gt;=1,AQ$8,0)</f>
        <v>0</v>
      </c>
      <c r="AR51" s="249">
        <f>+IF(intern2!AS47&gt;=1,AR$8,0)</f>
        <v>0</v>
      </c>
      <c r="AS51" s="249">
        <f>+IF(intern2!AT47&gt;=1,AS$8,0)</f>
        <v>0</v>
      </c>
      <c r="AT51" s="249">
        <f>+IF(intern2!AU47&gt;=1,AT$8,0)</f>
        <v>0</v>
      </c>
      <c r="AU51" s="249">
        <f>+IF(intern2!AV47&gt;=1,AU$8,0)</f>
        <v>0</v>
      </c>
      <c r="AV51" s="249">
        <f>+IF(intern2!AW47&gt;=1,AV$8,0)</f>
        <v>0</v>
      </c>
    </row>
    <row r="52" spans="1:48" x14ac:dyDescent="0.25">
      <c r="A52" s="222" t="str">
        <f>'2.2'!C53</f>
        <v>GAE1.1</v>
      </c>
      <c r="B52" s="222" t="str">
        <f>'2.2'!D53</f>
        <v>Spezialisierte Gastroenterologie</v>
      </c>
      <c r="C52" s="249">
        <f>+IF(intern2!D48&gt;=1,C$8,0)</f>
        <v>0</v>
      </c>
      <c r="D52" s="249">
        <f>+IF(intern2!E48&gt;=1,D$8,0)</f>
        <v>0</v>
      </c>
      <c r="E52" s="249">
        <f>+IF(intern2!F48&gt;=1,E$8,0)</f>
        <v>0</v>
      </c>
      <c r="F52" s="249">
        <f>+IF(intern2!G48&gt;=1,F$8,0)</f>
        <v>0</v>
      </c>
      <c r="G52" s="249">
        <f>+IF(intern2!H48&gt;=1,G$8,0)</f>
        <v>0</v>
      </c>
      <c r="H52" s="249">
        <f>+IF(intern2!I48&gt;=1,H$8,0)</f>
        <v>0</v>
      </c>
      <c r="I52" s="249">
        <f>+IF(intern2!J48&gt;=1,I$8,0)</f>
        <v>0</v>
      </c>
      <c r="J52" s="249">
        <f>+IF(intern2!K48&gt;=1,J$8,0)</f>
        <v>0</v>
      </c>
      <c r="K52" s="249">
        <f>+IF(intern2!L48&gt;=1,K$8,0)</f>
        <v>0</v>
      </c>
      <c r="L52" s="249">
        <f>+IF(intern2!M48&gt;=1,L$8,0)</f>
        <v>0</v>
      </c>
      <c r="M52" s="249">
        <f>+IF(intern2!N48&gt;=1,M$8,0)</f>
        <v>0</v>
      </c>
      <c r="N52" s="249">
        <f>+IF(intern2!O48&gt;=1,N$8,0)</f>
        <v>0</v>
      </c>
      <c r="O52" s="249">
        <f>+IF(intern2!P48&gt;=1,O$8,0)</f>
        <v>0</v>
      </c>
      <c r="P52" s="249">
        <f>+IF(intern2!Q48&gt;=1,P$8,0)</f>
        <v>0</v>
      </c>
      <c r="Q52" s="249">
        <f>+IF(intern2!R48&gt;=1,Q$8,0)</f>
        <v>0</v>
      </c>
      <c r="R52" s="249">
        <f>+IF(intern2!S48&gt;=1,R$8,0)</f>
        <v>0</v>
      </c>
      <c r="S52" s="249">
        <f>+IF(intern2!T48&gt;=1,S$8,0)</f>
        <v>0</v>
      </c>
      <c r="T52" s="249">
        <f>+IF(intern2!U48&gt;=1,T$8,0)</f>
        <v>0</v>
      </c>
      <c r="U52" s="249">
        <f>+IF(intern2!V48&gt;=1,U$8,0)</f>
        <v>0</v>
      </c>
      <c r="V52" s="249">
        <f>+IF(intern2!W48&gt;=1,V$8,0)</f>
        <v>0</v>
      </c>
      <c r="W52" s="249">
        <f>+IF(intern2!X48&gt;=1,W$8,0)</f>
        <v>0</v>
      </c>
      <c r="X52" s="249">
        <f>+IF(intern2!Y48&gt;=1,X$8,0)</f>
        <v>0</v>
      </c>
      <c r="Y52" s="249">
        <f>+IF(intern2!Z48&gt;=1,Y$8,0)</f>
        <v>0</v>
      </c>
      <c r="Z52" s="249">
        <f>+IF(intern2!AA48&gt;=1,Z$8,0)</f>
        <v>0</v>
      </c>
      <c r="AA52" s="249">
        <f>+IF(intern2!AB48&gt;=1,AA$8,0)</f>
        <v>0</v>
      </c>
      <c r="AB52" s="249">
        <f>+IF(intern2!AC48&gt;=1,AB$8,0)</f>
        <v>0</v>
      </c>
      <c r="AC52" s="249">
        <f>+IF(intern2!AD48&gt;=1,AC$8,0)</f>
        <v>0</v>
      </c>
      <c r="AD52" s="249">
        <f>+IF(intern2!AE48&gt;=1,AD$8,0)</f>
        <v>0</v>
      </c>
      <c r="AE52" s="249">
        <f>+IF(intern2!AF48&gt;=1,AE$8,0)</f>
        <v>0</v>
      </c>
      <c r="AF52" s="249">
        <f>+IF(intern2!AG48&gt;=1,AF$8,0)</f>
        <v>0</v>
      </c>
      <c r="AG52" s="249">
        <f>+IF(intern2!AH48&gt;=1,AG$8,0)</f>
        <v>0</v>
      </c>
      <c r="AH52" s="249">
        <f>+IF(intern2!AI48&gt;=1,AH$8,0)</f>
        <v>0</v>
      </c>
      <c r="AI52" s="249">
        <f>+IF(intern2!AJ48&gt;=1,AI$8,0)</f>
        <v>0</v>
      </c>
      <c r="AJ52" s="249">
        <f>+IF(intern2!AK48&gt;=1,AJ$8,0)</f>
        <v>0</v>
      </c>
      <c r="AK52" s="249">
        <f>+IF(intern2!AL48&gt;=1,AK$8,0)</f>
        <v>0</v>
      </c>
      <c r="AL52" s="249">
        <f>+IF(intern2!AM48&gt;=1,AL$8,0)</f>
        <v>0</v>
      </c>
      <c r="AM52" s="249">
        <f>+IF(intern2!AN48&gt;=1,AM$8,0)</f>
        <v>0</v>
      </c>
      <c r="AN52" s="249">
        <f>+IF(intern2!AO48&gt;=1,AN$8,0)</f>
        <v>0</v>
      </c>
      <c r="AO52" s="249">
        <f>+IF(intern2!AP48&gt;=1,AO$8,0)</f>
        <v>0</v>
      </c>
      <c r="AP52" s="249">
        <f>+IF(intern2!AQ48&gt;=1,AP$8,0)</f>
        <v>0</v>
      </c>
      <c r="AQ52" s="249">
        <f>+IF(intern2!AR48&gt;=1,AQ$8,0)</f>
        <v>0</v>
      </c>
      <c r="AR52" s="249">
        <f>+IF(intern2!AS48&gt;=1,AR$8,0)</f>
        <v>0</v>
      </c>
      <c r="AS52" s="249">
        <f>+IF(intern2!AT48&gt;=1,AS$8,0)</f>
        <v>0</v>
      </c>
      <c r="AT52" s="249">
        <f>+IF(intern2!AU48&gt;=1,AT$8,0)</f>
        <v>0</v>
      </c>
      <c r="AU52" s="249">
        <f>+IF(intern2!AV48&gt;=1,AU$8,0)</f>
        <v>0</v>
      </c>
      <c r="AV52" s="249">
        <f>+IF(intern2!AW48&gt;=1,AV$8,0)</f>
        <v>0</v>
      </c>
    </row>
    <row r="53" spans="1:48" x14ac:dyDescent="0.25">
      <c r="A53" s="222" t="str">
        <f>'2.2'!C54</f>
        <v>VIS1</v>
      </c>
      <c r="B53" s="222" t="str">
        <f>'2.2'!D54</f>
        <v>Viszeralchirurgie</v>
      </c>
      <c r="C53" s="249">
        <f>+IF(intern2!D49&gt;=1,C$8,0)</f>
        <v>0</v>
      </c>
      <c r="D53" s="249">
        <f>+IF(intern2!E49&gt;=1,D$8,0)</f>
        <v>0</v>
      </c>
      <c r="E53" s="249">
        <f>+IF(intern2!F49&gt;=1,E$8,0)</f>
        <v>0</v>
      </c>
      <c r="F53" s="249">
        <f>+IF(intern2!G49&gt;=1,F$8,0)</f>
        <v>0</v>
      </c>
      <c r="G53" s="249">
        <f>+IF(intern2!H49&gt;=1,G$8,0)</f>
        <v>0</v>
      </c>
      <c r="H53" s="249">
        <f>+IF(intern2!I49&gt;=1,H$8,0)</f>
        <v>0</v>
      </c>
      <c r="I53" s="249">
        <f>+IF(intern2!J49&gt;=1,I$8,0)</f>
        <v>0</v>
      </c>
      <c r="J53" s="249">
        <f>+IF(intern2!K49&gt;=1,J$8,0)</f>
        <v>0</v>
      </c>
      <c r="K53" s="249">
        <f>+IF(intern2!L49&gt;=1,K$8,0)</f>
        <v>0</v>
      </c>
      <c r="L53" s="249">
        <f>+IF(intern2!M49&gt;=1,L$8,0)</f>
        <v>0</v>
      </c>
      <c r="M53" s="249">
        <f>+IF(intern2!N49&gt;=1,M$8,0)</f>
        <v>0</v>
      </c>
      <c r="N53" s="249">
        <f>+IF(intern2!O49&gt;=1,N$8,0)</f>
        <v>0</v>
      </c>
      <c r="O53" s="249">
        <f>+IF(intern2!P49&gt;=1,O$8,0)</f>
        <v>0</v>
      </c>
      <c r="P53" s="249">
        <f>+IF(intern2!Q49&gt;=1,P$8,0)</f>
        <v>0</v>
      </c>
      <c r="Q53" s="249">
        <f>+IF(intern2!R49&gt;=1,Q$8,0)</f>
        <v>0</v>
      </c>
      <c r="R53" s="249">
        <f>+IF(intern2!S49&gt;=1,R$8,0)</f>
        <v>0</v>
      </c>
      <c r="S53" s="249">
        <f>+IF(intern2!T49&gt;=1,S$8,0)</f>
        <v>0</v>
      </c>
      <c r="T53" s="249">
        <f>+IF(intern2!U49&gt;=1,T$8,0)</f>
        <v>0</v>
      </c>
      <c r="U53" s="249">
        <f>+IF(intern2!V49&gt;=1,U$8,0)</f>
        <v>0</v>
      </c>
      <c r="V53" s="249">
        <f>+IF(intern2!W49&gt;=1,V$8,0)</f>
        <v>0</v>
      </c>
      <c r="W53" s="249">
        <f>+IF(intern2!X49&gt;=1,W$8,0)</f>
        <v>0</v>
      </c>
      <c r="X53" s="249">
        <f>+IF(intern2!Y49&gt;=1,X$8,0)</f>
        <v>0</v>
      </c>
      <c r="Y53" s="249">
        <f>+IF(intern2!Z49&gt;=1,Y$8,0)</f>
        <v>0</v>
      </c>
      <c r="Z53" s="249">
        <f>+IF(intern2!AA49&gt;=1,Z$8,0)</f>
        <v>0</v>
      </c>
      <c r="AA53" s="249">
        <f>+IF(intern2!AB49&gt;=1,AA$8,0)</f>
        <v>0</v>
      </c>
      <c r="AB53" s="249">
        <f>+IF(intern2!AC49&gt;=1,AB$8,0)</f>
        <v>0</v>
      </c>
      <c r="AC53" s="249">
        <f>+IF(intern2!AD49&gt;=1,AC$8,0)</f>
        <v>0</v>
      </c>
      <c r="AD53" s="249">
        <f>+IF(intern2!AE49&gt;=1,AD$8,0)</f>
        <v>0</v>
      </c>
      <c r="AE53" s="249">
        <f>+IF(intern2!AF49&gt;=1,AE$8,0)</f>
        <v>0</v>
      </c>
      <c r="AF53" s="249">
        <f>+IF(intern2!AG49&gt;=1,AF$8,0)</f>
        <v>0</v>
      </c>
      <c r="AG53" s="249">
        <f>+IF(intern2!AH49&gt;=1,AG$8,0)</f>
        <v>0</v>
      </c>
      <c r="AH53" s="249">
        <f>+IF(intern2!AI49&gt;=1,AH$8,0)</f>
        <v>0</v>
      </c>
      <c r="AI53" s="249">
        <f>+IF(intern2!AJ49&gt;=1,AI$8,0)</f>
        <v>0</v>
      </c>
      <c r="AJ53" s="249">
        <f>+IF(intern2!AK49&gt;=1,AJ$8,0)</f>
        <v>0</v>
      </c>
      <c r="AK53" s="249">
        <f>+IF(intern2!AL49&gt;=1,AK$8,0)</f>
        <v>0</v>
      </c>
      <c r="AL53" s="249">
        <f>+IF(intern2!AM49&gt;=1,AL$8,0)</f>
        <v>0</v>
      </c>
      <c r="AM53" s="249">
        <f>+IF(intern2!AN49&gt;=1,AM$8,0)</f>
        <v>0</v>
      </c>
      <c r="AN53" s="249">
        <f>+IF(intern2!AO49&gt;=1,AN$8,0)</f>
        <v>0</v>
      </c>
      <c r="AO53" s="249">
        <f>+IF(intern2!AP49&gt;=1,AO$8,0)</f>
        <v>0</v>
      </c>
      <c r="AP53" s="249">
        <f>+IF(intern2!AQ49&gt;=1,AP$8,0)</f>
        <v>0</v>
      </c>
      <c r="AQ53" s="249">
        <f>+IF(intern2!AR49&gt;=1,AQ$8,0)</f>
        <v>0</v>
      </c>
      <c r="AR53" s="249">
        <f>+IF(intern2!AS49&gt;=1,AR$8,0)</f>
        <v>0</v>
      </c>
      <c r="AS53" s="249">
        <f>+IF(intern2!AT49&gt;=1,AS$8,0)</f>
        <v>0</v>
      </c>
      <c r="AT53" s="249">
        <f>+IF(intern2!AU49&gt;=1,AT$8,0)</f>
        <v>0</v>
      </c>
      <c r="AU53" s="249">
        <f>+IF(intern2!AV49&gt;=1,AU$8,0)</f>
        <v>0</v>
      </c>
      <c r="AV53" s="249">
        <f>+IF(intern2!AW49&gt;=1,AV$8,0)</f>
        <v>0</v>
      </c>
    </row>
    <row r="54" spans="1:48" ht="25" x14ac:dyDescent="0.25">
      <c r="A54" s="222" t="str">
        <f>'2.2'!C55</f>
        <v>VIS1.1</v>
      </c>
      <c r="B54" s="222" t="str">
        <f>'2.2'!D55</f>
        <v>Grosse Pankreaseingriffe (IVHSM)</v>
      </c>
      <c r="C54" s="249">
        <f>+IF(intern2!D50&gt;=1,C$8,0)</f>
        <v>0</v>
      </c>
      <c r="D54" s="249">
        <f>+IF(intern2!E50&gt;=1,D$8,0)</f>
        <v>0</v>
      </c>
      <c r="E54" s="249">
        <f>+IF(intern2!F50&gt;=1,E$8,0)</f>
        <v>0</v>
      </c>
      <c r="F54" s="249">
        <f>+IF(intern2!G50&gt;=1,F$8,0)</f>
        <v>0</v>
      </c>
      <c r="G54" s="249">
        <f>+IF(intern2!H50&gt;=1,G$8,0)</f>
        <v>0</v>
      </c>
      <c r="H54" s="249">
        <f>+IF(intern2!I50&gt;=1,H$8,0)</f>
        <v>0</v>
      </c>
      <c r="I54" s="249">
        <f>+IF(intern2!J50&gt;=1,I$8,0)</f>
        <v>0</v>
      </c>
      <c r="J54" s="249">
        <f>+IF(intern2!K50&gt;=1,J$8,0)</f>
        <v>0</v>
      </c>
      <c r="K54" s="249">
        <f>+IF(intern2!L50&gt;=1,K$8,0)</f>
        <v>0</v>
      </c>
      <c r="L54" s="249">
        <f>+IF(intern2!M50&gt;=1,L$8,0)</f>
        <v>0</v>
      </c>
      <c r="M54" s="249">
        <f>+IF(intern2!N50&gt;=1,M$8,0)</f>
        <v>0</v>
      </c>
      <c r="N54" s="249">
        <f>+IF(intern2!O50&gt;=1,N$8,0)</f>
        <v>0</v>
      </c>
      <c r="O54" s="249">
        <f>+IF(intern2!P50&gt;=1,O$8,0)</f>
        <v>0</v>
      </c>
      <c r="P54" s="249">
        <f>+IF(intern2!Q50&gt;=1,P$8,0)</f>
        <v>0</v>
      </c>
      <c r="Q54" s="249">
        <f>+IF(intern2!R50&gt;=1,Q$8,0)</f>
        <v>0</v>
      </c>
      <c r="R54" s="249">
        <f>+IF(intern2!S50&gt;=1,R$8,0)</f>
        <v>0</v>
      </c>
      <c r="S54" s="249">
        <f>+IF(intern2!T50&gt;=1,S$8,0)</f>
        <v>0</v>
      </c>
      <c r="T54" s="249">
        <f>+IF(intern2!U50&gt;=1,T$8,0)</f>
        <v>0</v>
      </c>
      <c r="U54" s="249">
        <f>+IF(intern2!V50&gt;=1,U$8,0)</f>
        <v>0</v>
      </c>
      <c r="V54" s="249">
        <f>+IF(intern2!W50&gt;=1,V$8,0)</f>
        <v>0</v>
      </c>
      <c r="W54" s="249">
        <f>+IF(intern2!X50&gt;=1,W$8,0)</f>
        <v>0</v>
      </c>
      <c r="X54" s="249">
        <f>+IF(intern2!Y50&gt;=1,X$8,0)</f>
        <v>0</v>
      </c>
      <c r="Y54" s="249">
        <f>+IF(intern2!Z50&gt;=1,Y$8,0)</f>
        <v>0</v>
      </c>
      <c r="Z54" s="249">
        <f>+IF(intern2!AA50&gt;=1,Z$8,0)</f>
        <v>0</v>
      </c>
      <c r="AA54" s="249">
        <f>+IF(intern2!AB50&gt;=1,AA$8,0)</f>
        <v>0</v>
      </c>
      <c r="AB54" s="249">
        <f>+IF(intern2!AC50&gt;=1,AB$8,0)</f>
        <v>0</v>
      </c>
      <c r="AC54" s="249">
        <f>+IF(intern2!AD50&gt;=1,AC$8,0)</f>
        <v>0</v>
      </c>
      <c r="AD54" s="249">
        <f>+IF(intern2!AE50&gt;=1,AD$8,0)</f>
        <v>0</v>
      </c>
      <c r="AE54" s="249">
        <f>+IF(intern2!AF50&gt;=1,AE$8,0)</f>
        <v>0</v>
      </c>
      <c r="AF54" s="249">
        <f>+IF(intern2!AG50&gt;=1,AF$8,0)</f>
        <v>0</v>
      </c>
      <c r="AG54" s="249">
        <f>+IF(intern2!AH50&gt;=1,AG$8,0)</f>
        <v>0</v>
      </c>
      <c r="AH54" s="249">
        <f>+IF(intern2!AI50&gt;=1,AH$8,0)</f>
        <v>0</v>
      </c>
      <c r="AI54" s="249">
        <f>+IF(intern2!AJ50&gt;=1,AI$8,0)</f>
        <v>0</v>
      </c>
      <c r="AJ54" s="249">
        <f>+IF(intern2!AK50&gt;=1,AJ$8,0)</f>
        <v>0</v>
      </c>
      <c r="AK54" s="249">
        <f>+IF(intern2!AL50&gt;=1,AK$8,0)</f>
        <v>0</v>
      </c>
      <c r="AL54" s="249">
        <f>+IF(intern2!AM50&gt;=1,AL$8,0)</f>
        <v>0</v>
      </c>
      <c r="AM54" s="249">
        <f>+IF(intern2!AN50&gt;=1,AM$8,0)</f>
        <v>0</v>
      </c>
      <c r="AN54" s="249">
        <f>+IF(intern2!AO50&gt;=1,AN$8,0)</f>
        <v>0</v>
      </c>
      <c r="AO54" s="249">
        <f>+IF(intern2!AP50&gt;=1,AO$8,0)</f>
        <v>0</v>
      </c>
      <c r="AP54" s="249">
        <f>+IF(intern2!AQ50&gt;=1,AP$8,0)</f>
        <v>0</v>
      </c>
      <c r="AQ54" s="249">
        <f>+IF(intern2!AR50&gt;=1,AQ$8,0)</f>
        <v>0</v>
      </c>
      <c r="AR54" s="249">
        <f>+IF(intern2!AS50&gt;=1,AR$8,0)</f>
        <v>0</v>
      </c>
      <c r="AS54" s="249">
        <f>+IF(intern2!AT50&gt;=1,AS$8,0)</f>
        <v>0</v>
      </c>
      <c r="AT54" s="249">
        <f>+IF(intern2!AU50&gt;=1,AT$8,0)</f>
        <v>0</v>
      </c>
      <c r="AU54" s="249">
        <f>+IF(intern2!AV50&gt;=1,AU$8,0)</f>
        <v>0</v>
      </c>
      <c r="AV54" s="249">
        <f>+IF(intern2!AW50&gt;=1,AV$8,0)</f>
        <v>0</v>
      </c>
    </row>
    <row r="55" spans="1:48" x14ac:dyDescent="0.25">
      <c r="A55" s="222" t="str">
        <f>'2.2'!C56</f>
        <v>VIS1.2</v>
      </c>
      <c r="B55" s="222" t="str">
        <f>'2.2'!D56</f>
        <v>Grosse Lebereingriffe (IVHSM)</v>
      </c>
      <c r="C55" s="249">
        <f>+IF(intern2!D51&gt;=1,C$8,0)</f>
        <v>0</v>
      </c>
      <c r="D55" s="249">
        <f>+IF(intern2!E51&gt;=1,D$8,0)</f>
        <v>0</v>
      </c>
      <c r="E55" s="249">
        <f>+IF(intern2!F51&gt;=1,E$8,0)</f>
        <v>0</v>
      </c>
      <c r="F55" s="249">
        <f>+IF(intern2!G51&gt;=1,F$8,0)</f>
        <v>0</v>
      </c>
      <c r="G55" s="249">
        <f>+IF(intern2!H51&gt;=1,G$8,0)</f>
        <v>0</v>
      </c>
      <c r="H55" s="249">
        <f>+IF(intern2!I51&gt;=1,H$8,0)</f>
        <v>0</v>
      </c>
      <c r="I55" s="249">
        <f>+IF(intern2!J51&gt;=1,I$8,0)</f>
        <v>0</v>
      </c>
      <c r="J55" s="249">
        <f>+IF(intern2!K51&gt;=1,J$8,0)</f>
        <v>0</v>
      </c>
      <c r="K55" s="249">
        <f>+IF(intern2!L51&gt;=1,K$8,0)</f>
        <v>0</v>
      </c>
      <c r="L55" s="249">
        <f>+IF(intern2!M51&gt;=1,L$8,0)</f>
        <v>0</v>
      </c>
      <c r="M55" s="249">
        <f>+IF(intern2!N51&gt;=1,M$8,0)</f>
        <v>0</v>
      </c>
      <c r="N55" s="249">
        <f>+IF(intern2!O51&gt;=1,N$8,0)</f>
        <v>0</v>
      </c>
      <c r="O55" s="249">
        <f>+IF(intern2!P51&gt;=1,O$8,0)</f>
        <v>0</v>
      </c>
      <c r="P55" s="249">
        <f>+IF(intern2!Q51&gt;=1,P$8,0)</f>
        <v>0</v>
      </c>
      <c r="Q55" s="249">
        <f>+IF(intern2!R51&gt;=1,Q$8,0)</f>
        <v>0</v>
      </c>
      <c r="R55" s="249">
        <f>+IF(intern2!S51&gt;=1,R$8,0)</f>
        <v>0</v>
      </c>
      <c r="S55" s="249">
        <f>+IF(intern2!T51&gt;=1,S$8,0)</f>
        <v>0</v>
      </c>
      <c r="T55" s="249">
        <f>+IF(intern2!U51&gt;=1,T$8,0)</f>
        <v>0</v>
      </c>
      <c r="U55" s="249">
        <f>+IF(intern2!V51&gt;=1,U$8,0)</f>
        <v>0</v>
      </c>
      <c r="V55" s="249">
        <f>+IF(intern2!W51&gt;=1,V$8,0)</f>
        <v>0</v>
      </c>
      <c r="W55" s="249">
        <f>+IF(intern2!X51&gt;=1,W$8,0)</f>
        <v>0</v>
      </c>
      <c r="X55" s="249">
        <f>+IF(intern2!Y51&gt;=1,X$8,0)</f>
        <v>0</v>
      </c>
      <c r="Y55" s="249">
        <f>+IF(intern2!Z51&gt;=1,Y$8,0)</f>
        <v>0</v>
      </c>
      <c r="Z55" s="249">
        <f>+IF(intern2!AA51&gt;=1,Z$8,0)</f>
        <v>0</v>
      </c>
      <c r="AA55" s="249">
        <f>+IF(intern2!AB51&gt;=1,AA$8,0)</f>
        <v>0</v>
      </c>
      <c r="AB55" s="249">
        <f>+IF(intern2!AC51&gt;=1,AB$8,0)</f>
        <v>0</v>
      </c>
      <c r="AC55" s="249">
        <f>+IF(intern2!AD51&gt;=1,AC$8,0)</f>
        <v>0</v>
      </c>
      <c r="AD55" s="249">
        <f>+IF(intern2!AE51&gt;=1,AD$8,0)</f>
        <v>0</v>
      </c>
      <c r="AE55" s="249">
        <f>+IF(intern2!AF51&gt;=1,AE$8,0)</f>
        <v>0</v>
      </c>
      <c r="AF55" s="249">
        <f>+IF(intern2!AG51&gt;=1,AF$8,0)</f>
        <v>0</v>
      </c>
      <c r="AG55" s="249">
        <f>+IF(intern2!AH51&gt;=1,AG$8,0)</f>
        <v>0</v>
      </c>
      <c r="AH55" s="249">
        <f>+IF(intern2!AI51&gt;=1,AH$8,0)</f>
        <v>0</v>
      </c>
      <c r="AI55" s="249">
        <f>+IF(intern2!AJ51&gt;=1,AI$8,0)</f>
        <v>0</v>
      </c>
      <c r="AJ55" s="249">
        <f>+IF(intern2!AK51&gt;=1,AJ$8,0)</f>
        <v>0</v>
      </c>
      <c r="AK55" s="249">
        <f>+IF(intern2!AL51&gt;=1,AK$8,0)</f>
        <v>0</v>
      </c>
      <c r="AL55" s="249">
        <f>+IF(intern2!AM51&gt;=1,AL$8,0)</f>
        <v>0</v>
      </c>
      <c r="AM55" s="249">
        <f>+IF(intern2!AN51&gt;=1,AM$8,0)</f>
        <v>0</v>
      </c>
      <c r="AN55" s="249">
        <f>+IF(intern2!AO51&gt;=1,AN$8,0)</f>
        <v>0</v>
      </c>
      <c r="AO55" s="249">
        <f>+IF(intern2!AP51&gt;=1,AO$8,0)</f>
        <v>0</v>
      </c>
      <c r="AP55" s="249">
        <f>+IF(intern2!AQ51&gt;=1,AP$8,0)</f>
        <v>0</v>
      </c>
      <c r="AQ55" s="249">
        <f>+IF(intern2!AR51&gt;=1,AQ$8,0)</f>
        <v>0</v>
      </c>
      <c r="AR55" s="249">
        <f>+IF(intern2!AS51&gt;=1,AR$8,0)</f>
        <v>0</v>
      </c>
      <c r="AS55" s="249">
        <f>+IF(intern2!AT51&gt;=1,AS$8,0)</f>
        <v>0</v>
      </c>
      <c r="AT55" s="249">
        <f>+IF(intern2!AU51&gt;=1,AT$8,0)</f>
        <v>0</v>
      </c>
      <c r="AU55" s="249">
        <f>+IF(intern2!AV51&gt;=1,AU$8,0)</f>
        <v>0</v>
      </c>
      <c r="AV55" s="249">
        <f>+IF(intern2!AW51&gt;=1,AV$8,0)</f>
        <v>0</v>
      </c>
    </row>
    <row r="56" spans="1:48" x14ac:dyDescent="0.25">
      <c r="A56" s="222" t="str">
        <f>'2.2'!C57</f>
        <v>VIS1.3</v>
      </c>
      <c r="B56" s="222" t="str">
        <f>'2.2'!D57</f>
        <v>Oesophaguschirurgie (IVHSM)</v>
      </c>
      <c r="C56" s="249">
        <f>+IF(intern2!D52&gt;=1,C$8,0)</f>
        <v>0</v>
      </c>
      <c r="D56" s="249">
        <f>+IF(intern2!E52&gt;=1,D$8,0)</f>
        <v>0</v>
      </c>
      <c r="E56" s="249">
        <f>+IF(intern2!F52&gt;=1,E$8,0)</f>
        <v>0</v>
      </c>
      <c r="F56" s="249">
        <f>+IF(intern2!G52&gt;=1,F$8,0)</f>
        <v>0</v>
      </c>
      <c r="G56" s="249">
        <f>+IF(intern2!H52&gt;=1,G$8,0)</f>
        <v>0</v>
      </c>
      <c r="H56" s="249">
        <f>+IF(intern2!I52&gt;=1,H$8,0)</f>
        <v>0</v>
      </c>
      <c r="I56" s="249">
        <f>+IF(intern2!J52&gt;=1,I$8,0)</f>
        <v>0</v>
      </c>
      <c r="J56" s="249">
        <f>+IF(intern2!K52&gt;=1,J$8,0)</f>
        <v>0</v>
      </c>
      <c r="K56" s="249">
        <f>+IF(intern2!L52&gt;=1,K$8,0)</f>
        <v>0</v>
      </c>
      <c r="L56" s="249">
        <f>+IF(intern2!M52&gt;=1,L$8,0)</f>
        <v>0</v>
      </c>
      <c r="M56" s="249">
        <f>+IF(intern2!N52&gt;=1,M$8,0)</f>
        <v>0</v>
      </c>
      <c r="N56" s="249">
        <f>+IF(intern2!O52&gt;=1,N$8,0)</f>
        <v>0</v>
      </c>
      <c r="O56" s="249">
        <f>+IF(intern2!P52&gt;=1,O$8,0)</f>
        <v>0</v>
      </c>
      <c r="P56" s="249">
        <f>+IF(intern2!Q52&gt;=1,P$8,0)</f>
        <v>0</v>
      </c>
      <c r="Q56" s="249">
        <f>+IF(intern2!R52&gt;=1,Q$8,0)</f>
        <v>0</v>
      </c>
      <c r="R56" s="249">
        <f>+IF(intern2!S52&gt;=1,R$8,0)</f>
        <v>0</v>
      </c>
      <c r="S56" s="249">
        <f>+IF(intern2!T52&gt;=1,S$8,0)</f>
        <v>0</v>
      </c>
      <c r="T56" s="249">
        <f>+IF(intern2!U52&gt;=1,T$8,0)</f>
        <v>0</v>
      </c>
      <c r="U56" s="249">
        <f>+IF(intern2!V52&gt;=1,U$8,0)</f>
        <v>0</v>
      </c>
      <c r="V56" s="249">
        <f>+IF(intern2!W52&gt;=1,V$8,0)</f>
        <v>0</v>
      </c>
      <c r="W56" s="249">
        <f>+IF(intern2!X52&gt;=1,W$8,0)</f>
        <v>0</v>
      </c>
      <c r="X56" s="249">
        <f>+IF(intern2!Y52&gt;=1,X$8,0)</f>
        <v>0</v>
      </c>
      <c r="Y56" s="249">
        <f>+IF(intern2!Z52&gt;=1,Y$8,0)</f>
        <v>0</v>
      </c>
      <c r="Z56" s="249">
        <f>+IF(intern2!AA52&gt;=1,Z$8,0)</f>
        <v>0</v>
      </c>
      <c r="AA56" s="249">
        <f>+IF(intern2!AB52&gt;=1,AA$8,0)</f>
        <v>0</v>
      </c>
      <c r="AB56" s="249">
        <f>+IF(intern2!AC52&gt;=1,AB$8,0)</f>
        <v>0</v>
      </c>
      <c r="AC56" s="249">
        <f>+IF(intern2!AD52&gt;=1,AC$8,0)</f>
        <v>0</v>
      </c>
      <c r="AD56" s="249">
        <f>+IF(intern2!AE52&gt;=1,AD$8,0)</f>
        <v>0</v>
      </c>
      <c r="AE56" s="249">
        <f>+IF(intern2!AF52&gt;=1,AE$8,0)</f>
        <v>0</v>
      </c>
      <c r="AF56" s="249">
        <f>+IF(intern2!AG52&gt;=1,AF$8,0)</f>
        <v>0</v>
      </c>
      <c r="AG56" s="249">
        <f>+IF(intern2!AH52&gt;=1,AG$8,0)</f>
        <v>0</v>
      </c>
      <c r="AH56" s="249">
        <f>+IF(intern2!AI52&gt;=1,AH$8,0)</f>
        <v>0</v>
      </c>
      <c r="AI56" s="249">
        <f>+IF(intern2!AJ52&gt;=1,AI$8,0)</f>
        <v>0</v>
      </c>
      <c r="AJ56" s="249">
        <f>+IF(intern2!AK52&gt;=1,AJ$8,0)</f>
        <v>0</v>
      </c>
      <c r="AK56" s="249">
        <f>+IF(intern2!AL52&gt;=1,AK$8,0)</f>
        <v>0</v>
      </c>
      <c r="AL56" s="249">
        <f>+IF(intern2!AM52&gt;=1,AL$8,0)</f>
        <v>0</v>
      </c>
      <c r="AM56" s="249">
        <f>+IF(intern2!AN52&gt;=1,AM$8,0)</f>
        <v>0</v>
      </c>
      <c r="AN56" s="249">
        <f>+IF(intern2!AO52&gt;=1,AN$8,0)</f>
        <v>0</v>
      </c>
      <c r="AO56" s="249">
        <f>+IF(intern2!AP52&gt;=1,AO$8,0)</f>
        <v>0</v>
      </c>
      <c r="AP56" s="249">
        <f>+IF(intern2!AQ52&gt;=1,AP$8,0)</f>
        <v>0</v>
      </c>
      <c r="AQ56" s="249">
        <f>+IF(intern2!AR52&gt;=1,AQ$8,0)</f>
        <v>0</v>
      </c>
      <c r="AR56" s="249">
        <f>+IF(intern2!AS52&gt;=1,AR$8,0)</f>
        <v>0</v>
      </c>
      <c r="AS56" s="249">
        <f>+IF(intern2!AT52&gt;=1,AS$8,0)</f>
        <v>0</v>
      </c>
      <c r="AT56" s="249">
        <f>+IF(intern2!AU52&gt;=1,AT$8,0)</f>
        <v>0</v>
      </c>
      <c r="AU56" s="249">
        <f>+IF(intern2!AV52&gt;=1,AU$8,0)</f>
        <v>0</v>
      </c>
      <c r="AV56" s="249">
        <f>+IF(intern2!AW52&gt;=1,AV$8,0)</f>
        <v>0</v>
      </c>
    </row>
    <row r="57" spans="1:48" x14ac:dyDescent="0.25">
      <c r="A57" s="222" t="str">
        <f>'2.2'!C58</f>
        <v>VIS1.4</v>
      </c>
      <c r="B57" s="222" t="str">
        <f>'2.2'!D58</f>
        <v>Bariatrische Chirurgie</v>
      </c>
      <c r="C57" s="249">
        <f>+IF(intern2!D53&gt;=1,C$8,0)</f>
        <v>0</v>
      </c>
      <c r="D57" s="249">
        <f>+IF(intern2!E53&gt;=1,D$8,0)</f>
        <v>0</v>
      </c>
      <c r="E57" s="249">
        <f>+IF(intern2!F53&gt;=1,E$8,0)</f>
        <v>0</v>
      </c>
      <c r="F57" s="249">
        <f>+IF(intern2!G53&gt;=1,F$8,0)</f>
        <v>0</v>
      </c>
      <c r="G57" s="249">
        <f>+IF(intern2!H53&gt;=1,G$8,0)</f>
        <v>0</v>
      </c>
      <c r="H57" s="249">
        <f>+IF(intern2!I53&gt;=1,H$8,0)</f>
        <v>0</v>
      </c>
      <c r="I57" s="249">
        <f>+IF(intern2!J53&gt;=1,I$8,0)</f>
        <v>0</v>
      </c>
      <c r="J57" s="249">
        <f>+IF(intern2!K53&gt;=1,J$8,0)</f>
        <v>0</v>
      </c>
      <c r="K57" s="249">
        <f>+IF(intern2!L53&gt;=1,K$8,0)</f>
        <v>0</v>
      </c>
      <c r="L57" s="249">
        <f>+IF(intern2!M53&gt;=1,L$8,0)</f>
        <v>0</v>
      </c>
      <c r="M57" s="249">
        <f>+IF(intern2!N53&gt;=1,M$8,0)</f>
        <v>0</v>
      </c>
      <c r="N57" s="249">
        <f>+IF(intern2!O53&gt;=1,N$8,0)</f>
        <v>0</v>
      </c>
      <c r="O57" s="249">
        <f>+IF(intern2!P53&gt;=1,O$8,0)</f>
        <v>0</v>
      </c>
      <c r="P57" s="249">
        <f>+IF(intern2!Q53&gt;=1,P$8,0)</f>
        <v>0</v>
      </c>
      <c r="Q57" s="249">
        <f>+IF(intern2!R53&gt;=1,Q$8,0)</f>
        <v>0</v>
      </c>
      <c r="R57" s="249">
        <f>+IF(intern2!S53&gt;=1,R$8,0)</f>
        <v>0</v>
      </c>
      <c r="S57" s="249">
        <f>+IF(intern2!T53&gt;=1,S$8,0)</f>
        <v>0</v>
      </c>
      <c r="T57" s="249">
        <f>+IF(intern2!U53&gt;=1,T$8,0)</f>
        <v>0</v>
      </c>
      <c r="U57" s="249">
        <f>+IF(intern2!V53&gt;=1,U$8,0)</f>
        <v>0</v>
      </c>
      <c r="V57" s="249">
        <f>+IF(intern2!W53&gt;=1,V$8,0)</f>
        <v>0</v>
      </c>
      <c r="W57" s="249">
        <f>+IF(intern2!X53&gt;=1,W$8,0)</f>
        <v>0</v>
      </c>
      <c r="X57" s="249">
        <f>+IF(intern2!Y53&gt;=1,X$8,0)</f>
        <v>0</v>
      </c>
      <c r="Y57" s="249">
        <f>+IF(intern2!Z53&gt;=1,Y$8,0)</f>
        <v>0</v>
      </c>
      <c r="Z57" s="249">
        <f>+IF(intern2!AA53&gt;=1,Z$8,0)</f>
        <v>0</v>
      </c>
      <c r="AA57" s="249">
        <f>+IF(intern2!AB53&gt;=1,AA$8,0)</f>
        <v>0</v>
      </c>
      <c r="AB57" s="249">
        <f>+IF(intern2!AC53&gt;=1,AB$8,0)</f>
        <v>0</v>
      </c>
      <c r="AC57" s="249">
        <f>+IF(intern2!AD53&gt;=1,AC$8,0)</f>
        <v>0</v>
      </c>
      <c r="AD57" s="249">
        <f>+IF(intern2!AE53&gt;=1,AD$8,0)</f>
        <v>0</v>
      </c>
      <c r="AE57" s="249">
        <f>+IF(intern2!AF53&gt;=1,AE$8,0)</f>
        <v>0</v>
      </c>
      <c r="AF57" s="249">
        <f>+IF(intern2!AG53&gt;=1,AF$8,0)</f>
        <v>0</v>
      </c>
      <c r="AG57" s="249">
        <f>+IF(intern2!AH53&gt;=1,AG$8,0)</f>
        <v>0</v>
      </c>
      <c r="AH57" s="249">
        <f>+IF(intern2!AI53&gt;=1,AH$8,0)</f>
        <v>0</v>
      </c>
      <c r="AI57" s="249">
        <f>+IF(intern2!AJ53&gt;=1,AI$8,0)</f>
        <v>0</v>
      </c>
      <c r="AJ57" s="249">
        <f>+IF(intern2!AK53&gt;=1,AJ$8,0)</f>
        <v>0</v>
      </c>
      <c r="AK57" s="249">
        <f>+IF(intern2!AL53&gt;=1,AK$8,0)</f>
        <v>0</v>
      </c>
      <c r="AL57" s="249">
        <f>+IF(intern2!AM53&gt;=1,AL$8,0)</f>
        <v>0</v>
      </c>
      <c r="AM57" s="249">
        <f>+IF(intern2!AN53&gt;=1,AM$8,0)</f>
        <v>0</v>
      </c>
      <c r="AN57" s="249">
        <f>+IF(intern2!AO53&gt;=1,AN$8,0)</f>
        <v>0</v>
      </c>
      <c r="AO57" s="249">
        <f>+IF(intern2!AP53&gt;=1,AO$8,0)</f>
        <v>0</v>
      </c>
      <c r="AP57" s="249">
        <f>+IF(intern2!AQ53&gt;=1,AP$8,0)</f>
        <v>0</v>
      </c>
      <c r="AQ57" s="249">
        <f>+IF(intern2!AR53&gt;=1,AQ$8,0)</f>
        <v>0</v>
      </c>
      <c r="AR57" s="249">
        <f>+IF(intern2!AS53&gt;=1,AR$8,0)</f>
        <v>0</v>
      </c>
      <c r="AS57" s="249">
        <f>+IF(intern2!AT53&gt;=1,AS$8,0)</f>
        <v>0</v>
      </c>
      <c r="AT57" s="249">
        <f>+IF(intern2!AU53&gt;=1,AT$8,0)</f>
        <v>0</v>
      </c>
      <c r="AU57" s="249">
        <f>+IF(intern2!AV53&gt;=1,AU$8,0)</f>
        <v>0</v>
      </c>
      <c r="AV57" s="249">
        <f>+IF(intern2!AW53&gt;=1,AV$8,0)</f>
        <v>0</v>
      </c>
    </row>
    <row r="58" spans="1:48" ht="25" x14ac:dyDescent="0.25">
      <c r="A58" s="222" t="str">
        <f>'2.2'!C59</f>
        <v>VIS1.4.1</v>
      </c>
      <c r="B58" s="222" t="str">
        <f>'2.2'!D59</f>
        <v>Spezialisierte Bariatrische Chirurgie (IVHSM)</v>
      </c>
      <c r="C58" s="249">
        <f>+IF(intern2!D54&gt;=1,C$8,0)</f>
        <v>0</v>
      </c>
      <c r="D58" s="249">
        <f>+IF(intern2!E54&gt;=1,D$8,0)</f>
        <v>0</v>
      </c>
      <c r="E58" s="249">
        <f>+IF(intern2!F54&gt;=1,E$8,0)</f>
        <v>0</v>
      </c>
      <c r="F58" s="249">
        <f>+IF(intern2!G54&gt;=1,F$8,0)</f>
        <v>0</v>
      </c>
      <c r="G58" s="249">
        <f>+IF(intern2!H54&gt;=1,G$8,0)</f>
        <v>0</v>
      </c>
      <c r="H58" s="249">
        <f>+IF(intern2!I54&gt;=1,H$8,0)</f>
        <v>0</v>
      </c>
      <c r="I58" s="249">
        <f>+IF(intern2!J54&gt;=1,I$8,0)</f>
        <v>0</v>
      </c>
      <c r="J58" s="249">
        <f>+IF(intern2!K54&gt;=1,J$8,0)</f>
        <v>0</v>
      </c>
      <c r="K58" s="249">
        <f>+IF(intern2!L54&gt;=1,K$8,0)</f>
        <v>0</v>
      </c>
      <c r="L58" s="249">
        <f>+IF(intern2!M54&gt;=1,L$8,0)</f>
        <v>0</v>
      </c>
      <c r="M58" s="249">
        <f>+IF(intern2!N54&gt;=1,M$8,0)</f>
        <v>0</v>
      </c>
      <c r="N58" s="249">
        <f>+IF(intern2!O54&gt;=1,N$8,0)</f>
        <v>0</v>
      </c>
      <c r="O58" s="249">
        <f>+IF(intern2!P54&gt;=1,O$8,0)</f>
        <v>0</v>
      </c>
      <c r="P58" s="249">
        <f>+IF(intern2!Q54&gt;=1,P$8,0)</f>
        <v>0</v>
      </c>
      <c r="Q58" s="249">
        <f>+IF(intern2!R54&gt;=1,Q$8,0)</f>
        <v>0</v>
      </c>
      <c r="R58" s="249">
        <f>+IF(intern2!S54&gt;=1,R$8,0)</f>
        <v>0</v>
      </c>
      <c r="S58" s="249">
        <f>+IF(intern2!T54&gt;=1,S$8,0)</f>
        <v>0</v>
      </c>
      <c r="T58" s="249">
        <f>+IF(intern2!U54&gt;=1,T$8,0)</f>
        <v>0</v>
      </c>
      <c r="U58" s="249">
        <f>+IF(intern2!V54&gt;=1,U$8,0)</f>
        <v>0</v>
      </c>
      <c r="V58" s="249">
        <f>+IF(intern2!W54&gt;=1,V$8,0)</f>
        <v>0</v>
      </c>
      <c r="W58" s="249">
        <f>+IF(intern2!X54&gt;=1,W$8,0)</f>
        <v>0</v>
      </c>
      <c r="X58" s="249">
        <f>+IF(intern2!Y54&gt;=1,X$8,0)</f>
        <v>0</v>
      </c>
      <c r="Y58" s="249">
        <f>+IF(intern2!Z54&gt;=1,Y$8,0)</f>
        <v>0</v>
      </c>
      <c r="Z58" s="249">
        <f>+IF(intern2!AA54&gt;=1,Z$8,0)</f>
        <v>0</v>
      </c>
      <c r="AA58" s="249">
        <f>+IF(intern2!AB54&gt;=1,AA$8,0)</f>
        <v>0</v>
      </c>
      <c r="AB58" s="249">
        <f>+IF(intern2!AC54&gt;=1,AB$8,0)</f>
        <v>0</v>
      </c>
      <c r="AC58" s="249">
        <f>+IF(intern2!AD54&gt;=1,AC$8,0)</f>
        <v>0</v>
      </c>
      <c r="AD58" s="249">
        <f>+IF(intern2!AE54&gt;=1,AD$8,0)</f>
        <v>0</v>
      </c>
      <c r="AE58" s="249">
        <f>+IF(intern2!AF54&gt;=1,AE$8,0)</f>
        <v>0</v>
      </c>
      <c r="AF58" s="249">
        <f>+IF(intern2!AG54&gt;=1,AF$8,0)</f>
        <v>0</v>
      </c>
      <c r="AG58" s="249">
        <f>+IF(intern2!AH54&gt;=1,AG$8,0)</f>
        <v>0</v>
      </c>
      <c r="AH58" s="249">
        <f>+IF(intern2!AI54&gt;=1,AH$8,0)</f>
        <v>0</v>
      </c>
      <c r="AI58" s="249">
        <f>+IF(intern2!AJ54&gt;=1,AI$8,0)</f>
        <v>0</v>
      </c>
      <c r="AJ58" s="249">
        <f>+IF(intern2!AK54&gt;=1,AJ$8,0)</f>
        <v>0</v>
      </c>
      <c r="AK58" s="249">
        <f>+IF(intern2!AL54&gt;=1,AK$8,0)</f>
        <v>0</v>
      </c>
      <c r="AL58" s="249">
        <f>+IF(intern2!AM54&gt;=1,AL$8,0)</f>
        <v>0</v>
      </c>
      <c r="AM58" s="249">
        <f>+IF(intern2!AN54&gt;=1,AM$8,0)</f>
        <v>0</v>
      </c>
      <c r="AN58" s="249">
        <f>+IF(intern2!AO54&gt;=1,AN$8,0)</f>
        <v>0</v>
      </c>
      <c r="AO58" s="249">
        <f>+IF(intern2!AP54&gt;=1,AO$8,0)</f>
        <v>0</v>
      </c>
      <c r="AP58" s="249">
        <f>+IF(intern2!AQ54&gt;=1,AP$8,0)</f>
        <v>0</v>
      </c>
      <c r="AQ58" s="249">
        <f>+IF(intern2!AR54&gt;=1,AQ$8,0)</f>
        <v>0</v>
      </c>
      <c r="AR58" s="249">
        <f>+IF(intern2!AS54&gt;=1,AR$8,0)</f>
        <v>0</v>
      </c>
      <c r="AS58" s="249">
        <f>+IF(intern2!AT54&gt;=1,AS$8,0)</f>
        <v>0</v>
      </c>
      <c r="AT58" s="249">
        <f>+IF(intern2!AU54&gt;=1,AT$8,0)</f>
        <v>0</v>
      </c>
      <c r="AU58" s="249">
        <f>+IF(intern2!AV54&gt;=1,AU$8,0)</f>
        <v>0</v>
      </c>
      <c r="AV58" s="249">
        <f>+IF(intern2!AW54&gt;=1,AV$8,0)</f>
        <v>0</v>
      </c>
    </row>
    <row r="59" spans="1:48" x14ac:dyDescent="0.25">
      <c r="A59" s="222" t="str">
        <f>'2.2'!C60</f>
        <v>VIS1.5</v>
      </c>
      <c r="B59" s="222" t="str">
        <f>'2.2'!D60</f>
        <v>Tiefe Rektumeingriffe (IVHSM)</v>
      </c>
      <c r="C59" s="249">
        <f>+IF(intern2!D55&gt;=1,C$8,0)</f>
        <v>0</v>
      </c>
      <c r="D59" s="249">
        <f>+IF(intern2!E55&gt;=1,D$8,0)</f>
        <v>0</v>
      </c>
      <c r="E59" s="249">
        <f>+IF(intern2!F55&gt;=1,E$8,0)</f>
        <v>0</v>
      </c>
      <c r="F59" s="249">
        <f>+IF(intern2!G55&gt;=1,F$8,0)</f>
        <v>0</v>
      </c>
      <c r="G59" s="249">
        <f>+IF(intern2!H55&gt;=1,G$8,0)</f>
        <v>0</v>
      </c>
      <c r="H59" s="249">
        <f>+IF(intern2!I55&gt;=1,H$8,0)</f>
        <v>0</v>
      </c>
      <c r="I59" s="249">
        <f>+IF(intern2!J55&gt;=1,I$8,0)</f>
        <v>0</v>
      </c>
      <c r="J59" s="249">
        <f>+IF(intern2!K55&gt;=1,J$8,0)</f>
        <v>0</v>
      </c>
      <c r="K59" s="249">
        <f>+IF(intern2!L55&gt;=1,K$8,0)</f>
        <v>0</v>
      </c>
      <c r="L59" s="249">
        <f>+IF(intern2!M55&gt;=1,L$8,0)</f>
        <v>0</v>
      </c>
      <c r="M59" s="249">
        <f>+IF(intern2!N55&gt;=1,M$8,0)</f>
        <v>0</v>
      </c>
      <c r="N59" s="249">
        <f>+IF(intern2!O55&gt;=1,N$8,0)</f>
        <v>0</v>
      </c>
      <c r="O59" s="249">
        <f>+IF(intern2!P55&gt;=1,O$8,0)</f>
        <v>0</v>
      </c>
      <c r="P59" s="249">
        <f>+IF(intern2!Q55&gt;=1,P$8,0)</f>
        <v>0</v>
      </c>
      <c r="Q59" s="249">
        <f>+IF(intern2!R55&gt;=1,Q$8,0)</f>
        <v>0</v>
      </c>
      <c r="R59" s="249">
        <f>+IF(intern2!S55&gt;=1,R$8,0)</f>
        <v>0</v>
      </c>
      <c r="S59" s="249">
        <f>+IF(intern2!T55&gt;=1,S$8,0)</f>
        <v>0</v>
      </c>
      <c r="T59" s="249">
        <f>+IF(intern2!U55&gt;=1,T$8,0)</f>
        <v>0</v>
      </c>
      <c r="U59" s="249">
        <f>+IF(intern2!V55&gt;=1,U$8,0)</f>
        <v>0</v>
      </c>
      <c r="V59" s="249">
        <f>+IF(intern2!W55&gt;=1,V$8,0)</f>
        <v>0</v>
      </c>
      <c r="W59" s="249">
        <f>+IF(intern2!X55&gt;=1,W$8,0)</f>
        <v>0</v>
      </c>
      <c r="X59" s="249">
        <f>+IF(intern2!Y55&gt;=1,X$8,0)</f>
        <v>0</v>
      </c>
      <c r="Y59" s="249">
        <f>+IF(intern2!Z55&gt;=1,Y$8,0)</f>
        <v>0</v>
      </c>
      <c r="Z59" s="249">
        <f>+IF(intern2!AA55&gt;=1,Z$8,0)</f>
        <v>0</v>
      </c>
      <c r="AA59" s="249">
        <f>+IF(intern2!AB55&gt;=1,AA$8,0)</f>
        <v>0</v>
      </c>
      <c r="AB59" s="249">
        <f>+IF(intern2!AC55&gt;=1,AB$8,0)</f>
        <v>0</v>
      </c>
      <c r="AC59" s="249">
        <f>+IF(intern2!AD55&gt;=1,AC$8,0)</f>
        <v>0</v>
      </c>
      <c r="AD59" s="249">
        <f>+IF(intern2!AE55&gt;=1,AD$8,0)</f>
        <v>0</v>
      </c>
      <c r="AE59" s="249">
        <f>+IF(intern2!AF55&gt;=1,AE$8,0)</f>
        <v>0</v>
      </c>
      <c r="AF59" s="249">
        <f>+IF(intern2!AG55&gt;=1,AF$8,0)</f>
        <v>0</v>
      </c>
      <c r="AG59" s="249">
        <f>+IF(intern2!AH55&gt;=1,AG$8,0)</f>
        <v>0</v>
      </c>
      <c r="AH59" s="249">
        <f>+IF(intern2!AI55&gt;=1,AH$8,0)</f>
        <v>0</v>
      </c>
      <c r="AI59" s="249">
        <f>+IF(intern2!AJ55&gt;=1,AI$8,0)</f>
        <v>0</v>
      </c>
      <c r="AJ59" s="249">
        <f>+IF(intern2!AK55&gt;=1,AJ$8,0)</f>
        <v>0</v>
      </c>
      <c r="AK59" s="249">
        <f>+IF(intern2!AL55&gt;=1,AK$8,0)</f>
        <v>0</v>
      </c>
      <c r="AL59" s="249">
        <f>+IF(intern2!AM55&gt;=1,AL$8,0)</f>
        <v>0</v>
      </c>
      <c r="AM59" s="249">
        <f>+IF(intern2!AN55&gt;=1,AM$8,0)</f>
        <v>0</v>
      </c>
      <c r="AN59" s="249">
        <f>+IF(intern2!AO55&gt;=1,AN$8,0)</f>
        <v>0</v>
      </c>
      <c r="AO59" s="249">
        <f>+IF(intern2!AP55&gt;=1,AO$8,0)</f>
        <v>0</v>
      </c>
      <c r="AP59" s="249">
        <f>+IF(intern2!AQ55&gt;=1,AP$8,0)</f>
        <v>0</v>
      </c>
      <c r="AQ59" s="249">
        <f>+IF(intern2!AR55&gt;=1,AQ$8,0)</f>
        <v>0</v>
      </c>
      <c r="AR59" s="249">
        <f>+IF(intern2!AS55&gt;=1,AR$8,0)</f>
        <v>0</v>
      </c>
      <c r="AS59" s="249">
        <f>+IF(intern2!AT55&gt;=1,AS$8,0)</f>
        <v>0</v>
      </c>
      <c r="AT59" s="249">
        <f>+IF(intern2!AU55&gt;=1,AT$8,0)</f>
        <v>0</v>
      </c>
      <c r="AU59" s="249">
        <f>+IF(intern2!AV55&gt;=1,AU$8,0)</f>
        <v>0</v>
      </c>
      <c r="AV59" s="249">
        <f>+IF(intern2!AW55&gt;=1,AV$8,0)</f>
        <v>0</v>
      </c>
    </row>
    <row r="60" spans="1:48" ht="25" x14ac:dyDescent="0.25">
      <c r="A60" s="222" t="str">
        <f>'2.2'!C61</f>
        <v>HAE1</v>
      </c>
      <c r="B60" s="222" t="str">
        <f>'2.2'!D61</f>
        <v>Aggressive Lymphome und akute Leukämien</v>
      </c>
      <c r="C60" s="249">
        <f>+IF(intern2!D56&gt;=1,C$8,0)</f>
        <v>0</v>
      </c>
      <c r="D60" s="249">
        <f>+IF(intern2!E56&gt;=1,D$8,0)</f>
        <v>0</v>
      </c>
      <c r="E60" s="249">
        <f>+IF(intern2!F56&gt;=1,E$8,0)</f>
        <v>0</v>
      </c>
      <c r="F60" s="249">
        <f>+IF(intern2!G56&gt;=1,F$8,0)</f>
        <v>0</v>
      </c>
      <c r="G60" s="249">
        <f>+IF(intern2!H56&gt;=1,G$8,0)</f>
        <v>0</v>
      </c>
      <c r="H60" s="249">
        <f>+IF(intern2!I56&gt;=1,H$8,0)</f>
        <v>0</v>
      </c>
      <c r="I60" s="249">
        <f>+IF(intern2!J56&gt;=1,I$8,0)</f>
        <v>0</v>
      </c>
      <c r="J60" s="249">
        <f>+IF(intern2!K56&gt;=1,J$8,0)</f>
        <v>0</v>
      </c>
      <c r="K60" s="249">
        <f>+IF(intern2!L56&gt;=1,K$8,0)</f>
        <v>0</v>
      </c>
      <c r="L60" s="249">
        <f>+IF(intern2!M56&gt;=1,L$8,0)</f>
        <v>0</v>
      </c>
      <c r="M60" s="249">
        <f>+IF(intern2!N56&gt;=1,M$8,0)</f>
        <v>0</v>
      </c>
      <c r="N60" s="249">
        <f>+IF(intern2!O56&gt;=1,N$8,0)</f>
        <v>0</v>
      </c>
      <c r="O60" s="249">
        <f>+IF(intern2!P56&gt;=1,O$8,0)</f>
        <v>0</v>
      </c>
      <c r="P60" s="249">
        <f>+IF(intern2!Q56&gt;=1,P$8,0)</f>
        <v>0</v>
      </c>
      <c r="Q60" s="249">
        <f>+IF(intern2!R56&gt;=1,Q$8,0)</f>
        <v>0</v>
      </c>
      <c r="R60" s="249">
        <f>+IF(intern2!S56&gt;=1,R$8,0)</f>
        <v>0</v>
      </c>
      <c r="S60" s="249">
        <f>+IF(intern2!T56&gt;=1,S$8,0)</f>
        <v>0</v>
      </c>
      <c r="T60" s="249">
        <f>+IF(intern2!U56&gt;=1,T$8,0)</f>
        <v>0</v>
      </c>
      <c r="U60" s="249">
        <f>+IF(intern2!V56&gt;=1,U$8,0)</f>
        <v>0</v>
      </c>
      <c r="V60" s="249">
        <f>+IF(intern2!W56&gt;=1,V$8,0)</f>
        <v>0</v>
      </c>
      <c r="W60" s="249">
        <f>+IF(intern2!X56&gt;=1,W$8,0)</f>
        <v>0</v>
      </c>
      <c r="X60" s="249">
        <f>+IF(intern2!Y56&gt;=1,X$8,0)</f>
        <v>0</v>
      </c>
      <c r="Y60" s="249">
        <f>+IF(intern2!Z56&gt;=1,Y$8,0)</f>
        <v>0</v>
      </c>
      <c r="Z60" s="249">
        <f>+IF(intern2!AA56&gt;=1,Z$8,0)</f>
        <v>0</v>
      </c>
      <c r="AA60" s="249">
        <f>+IF(intern2!AB56&gt;=1,AA$8,0)</f>
        <v>0</v>
      </c>
      <c r="AB60" s="249">
        <f>+IF(intern2!AC56&gt;=1,AB$8,0)</f>
        <v>0</v>
      </c>
      <c r="AC60" s="249">
        <f>+IF(intern2!AD56&gt;=1,AC$8,0)</f>
        <v>0</v>
      </c>
      <c r="AD60" s="249">
        <f>+IF(intern2!AE56&gt;=1,AD$8,0)</f>
        <v>0</v>
      </c>
      <c r="AE60" s="249">
        <f>+IF(intern2!AF56&gt;=1,AE$8,0)</f>
        <v>0</v>
      </c>
      <c r="AF60" s="249">
        <f>+IF(intern2!AG56&gt;=1,AF$8,0)</f>
        <v>0</v>
      </c>
      <c r="AG60" s="249">
        <f>+IF(intern2!AH56&gt;=1,AG$8,0)</f>
        <v>0</v>
      </c>
      <c r="AH60" s="249">
        <f>+IF(intern2!AI56&gt;=1,AH$8,0)</f>
        <v>0</v>
      </c>
      <c r="AI60" s="249">
        <f>+IF(intern2!AJ56&gt;=1,AI$8,0)</f>
        <v>0</v>
      </c>
      <c r="AJ60" s="249">
        <f>+IF(intern2!AK56&gt;=1,AJ$8,0)</f>
        <v>0</v>
      </c>
      <c r="AK60" s="249">
        <f>+IF(intern2!AL56&gt;=1,AK$8,0)</f>
        <v>0</v>
      </c>
      <c r="AL60" s="249">
        <f>+IF(intern2!AM56&gt;=1,AL$8,0)</f>
        <v>0</v>
      </c>
      <c r="AM60" s="249">
        <f>+IF(intern2!AN56&gt;=1,AM$8,0)</f>
        <v>0</v>
      </c>
      <c r="AN60" s="249">
        <f>+IF(intern2!AO56&gt;=1,AN$8,0)</f>
        <v>0</v>
      </c>
      <c r="AO60" s="249">
        <f>+IF(intern2!AP56&gt;=1,AO$8,0)</f>
        <v>0</v>
      </c>
      <c r="AP60" s="249">
        <f>+IF(intern2!AQ56&gt;=1,AP$8,0)</f>
        <v>0</v>
      </c>
      <c r="AQ60" s="249">
        <f>+IF(intern2!AR56&gt;=1,AQ$8,0)</f>
        <v>0</v>
      </c>
      <c r="AR60" s="249">
        <f>+IF(intern2!AS56&gt;=1,AR$8,0)</f>
        <v>0</v>
      </c>
      <c r="AS60" s="249">
        <f>+IF(intern2!AT56&gt;=1,AS$8,0)</f>
        <v>0</v>
      </c>
      <c r="AT60" s="249">
        <f>+IF(intern2!AU56&gt;=1,AT$8,0)</f>
        <v>0</v>
      </c>
      <c r="AU60" s="249">
        <f>+IF(intern2!AV56&gt;=1,AU$8,0)</f>
        <v>0</v>
      </c>
      <c r="AV60" s="249">
        <f>+IF(intern2!AW56&gt;=1,AV$8,0)</f>
        <v>0</v>
      </c>
    </row>
    <row r="61" spans="1:48" ht="37.5" x14ac:dyDescent="0.25">
      <c r="A61" s="222" t="str">
        <f>'2.2'!C62</f>
        <v>HAE1.1</v>
      </c>
      <c r="B61" s="222" t="str">
        <f>'2.2'!D62</f>
        <v>Hoch-aggressive Lymphome und akute Leukämien mit kurativer Chemotherapie</v>
      </c>
      <c r="C61" s="249">
        <f>+IF(intern2!D57&gt;=1,C$8,0)</f>
        <v>0</v>
      </c>
      <c r="D61" s="249">
        <f>+IF(intern2!E57&gt;=1,D$8,0)</f>
        <v>0</v>
      </c>
      <c r="E61" s="249">
        <f>+IF(intern2!F57&gt;=1,E$8,0)</f>
        <v>0</v>
      </c>
      <c r="F61" s="249">
        <f>+IF(intern2!G57&gt;=1,F$8,0)</f>
        <v>0</v>
      </c>
      <c r="G61" s="249">
        <f>+IF(intern2!H57&gt;=1,G$8,0)</f>
        <v>0</v>
      </c>
      <c r="H61" s="249">
        <f>+IF(intern2!I57&gt;=1,H$8,0)</f>
        <v>0</v>
      </c>
      <c r="I61" s="249">
        <f>+IF(intern2!J57&gt;=1,I$8,0)</f>
        <v>0</v>
      </c>
      <c r="J61" s="249">
        <f>+IF(intern2!K57&gt;=1,J$8,0)</f>
        <v>0</v>
      </c>
      <c r="K61" s="249">
        <f>+IF(intern2!L57&gt;=1,K$8,0)</f>
        <v>0</v>
      </c>
      <c r="L61" s="249">
        <f>+IF(intern2!M57&gt;=1,L$8,0)</f>
        <v>0</v>
      </c>
      <c r="M61" s="249">
        <f>+IF(intern2!N57&gt;=1,M$8,0)</f>
        <v>0</v>
      </c>
      <c r="N61" s="249">
        <f>+IF(intern2!O57&gt;=1,N$8,0)</f>
        <v>0</v>
      </c>
      <c r="O61" s="249">
        <f>+IF(intern2!P57&gt;=1,O$8,0)</f>
        <v>0</v>
      </c>
      <c r="P61" s="249">
        <f>+IF(intern2!Q57&gt;=1,P$8,0)</f>
        <v>0</v>
      </c>
      <c r="Q61" s="249">
        <f>+IF(intern2!R57&gt;=1,Q$8,0)</f>
        <v>0</v>
      </c>
      <c r="R61" s="249">
        <f>+IF(intern2!S57&gt;=1,R$8,0)</f>
        <v>0</v>
      </c>
      <c r="S61" s="249">
        <f>+IF(intern2!T57&gt;=1,S$8,0)</f>
        <v>0</v>
      </c>
      <c r="T61" s="249">
        <f>+IF(intern2!U57&gt;=1,T$8,0)</f>
        <v>0</v>
      </c>
      <c r="U61" s="249">
        <f>+IF(intern2!V57&gt;=1,U$8,0)</f>
        <v>0</v>
      </c>
      <c r="V61" s="249">
        <f>+IF(intern2!W57&gt;=1,V$8,0)</f>
        <v>0</v>
      </c>
      <c r="W61" s="249">
        <f>+IF(intern2!X57&gt;=1,W$8,0)</f>
        <v>0</v>
      </c>
      <c r="X61" s="249">
        <f>+IF(intern2!Y57&gt;=1,X$8,0)</f>
        <v>0</v>
      </c>
      <c r="Y61" s="249">
        <f>+IF(intern2!Z57&gt;=1,Y$8,0)</f>
        <v>0</v>
      </c>
      <c r="Z61" s="249">
        <f>+IF(intern2!AA57&gt;=1,Z$8,0)</f>
        <v>0</v>
      </c>
      <c r="AA61" s="249">
        <f>+IF(intern2!AB57&gt;=1,AA$8,0)</f>
        <v>0</v>
      </c>
      <c r="AB61" s="249">
        <f>+IF(intern2!AC57&gt;=1,AB$8,0)</f>
        <v>0</v>
      </c>
      <c r="AC61" s="249">
        <f>+IF(intern2!AD57&gt;=1,AC$8,0)</f>
        <v>0</v>
      </c>
      <c r="AD61" s="249">
        <f>+IF(intern2!AE57&gt;=1,AD$8,0)</f>
        <v>0</v>
      </c>
      <c r="AE61" s="249">
        <f>+IF(intern2!AF57&gt;=1,AE$8,0)</f>
        <v>0</v>
      </c>
      <c r="AF61" s="249">
        <f>+IF(intern2!AG57&gt;=1,AF$8,0)</f>
        <v>0</v>
      </c>
      <c r="AG61" s="249">
        <f>+IF(intern2!AH57&gt;=1,AG$8,0)</f>
        <v>0</v>
      </c>
      <c r="AH61" s="249">
        <f>+IF(intern2!AI57&gt;=1,AH$8,0)</f>
        <v>0</v>
      </c>
      <c r="AI61" s="249">
        <f>+IF(intern2!AJ57&gt;=1,AI$8,0)</f>
        <v>0</v>
      </c>
      <c r="AJ61" s="249">
        <f>+IF(intern2!AK57&gt;=1,AJ$8,0)</f>
        <v>0</v>
      </c>
      <c r="AK61" s="249">
        <f>+IF(intern2!AL57&gt;=1,AK$8,0)</f>
        <v>0</v>
      </c>
      <c r="AL61" s="249">
        <f>+IF(intern2!AM57&gt;=1,AL$8,0)</f>
        <v>0</v>
      </c>
      <c r="AM61" s="249">
        <f>+IF(intern2!AN57&gt;=1,AM$8,0)</f>
        <v>0</v>
      </c>
      <c r="AN61" s="249">
        <f>+IF(intern2!AO57&gt;=1,AN$8,0)</f>
        <v>0</v>
      </c>
      <c r="AO61" s="249">
        <f>+IF(intern2!AP57&gt;=1,AO$8,0)</f>
        <v>0</v>
      </c>
      <c r="AP61" s="249">
        <f>+IF(intern2!AQ57&gt;=1,AP$8,0)</f>
        <v>0</v>
      </c>
      <c r="AQ61" s="249">
        <f>+IF(intern2!AR57&gt;=1,AQ$8,0)</f>
        <v>0</v>
      </c>
      <c r="AR61" s="249">
        <f>+IF(intern2!AS57&gt;=1,AR$8,0)</f>
        <v>0</v>
      </c>
      <c r="AS61" s="249">
        <f>+IF(intern2!AT57&gt;=1,AS$8,0)</f>
        <v>0</v>
      </c>
      <c r="AT61" s="249">
        <f>+IF(intern2!AU57&gt;=1,AT$8,0)</f>
        <v>0</v>
      </c>
      <c r="AU61" s="249">
        <f>+IF(intern2!AV57&gt;=1,AU$8,0)</f>
        <v>0</v>
      </c>
      <c r="AV61" s="249">
        <f>+IF(intern2!AW57&gt;=1,AV$8,0)</f>
        <v>0</v>
      </c>
    </row>
    <row r="62" spans="1:48" ht="25" x14ac:dyDescent="0.25">
      <c r="A62" s="222" t="str">
        <f>'2.2'!C63</f>
        <v>HAE2</v>
      </c>
      <c r="B62" s="222" t="str">
        <f>'2.2'!D63</f>
        <v>Indolente Lymphome und chronische Leukämien</v>
      </c>
      <c r="C62" s="249">
        <f>+IF(intern2!D58&gt;=1,C$8,0)</f>
        <v>0</v>
      </c>
      <c r="D62" s="249">
        <f>+IF(intern2!E58&gt;=1,D$8,0)</f>
        <v>0</v>
      </c>
      <c r="E62" s="249">
        <f>+IF(intern2!F58&gt;=1,E$8,0)</f>
        <v>0</v>
      </c>
      <c r="F62" s="249">
        <f>+IF(intern2!G58&gt;=1,F$8,0)</f>
        <v>0</v>
      </c>
      <c r="G62" s="249">
        <f>+IF(intern2!H58&gt;=1,G$8,0)</f>
        <v>0</v>
      </c>
      <c r="H62" s="249">
        <f>+IF(intern2!I58&gt;=1,H$8,0)</f>
        <v>0</v>
      </c>
      <c r="I62" s="249">
        <f>+IF(intern2!J58&gt;=1,I$8,0)</f>
        <v>0</v>
      </c>
      <c r="J62" s="249">
        <f>+IF(intern2!K58&gt;=1,J$8,0)</f>
        <v>0</v>
      </c>
      <c r="K62" s="249">
        <f>+IF(intern2!L58&gt;=1,K$8,0)</f>
        <v>0</v>
      </c>
      <c r="L62" s="249">
        <f>+IF(intern2!M58&gt;=1,L$8,0)</f>
        <v>0</v>
      </c>
      <c r="M62" s="249">
        <f>+IF(intern2!N58&gt;=1,M$8,0)</f>
        <v>0</v>
      </c>
      <c r="N62" s="249">
        <f>+IF(intern2!O58&gt;=1,N$8,0)</f>
        <v>0</v>
      </c>
      <c r="O62" s="249">
        <f>+IF(intern2!P58&gt;=1,O$8,0)</f>
        <v>0</v>
      </c>
      <c r="P62" s="249">
        <f>+IF(intern2!Q58&gt;=1,P$8,0)</f>
        <v>0</v>
      </c>
      <c r="Q62" s="249">
        <f>+IF(intern2!R58&gt;=1,Q$8,0)</f>
        <v>0</v>
      </c>
      <c r="R62" s="249">
        <f>+IF(intern2!S58&gt;=1,R$8,0)</f>
        <v>0</v>
      </c>
      <c r="S62" s="249">
        <f>+IF(intern2!T58&gt;=1,S$8,0)</f>
        <v>0</v>
      </c>
      <c r="T62" s="249">
        <f>+IF(intern2!U58&gt;=1,T$8,0)</f>
        <v>0</v>
      </c>
      <c r="U62" s="249">
        <f>+IF(intern2!V58&gt;=1,U$8,0)</f>
        <v>0</v>
      </c>
      <c r="V62" s="249">
        <f>+IF(intern2!W58&gt;=1,V$8,0)</f>
        <v>0</v>
      </c>
      <c r="W62" s="249">
        <f>+IF(intern2!X58&gt;=1,W$8,0)</f>
        <v>0</v>
      </c>
      <c r="X62" s="249">
        <f>+IF(intern2!Y58&gt;=1,X$8,0)</f>
        <v>0</v>
      </c>
      <c r="Y62" s="249">
        <f>+IF(intern2!Z58&gt;=1,Y$8,0)</f>
        <v>0</v>
      </c>
      <c r="Z62" s="249">
        <f>+IF(intern2!AA58&gt;=1,Z$8,0)</f>
        <v>0</v>
      </c>
      <c r="AA62" s="249">
        <f>+IF(intern2!AB58&gt;=1,AA$8,0)</f>
        <v>0</v>
      </c>
      <c r="AB62" s="249">
        <f>+IF(intern2!AC58&gt;=1,AB$8,0)</f>
        <v>0</v>
      </c>
      <c r="AC62" s="249">
        <f>+IF(intern2!AD58&gt;=1,AC$8,0)</f>
        <v>0</v>
      </c>
      <c r="AD62" s="249">
        <f>+IF(intern2!AE58&gt;=1,AD$8,0)</f>
        <v>0</v>
      </c>
      <c r="AE62" s="249">
        <f>+IF(intern2!AF58&gt;=1,AE$8,0)</f>
        <v>0</v>
      </c>
      <c r="AF62" s="249">
        <f>+IF(intern2!AG58&gt;=1,AF$8,0)</f>
        <v>0</v>
      </c>
      <c r="AG62" s="249">
        <f>+IF(intern2!AH58&gt;=1,AG$8,0)</f>
        <v>0</v>
      </c>
      <c r="AH62" s="249">
        <f>+IF(intern2!AI58&gt;=1,AH$8,0)</f>
        <v>0</v>
      </c>
      <c r="AI62" s="249">
        <f>+IF(intern2!AJ58&gt;=1,AI$8,0)</f>
        <v>0</v>
      </c>
      <c r="AJ62" s="249">
        <f>+IF(intern2!AK58&gt;=1,AJ$8,0)</f>
        <v>0</v>
      </c>
      <c r="AK62" s="249">
        <f>+IF(intern2!AL58&gt;=1,AK$8,0)</f>
        <v>0</v>
      </c>
      <c r="AL62" s="249">
        <f>+IF(intern2!AM58&gt;=1,AL$8,0)</f>
        <v>0</v>
      </c>
      <c r="AM62" s="249">
        <f>+IF(intern2!AN58&gt;=1,AM$8,0)</f>
        <v>0</v>
      </c>
      <c r="AN62" s="249">
        <f>+IF(intern2!AO58&gt;=1,AN$8,0)</f>
        <v>0</v>
      </c>
      <c r="AO62" s="249">
        <f>+IF(intern2!AP58&gt;=1,AO$8,0)</f>
        <v>0</v>
      </c>
      <c r="AP62" s="249">
        <f>+IF(intern2!AQ58&gt;=1,AP$8,0)</f>
        <v>0</v>
      </c>
      <c r="AQ62" s="249">
        <f>+IF(intern2!AR58&gt;=1,AQ$8,0)</f>
        <v>0</v>
      </c>
      <c r="AR62" s="249">
        <f>+IF(intern2!AS58&gt;=1,AR$8,0)</f>
        <v>0</v>
      </c>
      <c r="AS62" s="249">
        <f>+IF(intern2!AT58&gt;=1,AS$8,0)</f>
        <v>0</v>
      </c>
      <c r="AT62" s="249">
        <f>+IF(intern2!AU58&gt;=1,AT$8,0)</f>
        <v>0</v>
      </c>
      <c r="AU62" s="249">
        <f>+IF(intern2!AV58&gt;=1,AU$8,0)</f>
        <v>0</v>
      </c>
      <c r="AV62" s="249">
        <f>+IF(intern2!AW58&gt;=1,AV$8,0)</f>
        <v>0</v>
      </c>
    </row>
    <row r="63" spans="1:48" ht="37.5" x14ac:dyDescent="0.25">
      <c r="A63" s="222" t="str">
        <f>'2.2'!C64</f>
        <v>HAE3</v>
      </c>
      <c r="B63" s="222" t="str">
        <f>'2.2'!D64</f>
        <v>Myeloproliferative Erkrankungen und Myelodysplastische Syndrome</v>
      </c>
      <c r="C63" s="249">
        <f>+IF(intern2!D59&gt;=1,C$8,0)</f>
        <v>0</v>
      </c>
      <c r="D63" s="249">
        <f>+IF(intern2!E59&gt;=1,D$8,0)</f>
        <v>0</v>
      </c>
      <c r="E63" s="249">
        <f>+IF(intern2!F59&gt;=1,E$8,0)</f>
        <v>0</v>
      </c>
      <c r="F63" s="249">
        <f>+IF(intern2!G59&gt;=1,F$8,0)</f>
        <v>0</v>
      </c>
      <c r="G63" s="249">
        <f>+IF(intern2!H59&gt;=1,G$8,0)</f>
        <v>0</v>
      </c>
      <c r="H63" s="249">
        <f>+IF(intern2!I59&gt;=1,H$8,0)</f>
        <v>0</v>
      </c>
      <c r="I63" s="249">
        <f>+IF(intern2!J59&gt;=1,I$8,0)</f>
        <v>0</v>
      </c>
      <c r="J63" s="249">
        <f>+IF(intern2!K59&gt;=1,J$8,0)</f>
        <v>0</v>
      </c>
      <c r="K63" s="249">
        <f>+IF(intern2!L59&gt;=1,K$8,0)</f>
        <v>0</v>
      </c>
      <c r="L63" s="249">
        <f>+IF(intern2!M59&gt;=1,L$8,0)</f>
        <v>0</v>
      </c>
      <c r="M63" s="249">
        <f>+IF(intern2!N59&gt;=1,M$8,0)</f>
        <v>0</v>
      </c>
      <c r="N63" s="249">
        <f>+IF(intern2!O59&gt;=1,N$8,0)</f>
        <v>0</v>
      </c>
      <c r="O63" s="249">
        <f>+IF(intern2!P59&gt;=1,O$8,0)</f>
        <v>0</v>
      </c>
      <c r="P63" s="249">
        <f>+IF(intern2!Q59&gt;=1,P$8,0)</f>
        <v>0</v>
      </c>
      <c r="Q63" s="249">
        <f>+IF(intern2!R59&gt;=1,Q$8,0)</f>
        <v>0</v>
      </c>
      <c r="R63" s="249">
        <f>+IF(intern2!S59&gt;=1,R$8,0)</f>
        <v>0</v>
      </c>
      <c r="S63" s="249">
        <f>+IF(intern2!T59&gt;=1,S$8,0)</f>
        <v>0</v>
      </c>
      <c r="T63" s="249">
        <f>+IF(intern2!U59&gt;=1,T$8,0)</f>
        <v>0</v>
      </c>
      <c r="U63" s="249">
        <f>+IF(intern2!V59&gt;=1,U$8,0)</f>
        <v>0</v>
      </c>
      <c r="V63" s="249">
        <f>+IF(intern2!W59&gt;=1,V$8,0)</f>
        <v>0</v>
      </c>
      <c r="W63" s="249">
        <f>+IF(intern2!X59&gt;=1,W$8,0)</f>
        <v>0</v>
      </c>
      <c r="X63" s="249">
        <f>+IF(intern2!Y59&gt;=1,X$8,0)</f>
        <v>0</v>
      </c>
      <c r="Y63" s="249">
        <f>+IF(intern2!Z59&gt;=1,Y$8,0)</f>
        <v>0</v>
      </c>
      <c r="Z63" s="249">
        <f>+IF(intern2!AA59&gt;=1,Z$8,0)</f>
        <v>0</v>
      </c>
      <c r="AA63" s="249">
        <f>+IF(intern2!AB59&gt;=1,AA$8,0)</f>
        <v>0</v>
      </c>
      <c r="AB63" s="249">
        <f>+IF(intern2!AC59&gt;=1,AB$8,0)</f>
        <v>0</v>
      </c>
      <c r="AC63" s="249">
        <f>+IF(intern2!AD59&gt;=1,AC$8,0)</f>
        <v>0</v>
      </c>
      <c r="AD63" s="249">
        <f>+IF(intern2!AE59&gt;=1,AD$8,0)</f>
        <v>0</v>
      </c>
      <c r="AE63" s="249">
        <f>+IF(intern2!AF59&gt;=1,AE$8,0)</f>
        <v>0</v>
      </c>
      <c r="AF63" s="249">
        <f>+IF(intern2!AG59&gt;=1,AF$8,0)</f>
        <v>0</v>
      </c>
      <c r="AG63" s="249">
        <f>+IF(intern2!AH59&gt;=1,AG$8,0)</f>
        <v>0</v>
      </c>
      <c r="AH63" s="249">
        <f>+IF(intern2!AI59&gt;=1,AH$8,0)</f>
        <v>0</v>
      </c>
      <c r="AI63" s="249">
        <f>+IF(intern2!AJ59&gt;=1,AI$8,0)</f>
        <v>0</v>
      </c>
      <c r="AJ63" s="249">
        <f>+IF(intern2!AK59&gt;=1,AJ$8,0)</f>
        <v>0</v>
      </c>
      <c r="AK63" s="249">
        <f>+IF(intern2!AL59&gt;=1,AK$8,0)</f>
        <v>0</v>
      </c>
      <c r="AL63" s="249">
        <f>+IF(intern2!AM59&gt;=1,AL$8,0)</f>
        <v>0</v>
      </c>
      <c r="AM63" s="249">
        <f>+IF(intern2!AN59&gt;=1,AM$8,0)</f>
        <v>0</v>
      </c>
      <c r="AN63" s="249">
        <f>+IF(intern2!AO59&gt;=1,AN$8,0)</f>
        <v>0</v>
      </c>
      <c r="AO63" s="249">
        <f>+IF(intern2!AP59&gt;=1,AO$8,0)</f>
        <v>0</v>
      </c>
      <c r="AP63" s="249">
        <f>+IF(intern2!AQ59&gt;=1,AP$8,0)</f>
        <v>0</v>
      </c>
      <c r="AQ63" s="249">
        <f>+IF(intern2!AR59&gt;=1,AQ$8,0)</f>
        <v>0</v>
      </c>
      <c r="AR63" s="249">
        <f>+IF(intern2!AS59&gt;=1,AR$8,0)</f>
        <v>0</v>
      </c>
      <c r="AS63" s="249">
        <f>+IF(intern2!AT59&gt;=1,AS$8,0)</f>
        <v>0</v>
      </c>
      <c r="AT63" s="249">
        <f>+IF(intern2!AU59&gt;=1,AT$8,0)</f>
        <v>0</v>
      </c>
      <c r="AU63" s="249">
        <f>+IF(intern2!AV59&gt;=1,AU$8,0)</f>
        <v>0</v>
      </c>
      <c r="AV63" s="249">
        <f>+IF(intern2!AW59&gt;=1,AV$8,0)</f>
        <v>0</v>
      </c>
    </row>
    <row r="64" spans="1:48" ht="25" x14ac:dyDescent="0.25">
      <c r="A64" s="222" t="str">
        <f>'2.2'!C65</f>
        <v>HAE4</v>
      </c>
      <c r="B64" s="222" t="str">
        <f>'2.2'!D65</f>
        <v>Autologe Blutstammzelltransplantation</v>
      </c>
      <c r="C64" s="249">
        <f>+IF(intern2!D60&gt;=1,C$8,0)</f>
        <v>0</v>
      </c>
      <c r="D64" s="249">
        <f>+IF(intern2!E60&gt;=1,D$8,0)</f>
        <v>0</v>
      </c>
      <c r="E64" s="249">
        <f>+IF(intern2!F60&gt;=1,E$8,0)</f>
        <v>0</v>
      </c>
      <c r="F64" s="249">
        <f>+IF(intern2!G60&gt;=1,F$8,0)</f>
        <v>0</v>
      </c>
      <c r="G64" s="249">
        <f>+IF(intern2!H60&gt;=1,G$8,0)</f>
        <v>0</v>
      </c>
      <c r="H64" s="249">
        <f>+IF(intern2!I60&gt;=1,H$8,0)</f>
        <v>0</v>
      </c>
      <c r="I64" s="249">
        <f>+IF(intern2!J60&gt;=1,I$8,0)</f>
        <v>0</v>
      </c>
      <c r="J64" s="249">
        <f>+IF(intern2!K60&gt;=1,J$8,0)</f>
        <v>0</v>
      </c>
      <c r="K64" s="249">
        <f>+IF(intern2!L60&gt;=1,K$8,0)</f>
        <v>0</v>
      </c>
      <c r="L64" s="249">
        <f>+IF(intern2!M60&gt;=1,L$8,0)</f>
        <v>0</v>
      </c>
      <c r="M64" s="249">
        <f>+IF(intern2!N60&gt;=1,M$8,0)</f>
        <v>0</v>
      </c>
      <c r="N64" s="249">
        <f>+IF(intern2!O60&gt;=1,N$8,0)</f>
        <v>0</v>
      </c>
      <c r="O64" s="249">
        <f>+IF(intern2!P60&gt;=1,O$8,0)</f>
        <v>0</v>
      </c>
      <c r="P64" s="249">
        <f>+IF(intern2!Q60&gt;=1,P$8,0)</f>
        <v>0</v>
      </c>
      <c r="Q64" s="249">
        <f>+IF(intern2!R60&gt;=1,Q$8,0)</f>
        <v>0</v>
      </c>
      <c r="R64" s="249">
        <f>+IF(intern2!S60&gt;=1,R$8,0)</f>
        <v>0</v>
      </c>
      <c r="S64" s="249">
        <f>+IF(intern2!T60&gt;=1,S$8,0)</f>
        <v>0</v>
      </c>
      <c r="T64" s="249">
        <f>+IF(intern2!U60&gt;=1,T$8,0)</f>
        <v>0</v>
      </c>
      <c r="U64" s="249">
        <f>+IF(intern2!V60&gt;=1,U$8,0)</f>
        <v>0</v>
      </c>
      <c r="V64" s="249">
        <f>+IF(intern2!W60&gt;=1,V$8,0)</f>
        <v>0</v>
      </c>
      <c r="W64" s="249">
        <f>+IF(intern2!X60&gt;=1,W$8,0)</f>
        <v>0</v>
      </c>
      <c r="X64" s="249">
        <f>+IF(intern2!Y60&gt;=1,X$8,0)</f>
        <v>0</v>
      </c>
      <c r="Y64" s="249">
        <f>+IF(intern2!Z60&gt;=1,Y$8,0)</f>
        <v>0</v>
      </c>
      <c r="Z64" s="249">
        <f>+IF(intern2!AA60&gt;=1,Z$8,0)</f>
        <v>0</v>
      </c>
      <c r="AA64" s="249">
        <f>+IF(intern2!AB60&gt;=1,AA$8,0)</f>
        <v>0</v>
      </c>
      <c r="AB64" s="249">
        <f>+IF(intern2!AC60&gt;=1,AB$8,0)</f>
        <v>0</v>
      </c>
      <c r="AC64" s="249">
        <f>+IF(intern2!AD60&gt;=1,AC$8,0)</f>
        <v>0</v>
      </c>
      <c r="AD64" s="249">
        <f>+IF(intern2!AE60&gt;=1,AD$8,0)</f>
        <v>0</v>
      </c>
      <c r="AE64" s="249">
        <f>+IF(intern2!AF60&gt;=1,AE$8,0)</f>
        <v>0</v>
      </c>
      <c r="AF64" s="249">
        <f>+IF(intern2!AG60&gt;=1,AF$8,0)</f>
        <v>0</v>
      </c>
      <c r="AG64" s="249">
        <f>+IF(intern2!AH60&gt;=1,AG$8,0)</f>
        <v>0</v>
      </c>
      <c r="AH64" s="249">
        <f>+IF(intern2!AI60&gt;=1,AH$8,0)</f>
        <v>0</v>
      </c>
      <c r="AI64" s="249">
        <f>+IF(intern2!AJ60&gt;=1,AI$8,0)</f>
        <v>0</v>
      </c>
      <c r="AJ64" s="249">
        <f>+IF(intern2!AK60&gt;=1,AJ$8,0)</f>
        <v>0</v>
      </c>
      <c r="AK64" s="249">
        <f>+IF(intern2!AL60&gt;=1,AK$8,0)</f>
        <v>0</v>
      </c>
      <c r="AL64" s="249">
        <f>+IF(intern2!AM60&gt;=1,AL$8,0)</f>
        <v>0</v>
      </c>
      <c r="AM64" s="249">
        <f>+IF(intern2!AN60&gt;=1,AM$8,0)</f>
        <v>0</v>
      </c>
      <c r="AN64" s="249">
        <f>+IF(intern2!AO60&gt;=1,AN$8,0)</f>
        <v>0</v>
      </c>
      <c r="AO64" s="249">
        <f>+IF(intern2!AP60&gt;=1,AO$8,0)</f>
        <v>0</v>
      </c>
      <c r="AP64" s="249">
        <f>+IF(intern2!AQ60&gt;=1,AP$8,0)</f>
        <v>0</v>
      </c>
      <c r="AQ64" s="249">
        <f>+IF(intern2!AR60&gt;=1,AQ$8,0)</f>
        <v>0</v>
      </c>
      <c r="AR64" s="249">
        <f>+IF(intern2!AS60&gt;=1,AR$8,0)</f>
        <v>0</v>
      </c>
      <c r="AS64" s="249">
        <f>+IF(intern2!AT60&gt;=1,AS$8,0)</f>
        <v>0</v>
      </c>
      <c r="AT64" s="249">
        <f>+IF(intern2!AU60&gt;=1,AT$8,0)</f>
        <v>0</v>
      </c>
      <c r="AU64" s="249">
        <f>+IF(intern2!AV60&gt;=1,AU$8,0)</f>
        <v>0</v>
      </c>
      <c r="AV64" s="249">
        <f>+IF(intern2!AW60&gt;=1,AV$8,0)</f>
        <v>0</v>
      </c>
    </row>
    <row r="65" spans="1:48" ht="37.5" x14ac:dyDescent="0.25">
      <c r="A65" s="222" t="str">
        <f>'2.2'!C66</f>
        <v>HAE5</v>
      </c>
      <c r="B65" s="222" t="str">
        <f>'2.2'!D66</f>
        <v>Allogene Blutstammzelltransplantation (IVHSM)</v>
      </c>
      <c r="C65" s="249">
        <f>+IF(intern2!D61&gt;=1,C$8,0)</f>
        <v>0</v>
      </c>
      <c r="D65" s="249">
        <f>+IF(intern2!E61&gt;=1,D$8,0)</f>
        <v>0</v>
      </c>
      <c r="E65" s="249">
        <f>+IF(intern2!F61&gt;=1,E$8,0)</f>
        <v>0</v>
      </c>
      <c r="F65" s="249">
        <f>+IF(intern2!G61&gt;=1,F$8,0)</f>
        <v>0</v>
      </c>
      <c r="G65" s="249">
        <f>+IF(intern2!H61&gt;=1,G$8,0)</f>
        <v>0</v>
      </c>
      <c r="H65" s="249">
        <f>+IF(intern2!I61&gt;=1,H$8,0)</f>
        <v>0</v>
      </c>
      <c r="I65" s="249">
        <f>+IF(intern2!J61&gt;=1,I$8,0)</f>
        <v>0</v>
      </c>
      <c r="J65" s="249">
        <f>+IF(intern2!K61&gt;=1,J$8,0)</f>
        <v>0</v>
      </c>
      <c r="K65" s="249">
        <f>+IF(intern2!L61&gt;=1,K$8,0)</f>
        <v>0</v>
      </c>
      <c r="L65" s="249">
        <f>+IF(intern2!M61&gt;=1,L$8,0)</f>
        <v>0</v>
      </c>
      <c r="M65" s="249">
        <f>+IF(intern2!N61&gt;=1,M$8,0)</f>
        <v>0</v>
      </c>
      <c r="N65" s="249">
        <f>+IF(intern2!O61&gt;=1,N$8,0)</f>
        <v>0</v>
      </c>
      <c r="O65" s="249">
        <f>+IF(intern2!P61&gt;=1,O$8,0)</f>
        <v>0</v>
      </c>
      <c r="P65" s="249">
        <f>+IF(intern2!Q61&gt;=1,P$8,0)</f>
        <v>0</v>
      </c>
      <c r="Q65" s="249">
        <f>+IF(intern2!R61&gt;=1,Q$8,0)</f>
        <v>0</v>
      </c>
      <c r="R65" s="249">
        <f>+IF(intern2!S61&gt;=1,R$8,0)</f>
        <v>0</v>
      </c>
      <c r="S65" s="249">
        <f>+IF(intern2!T61&gt;=1,S$8,0)</f>
        <v>0</v>
      </c>
      <c r="T65" s="249">
        <f>+IF(intern2!U61&gt;=1,T$8,0)</f>
        <v>0</v>
      </c>
      <c r="U65" s="249">
        <f>+IF(intern2!V61&gt;=1,U$8,0)</f>
        <v>0</v>
      </c>
      <c r="V65" s="249">
        <f>+IF(intern2!W61&gt;=1,V$8,0)</f>
        <v>0</v>
      </c>
      <c r="W65" s="249">
        <f>+IF(intern2!X61&gt;=1,W$8,0)</f>
        <v>0</v>
      </c>
      <c r="X65" s="249">
        <f>+IF(intern2!Y61&gt;=1,X$8,0)</f>
        <v>0</v>
      </c>
      <c r="Y65" s="249">
        <f>+IF(intern2!Z61&gt;=1,Y$8,0)</f>
        <v>0</v>
      </c>
      <c r="Z65" s="249">
        <f>+IF(intern2!AA61&gt;=1,Z$8,0)</f>
        <v>0</v>
      </c>
      <c r="AA65" s="249">
        <f>+IF(intern2!AB61&gt;=1,AA$8,0)</f>
        <v>0</v>
      </c>
      <c r="AB65" s="249">
        <f>+IF(intern2!AC61&gt;=1,AB$8,0)</f>
        <v>0</v>
      </c>
      <c r="AC65" s="249">
        <f>+IF(intern2!AD61&gt;=1,AC$8,0)</f>
        <v>0</v>
      </c>
      <c r="AD65" s="249">
        <f>+IF(intern2!AE61&gt;=1,AD$8,0)</f>
        <v>0</v>
      </c>
      <c r="AE65" s="249">
        <f>+IF(intern2!AF61&gt;=1,AE$8,0)</f>
        <v>0</v>
      </c>
      <c r="AF65" s="249">
        <f>+IF(intern2!AG61&gt;=1,AF$8,0)</f>
        <v>0</v>
      </c>
      <c r="AG65" s="249">
        <f>+IF(intern2!AH61&gt;=1,AG$8,0)</f>
        <v>0</v>
      </c>
      <c r="AH65" s="249">
        <f>+IF(intern2!AI61&gt;=1,AH$8,0)</f>
        <v>0</v>
      </c>
      <c r="AI65" s="249">
        <f>+IF(intern2!AJ61&gt;=1,AI$8,0)</f>
        <v>0</v>
      </c>
      <c r="AJ65" s="249">
        <f>+IF(intern2!AK61&gt;=1,AJ$8,0)</f>
        <v>0</v>
      </c>
      <c r="AK65" s="249">
        <f>+IF(intern2!AL61&gt;=1,AK$8,0)</f>
        <v>0</v>
      </c>
      <c r="AL65" s="249">
        <f>+IF(intern2!AM61&gt;=1,AL$8,0)</f>
        <v>0</v>
      </c>
      <c r="AM65" s="249">
        <f>+IF(intern2!AN61&gt;=1,AM$8,0)</f>
        <v>0</v>
      </c>
      <c r="AN65" s="249">
        <f>+IF(intern2!AO61&gt;=1,AN$8,0)</f>
        <v>0</v>
      </c>
      <c r="AO65" s="249">
        <f>+IF(intern2!AP61&gt;=1,AO$8,0)</f>
        <v>0</v>
      </c>
      <c r="AP65" s="249">
        <f>+IF(intern2!AQ61&gt;=1,AP$8,0)</f>
        <v>0</v>
      </c>
      <c r="AQ65" s="249">
        <f>+IF(intern2!AR61&gt;=1,AQ$8,0)</f>
        <v>0</v>
      </c>
      <c r="AR65" s="249">
        <f>+IF(intern2!AS61&gt;=1,AR$8,0)</f>
        <v>0</v>
      </c>
      <c r="AS65" s="249">
        <f>+IF(intern2!AT61&gt;=1,AS$8,0)</f>
        <v>0</v>
      </c>
      <c r="AT65" s="249">
        <f>+IF(intern2!AU61&gt;=1,AT$8,0)</f>
        <v>0</v>
      </c>
      <c r="AU65" s="249">
        <f>+IF(intern2!AV61&gt;=1,AU$8,0)</f>
        <v>0</v>
      </c>
      <c r="AV65" s="249">
        <f>+IF(intern2!AW61&gt;=1,AV$8,0)</f>
        <v>0</v>
      </c>
    </row>
    <row r="66" spans="1:48" x14ac:dyDescent="0.25">
      <c r="A66" s="222" t="str">
        <f>'2.2'!C67</f>
        <v>GEFB</v>
      </c>
      <c r="B66" s="222" t="str">
        <f>'2.2'!D67</f>
        <v>Basis-Gefässmedizin</v>
      </c>
      <c r="C66" s="249">
        <f>+IF(intern2!D62&gt;=1,C$8,0)</f>
        <v>0</v>
      </c>
      <c r="D66" s="249">
        <f>+IF(intern2!E62&gt;=1,D$8,0)</f>
        <v>0</v>
      </c>
      <c r="E66" s="249">
        <f>+IF(intern2!F62&gt;=1,E$8,0)</f>
        <v>0</v>
      </c>
      <c r="F66" s="249">
        <f>+IF(intern2!G62&gt;=1,F$8,0)</f>
        <v>0</v>
      </c>
      <c r="G66" s="249">
        <f>+IF(intern2!H62&gt;=1,G$8,0)</f>
        <v>0</v>
      </c>
      <c r="H66" s="249">
        <f>+IF(intern2!I62&gt;=1,H$8,0)</f>
        <v>0</v>
      </c>
      <c r="I66" s="249">
        <f>+IF(intern2!J62&gt;=1,I$8,0)</f>
        <v>0</v>
      </c>
      <c r="J66" s="249">
        <f>+IF(intern2!K62&gt;=1,J$8,0)</f>
        <v>0</v>
      </c>
      <c r="K66" s="249">
        <f>+IF(intern2!L62&gt;=1,K$8,0)</f>
        <v>0</v>
      </c>
      <c r="L66" s="249">
        <f>+IF(intern2!M62&gt;=1,L$8,0)</f>
        <v>0</v>
      </c>
      <c r="M66" s="249">
        <f>+IF(intern2!N62&gt;=1,M$8,0)</f>
        <v>0</v>
      </c>
      <c r="N66" s="249">
        <f>+IF(intern2!O62&gt;=1,N$8,0)</f>
        <v>0</v>
      </c>
      <c r="O66" s="249">
        <f>+IF(intern2!P62&gt;=1,O$8,0)</f>
        <v>0</v>
      </c>
      <c r="P66" s="249">
        <f>+IF(intern2!Q62&gt;=1,P$8,0)</f>
        <v>0</v>
      </c>
      <c r="Q66" s="249">
        <f>+IF(intern2!R62&gt;=1,Q$8,0)</f>
        <v>0</v>
      </c>
      <c r="R66" s="249">
        <f>+IF(intern2!S62&gt;=1,R$8,0)</f>
        <v>0</v>
      </c>
      <c r="S66" s="249">
        <f>+IF(intern2!T62&gt;=1,S$8,0)</f>
        <v>0</v>
      </c>
      <c r="T66" s="249">
        <f>+IF(intern2!U62&gt;=1,T$8,0)</f>
        <v>0</v>
      </c>
      <c r="U66" s="249">
        <f>+IF(intern2!V62&gt;=1,U$8,0)</f>
        <v>0</v>
      </c>
      <c r="V66" s="249">
        <f>+IF(intern2!W62&gt;=1,V$8,0)</f>
        <v>0</v>
      </c>
      <c r="W66" s="249">
        <f>+IF(intern2!X62&gt;=1,W$8,0)</f>
        <v>0</v>
      </c>
      <c r="X66" s="249">
        <f>+IF(intern2!Y62&gt;=1,X$8,0)</f>
        <v>0</v>
      </c>
      <c r="Y66" s="249">
        <f>+IF(intern2!Z62&gt;=1,Y$8,0)</f>
        <v>0</v>
      </c>
      <c r="Z66" s="249">
        <f>+IF(intern2!AA62&gt;=1,Z$8,0)</f>
        <v>0</v>
      </c>
      <c r="AA66" s="249">
        <f>+IF(intern2!AB62&gt;=1,AA$8,0)</f>
        <v>0</v>
      </c>
      <c r="AB66" s="249">
        <f>+IF(intern2!AC62&gt;=1,AB$8,0)</f>
        <v>0</v>
      </c>
      <c r="AC66" s="249">
        <f>+IF(intern2!AD62&gt;=1,AC$8,0)</f>
        <v>0</v>
      </c>
      <c r="AD66" s="249">
        <f>+IF(intern2!AE62&gt;=1,AD$8,0)</f>
        <v>0</v>
      </c>
      <c r="AE66" s="249">
        <f>+IF(intern2!AF62&gt;=1,AE$8,0)</f>
        <v>0</v>
      </c>
      <c r="AF66" s="249">
        <f>+IF(intern2!AG62&gt;=1,AF$8,0)</f>
        <v>0</v>
      </c>
      <c r="AG66" s="249">
        <f>+IF(intern2!AH62&gt;=1,AG$8,0)</f>
        <v>0</v>
      </c>
      <c r="AH66" s="249">
        <f>+IF(intern2!AI62&gt;=1,AH$8,0)</f>
        <v>0</v>
      </c>
      <c r="AI66" s="249">
        <f>+IF(intern2!AJ62&gt;=1,AI$8,0)</f>
        <v>0</v>
      </c>
      <c r="AJ66" s="249">
        <f>+IF(intern2!AK62&gt;=1,AJ$8,0)</f>
        <v>0</v>
      </c>
      <c r="AK66" s="249">
        <f>+IF(intern2!AL62&gt;=1,AK$8,0)</f>
        <v>0</v>
      </c>
      <c r="AL66" s="249">
        <f>+IF(intern2!AM62&gt;=1,AL$8,0)</f>
        <v>0</v>
      </c>
      <c r="AM66" s="249">
        <f>+IF(intern2!AN62&gt;=1,AM$8,0)</f>
        <v>0</v>
      </c>
      <c r="AN66" s="249">
        <f>+IF(intern2!AO62&gt;=1,AN$8,0)</f>
        <v>0</v>
      </c>
      <c r="AO66" s="249">
        <f>+IF(intern2!AP62&gt;=1,AO$8,0)</f>
        <v>0</v>
      </c>
      <c r="AP66" s="249">
        <f>+IF(intern2!AQ62&gt;=1,AP$8,0)</f>
        <v>0</v>
      </c>
      <c r="AQ66" s="249">
        <f>+IF(intern2!AR62&gt;=1,AQ$8,0)</f>
        <v>0</v>
      </c>
      <c r="AR66" s="249">
        <f>+IF(intern2!AS62&gt;=1,AR$8,0)</f>
        <v>0</v>
      </c>
      <c r="AS66" s="249">
        <f>+IF(intern2!AT62&gt;=1,AS$8,0)</f>
        <v>0</v>
      </c>
      <c r="AT66" s="249">
        <f>+IF(intern2!AU62&gt;=1,AT$8,0)</f>
        <v>0</v>
      </c>
      <c r="AU66" s="249">
        <f>+IF(intern2!AV62&gt;=1,AU$8,0)</f>
        <v>0</v>
      </c>
      <c r="AV66" s="249">
        <f>+IF(intern2!AW62&gt;=1,AV$8,0)</f>
        <v>0</v>
      </c>
    </row>
    <row r="67" spans="1:48" ht="25" x14ac:dyDescent="0.25">
      <c r="A67" s="222" t="str">
        <f>'2.2'!C68</f>
        <v>GEF2</v>
      </c>
      <c r="B67" s="222" t="str">
        <f>'2.2'!D68</f>
        <v>Interventionelle und endovaskuläre Gefässmedizin</v>
      </c>
      <c r="C67" s="249">
        <f>+IF(intern2!D63&gt;=1,C$8,0)</f>
        <v>0</v>
      </c>
      <c r="D67" s="249">
        <f>+IF(intern2!E63&gt;=1,D$8,0)</f>
        <v>0</v>
      </c>
      <c r="E67" s="249">
        <f>+IF(intern2!F63&gt;=1,E$8,0)</f>
        <v>0</v>
      </c>
      <c r="F67" s="249">
        <f>+IF(intern2!G63&gt;=1,F$8,0)</f>
        <v>0</v>
      </c>
      <c r="G67" s="249">
        <f>+IF(intern2!H63&gt;=1,G$8,0)</f>
        <v>0</v>
      </c>
      <c r="H67" s="249">
        <f>+IF(intern2!I63&gt;=1,H$8,0)</f>
        <v>0</v>
      </c>
      <c r="I67" s="249">
        <f>+IF(intern2!J63&gt;=1,I$8,0)</f>
        <v>0</v>
      </c>
      <c r="J67" s="249">
        <f>+IF(intern2!K63&gt;=1,J$8,0)</f>
        <v>0</v>
      </c>
      <c r="K67" s="249">
        <f>+IF(intern2!L63&gt;=1,K$8,0)</f>
        <v>0</v>
      </c>
      <c r="L67" s="249">
        <f>+IF(intern2!M63&gt;=1,L$8,0)</f>
        <v>0</v>
      </c>
      <c r="M67" s="249">
        <f>+IF(intern2!N63&gt;=1,M$8,0)</f>
        <v>0</v>
      </c>
      <c r="N67" s="249">
        <f>+IF(intern2!O63&gt;=1,N$8,0)</f>
        <v>0</v>
      </c>
      <c r="O67" s="249">
        <f>+IF(intern2!P63&gt;=1,O$8,0)</f>
        <v>0</v>
      </c>
      <c r="P67" s="249">
        <f>+IF(intern2!Q63&gt;=1,P$8,0)</f>
        <v>0</v>
      </c>
      <c r="Q67" s="249">
        <f>+IF(intern2!R63&gt;=1,Q$8,0)</f>
        <v>0</v>
      </c>
      <c r="R67" s="249">
        <f>+IF(intern2!S63&gt;=1,R$8,0)</f>
        <v>0</v>
      </c>
      <c r="S67" s="249">
        <f>+IF(intern2!T63&gt;=1,S$8,0)</f>
        <v>0</v>
      </c>
      <c r="T67" s="249">
        <f>+IF(intern2!U63&gt;=1,T$8,0)</f>
        <v>0</v>
      </c>
      <c r="U67" s="249">
        <f>+IF(intern2!V63&gt;=1,U$8,0)</f>
        <v>0</v>
      </c>
      <c r="V67" s="249">
        <f>+IF(intern2!W63&gt;=1,V$8,0)</f>
        <v>0</v>
      </c>
      <c r="W67" s="249">
        <f>+IF(intern2!X63&gt;=1,W$8,0)</f>
        <v>0</v>
      </c>
      <c r="X67" s="249">
        <f>+IF(intern2!Y63&gt;=1,X$8,0)</f>
        <v>0</v>
      </c>
      <c r="Y67" s="249">
        <f>+IF(intern2!Z63&gt;=1,Y$8,0)</f>
        <v>0</v>
      </c>
      <c r="Z67" s="249">
        <f>+IF(intern2!AA63&gt;=1,Z$8,0)</f>
        <v>0</v>
      </c>
      <c r="AA67" s="249">
        <f>+IF(intern2!AB63&gt;=1,AA$8,0)</f>
        <v>0</v>
      </c>
      <c r="AB67" s="249">
        <f>+IF(intern2!AC63&gt;=1,AB$8,0)</f>
        <v>0</v>
      </c>
      <c r="AC67" s="249">
        <f>+IF(intern2!AD63&gt;=1,AC$8,0)</f>
        <v>0</v>
      </c>
      <c r="AD67" s="249">
        <f>+IF(intern2!AE63&gt;=1,AD$8,0)</f>
        <v>0</v>
      </c>
      <c r="AE67" s="249">
        <f>+IF(intern2!AF63&gt;=1,AE$8,0)</f>
        <v>0</v>
      </c>
      <c r="AF67" s="249">
        <f>+IF(intern2!AG63&gt;=1,AF$8,0)</f>
        <v>0</v>
      </c>
      <c r="AG67" s="249">
        <f>+IF(intern2!AH63&gt;=1,AG$8,0)</f>
        <v>0</v>
      </c>
      <c r="AH67" s="249">
        <f>+IF(intern2!AI63&gt;=1,AH$8,0)</f>
        <v>0</v>
      </c>
      <c r="AI67" s="249">
        <f>+IF(intern2!AJ63&gt;=1,AI$8,0)</f>
        <v>0</v>
      </c>
      <c r="AJ67" s="249">
        <f>+IF(intern2!AK63&gt;=1,AJ$8,0)</f>
        <v>0</v>
      </c>
      <c r="AK67" s="249">
        <f>+IF(intern2!AL63&gt;=1,AK$8,0)</f>
        <v>0</v>
      </c>
      <c r="AL67" s="249">
        <f>+IF(intern2!AM63&gt;=1,AL$8,0)</f>
        <v>0</v>
      </c>
      <c r="AM67" s="249">
        <f>+IF(intern2!AN63&gt;=1,AM$8,0)</f>
        <v>0</v>
      </c>
      <c r="AN67" s="249">
        <f>+IF(intern2!AO63&gt;=1,AN$8,0)</f>
        <v>0</v>
      </c>
      <c r="AO67" s="249">
        <f>+IF(intern2!AP63&gt;=1,AO$8,0)</f>
        <v>0</v>
      </c>
      <c r="AP67" s="249">
        <f>+IF(intern2!AQ63&gt;=1,AP$8,0)</f>
        <v>0</v>
      </c>
      <c r="AQ67" s="249">
        <f>+IF(intern2!AR63&gt;=1,AQ$8,0)</f>
        <v>0</v>
      </c>
      <c r="AR67" s="249">
        <f>+IF(intern2!AS63&gt;=1,AR$8,0)</f>
        <v>0</v>
      </c>
      <c r="AS67" s="249">
        <f>+IF(intern2!AT63&gt;=1,AS$8,0)</f>
        <v>0</v>
      </c>
      <c r="AT67" s="249">
        <f>+IF(intern2!AU63&gt;=1,AT$8,0)</f>
        <v>0</v>
      </c>
      <c r="AU67" s="249">
        <f>+IF(intern2!AV63&gt;=1,AU$8,0)</f>
        <v>0</v>
      </c>
      <c r="AV67" s="249">
        <f>+IF(intern2!AW63&gt;=1,AV$8,0)</f>
        <v>0</v>
      </c>
    </row>
    <row r="68" spans="1:48" x14ac:dyDescent="0.25">
      <c r="A68" s="222" t="str">
        <f>'2.2'!C69</f>
        <v>GEF2.1</v>
      </c>
      <c r="B68" s="222" t="str">
        <f>'2.2'!D69</f>
        <v>Gefässchirurgie</v>
      </c>
      <c r="C68" s="249">
        <f>+IF(intern2!D64&gt;=1,C$8,0)</f>
        <v>0</v>
      </c>
      <c r="D68" s="249">
        <f>+IF(intern2!E64&gt;=1,D$8,0)</f>
        <v>0</v>
      </c>
      <c r="E68" s="249">
        <f>+IF(intern2!F64&gt;=1,E$8,0)</f>
        <v>0</v>
      </c>
      <c r="F68" s="249">
        <f>+IF(intern2!G64&gt;=1,F$8,0)</f>
        <v>0</v>
      </c>
      <c r="G68" s="249">
        <f>+IF(intern2!H64&gt;=1,G$8,0)</f>
        <v>0</v>
      </c>
      <c r="H68" s="249">
        <f>+IF(intern2!I64&gt;=1,H$8,0)</f>
        <v>0</v>
      </c>
      <c r="I68" s="249">
        <f>+IF(intern2!J64&gt;=1,I$8,0)</f>
        <v>0</v>
      </c>
      <c r="J68" s="249">
        <f>+IF(intern2!K64&gt;=1,J$8,0)</f>
        <v>0</v>
      </c>
      <c r="K68" s="249">
        <f>+IF(intern2!L64&gt;=1,K$8,0)</f>
        <v>0</v>
      </c>
      <c r="L68" s="249">
        <f>+IF(intern2!M64&gt;=1,L$8,0)</f>
        <v>0</v>
      </c>
      <c r="M68" s="249">
        <f>+IF(intern2!N64&gt;=1,M$8,0)</f>
        <v>0</v>
      </c>
      <c r="N68" s="249">
        <f>+IF(intern2!O64&gt;=1,N$8,0)</f>
        <v>0</v>
      </c>
      <c r="O68" s="249">
        <f>+IF(intern2!P64&gt;=1,O$8,0)</f>
        <v>0</v>
      </c>
      <c r="P68" s="249">
        <f>+IF(intern2!Q64&gt;=1,P$8,0)</f>
        <v>0</v>
      </c>
      <c r="Q68" s="249">
        <f>+IF(intern2!R64&gt;=1,Q$8,0)</f>
        <v>0</v>
      </c>
      <c r="R68" s="249">
        <f>+IF(intern2!S64&gt;=1,R$8,0)</f>
        <v>0</v>
      </c>
      <c r="S68" s="249">
        <f>+IF(intern2!T64&gt;=1,S$8,0)</f>
        <v>0</v>
      </c>
      <c r="T68" s="249">
        <f>+IF(intern2!U64&gt;=1,T$8,0)</f>
        <v>0</v>
      </c>
      <c r="U68" s="249">
        <f>+IF(intern2!V64&gt;=1,U$8,0)</f>
        <v>0</v>
      </c>
      <c r="V68" s="249">
        <f>+IF(intern2!W64&gt;=1,V$8,0)</f>
        <v>0</v>
      </c>
      <c r="W68" s="249">
        <f>+IF(intern2!X64&gt;=1,W$8,0)</f>
        <v>0</v>
      </c>
      <c r="X68" s="249">
        <f>+IF(intern2!Y64&gt;=1,X$8,0)</f>
        <v>0</v>
      </c>
      <c r="Y68" s="249">
        <f>+IF(intern2!Z64&gt;=1,Y$8,0)</f>
        <v>0</v>
      </c>
      <c r="Z68" s="249">
        <f>+IF(intern2!AA64&gt;=1,Z$8,0)</f>
        <v>0</v>
      </c>
      <c r="AA68" s="249">
        <f>+IF(intern2!AB64&gt;=1,AA$8,0)</f>
        <v>0</v>
      </c>
      <c r="AB68" s="249">
        <f>+IF(intern2!AC64&gt;=1,AB$8,0)</f>
        <v>0</v>
      </c>
      <c r="AC68" s="249">
        <f>+IF(intern2!AD64&gt;=1,AC$8,0)</f>
        <v>0</v>
      </c>
      <c r="AD68" s="249">
        <f>+IF(intern2!AE64&gt;=1,AD$8,0)</f>
        <v>0</v>
      </c>
      <c r="AE68" s="249">
        <f>+IF(intern2!AF64&gt;=1,AE$8,0)</f>
        <v>0</v>
      </c>
      <c r="AF68" s="249">
        <f>+IF(intern2!AG64&gt;=1,AF$8,0)</f>
        <v>0</v>
      </c>
      <c r="AG68" s="249">
        <f>+IF(intern2!AH64&gt;=1,AG$8,0)</f>
        <v>0</v>
      </c>
      <c r="AH68" s="249">
        <f>+IF(intern2!AI64&gt;=1,AH$8,0)</f>
        <v>0</v>
      </c>
      <c r="AI68" s="249">
        <f>+IF(intern2!AJ64&gt;=1,AI$8,0)</f>
        <v>0</v>
      </c>
      <c r="AJ68" s="249">
        <f>+IF(intern2!AK64&gt;=1,AJ$8,0)</f>
        <v>0</v>
      </c>
      <c r="AK68" s="249">
        <f>+IF(intern2!AL64&gt;=1,AK$8,0)</f>
        <v>0</v>
      </c>
      <c r="AL68" s="249">
        <f>+IF(intern2!AM64&gt;=1,AL$8,0)</f>
        <v>0</v>
      </c>
      <c r="AM68" s="249">
        <f>+IF(intern2!AN64&gt;=1,AM$8,0)</f>
        <v>0</v>
      </c>
      <c r="AN68" s="249">
        <f>+IF(intern2!AO64&gt;=1,AN$8,0)</f>
        <v>0</v>
      </c>
      <c r="AO68" s="249">
        <f>+IF(intern2!AP64&gt;=1,AO$8,0)</f>
        <v>0</v>
      </c>
      <c r="AP68" s="249">
        <f>+IF(intern2!AQ64&gt;=1,AP$8,0)</f>
        <v>0</v>
      </c>
      <c r="AQ68" s="249">
        <f>+IF(intern2!AR64&gt;=1,AQ$8,0)</f>
        <v>0</v>
      </c>
      <c r="AR68" s="249">
        <f>+IF(intern2!AS64&gt;=1,AR$8,0)</f>
        <v>0</v>
      </c>
      <c r="AS68" s="249">
        <f>+IF(intern2!AT64&gt;=1,AS$8,0)</f>
        <v>0</v>
      </c>
      <c r="AT68" s="249">
        <f>+IF(intern2!AU64&gt;=1,AT$8,0)</f>
        <v>0</v>
      </c>
      <c r="AU68" s="249">
        <f>+IF(intern2!AV64&gt;=1,AU$8,0)</f>
        <v>0</v>
      </c>
      <c r="AV68" s="249">
        <f>+IF(intern2!AW64&gt;=1,AV$8,0)</f>
        <v>0</v>
      </c>
    </row>
    <row r="69" spans="1:48" x14ac:dyDescent="0.25">
      <c r="A69" s="222" t="str">
        <f>'2.2'!C70</f>
        <v>CARO</v>
      </c>
      <c r="B69" s="222" t="str">
        <f>'2.2'!D70</f>
        <v>Eingriffe an der Carotis</v>
      </c>
      <c r="C69" s="249">
        <f>+IF(intern2!D65&gt;=1,C$8,0)</f>
        <v>0</v>
      </c>
      <c r="D69" s="249">
        <f>+IF(intern2!E65&gt;=1,D$8,0)</f>
        <v>0</v>
      </c>
      <c r="E69" s="249">
        <f>+IF(intern2!F65&gt;=1,E$8,0)</f>
        <v>0</v>
      </c>
      <c r="F69" s="249">
        <f>+IF(intern2!G65&gt;=1,F$8,0)</f>
        <v>0</v>
      </c>
      <c r="G69" s="249">
        <f>+IF(intern2!H65&gt;=1,G$8,0)</f>
        <v>0</v>
      </c>
      <c r="H69" s="249">
        <f>+IF(intern2!I65&gt;=1,H$8,0)</f>
        <v>0</v>
      </c>
      <c r="I69" s="249">
        <f>+IF(intern2!J65&gt;=1,I$8,0)</f>
        <v>0</v>
      </c>
      <c r="J69" s="249">
        <f>+IF(intern2!K65&gt;=1,J$8,0)</f>
        <v>0</v>
      </c>
      <c r="K69" s="249">
        <f>+IF(intern2!L65&gt;=1,K$8,0)</f>
        <v>0</v>
      </c>
      <c r="L69" s="249">
        <f>+IF(intern2!M65&gt;=1,L$8,0)</f>
        <v>0</v>
      </c>
      <c r="M69" s="249">
        <f>+IF(intern2!N65&gt;=1,M$8,0)</f>
        <v>0</v>
      </c>
      <c r="N69" s="249">
        <f>+IF(intern2!O65&gt;=1,N$8,0)</f>
        <v>0</v>
      </c>
      <c r="O69" s="249">
        <f>+IF(intern2!P65&gt;=1,O$8,0)</f>
        <v>0</v>
      </c>
      <c r="P69" s="249">
        <f>+IF(intern2!Q65&gt;=1,P$8,0)</f>
        <v>0</v>
      </c>
      <c r="Q69" s="249">
        <f>+IF(intern2!R65&gt;=1,Q$8,0)</f>
        <v>0</v>
      </c>
      <c r="R69" s="249">
        <f>+IF(intern2!S65&gt;=1,R$8,0)</f>
        <v>0</v>
      </c>
      <c r="S69" s="249">
        <f>+IF(intern2!T65&gt;=1,S$8,0)</f>
        <v>0</v>
      </c>
      <c r="T69" s="249">
        <f>+IF(intern2!U65&gt;=1,T$8,0)</f>
        <v>0</v>
      </c>
      <c r="U69" s="249">
        <f>+IF(intern2!V65&gt;=1,U$8,0)</f>
        <v>0</v>
      </c>
      <c r="V69" s="249">
        <f>+IF(intern2!W65&gt;=1,V$8,0)</f>
        <v>0</v>
      </c>
      <c r="W69" s="249">
        <f>+IF(intern2!X65&gt;=1,W$8,0)</f>
        <v>0</v>
      </c>
      <c r="X69" s="249">
        <f>+IF(intern2!Y65&gt;=1,X$8,0)</f>
        <v>0</v>
      </c>
      <c r="Y69" s="249">
        <f>+IF(intern2!Z65&gt;=1,Y$8,0)</f>
        <v>0</v>
      </c>
      <c r="Z69" s="249">
        <f>+IF(intern2!AA65&gt;=1,Z$8,0)</f>
        <v>0</v>
      </c>
      <c r="AA69" s="249">
        <f>+IF(intern2!AB65&gt;=1,AA$8,0)</f>
        <v>0</v>
      </c>
      <c r="AB69" s="249">
        <f>+IF(intern2!AC65&gt;=1,AB$8,0)</f>
        <v>0</v>
      </c>
      <c r="AC69" s="249">
        <f>+IF(intern2!AD65&gt;=1,AC$8,0)</f>
        <v>0</v>
      </c>
      <c r="AD69" s="249">
        <f>+IF(intern2!AE65&gt;=1,AD$8,0)</f>
        <v>0</v>
      </c>
      <c r="AE69" s="249">
        <f>+IF(intern2!AF65&gt;=1,AE$8,0)</f>
        <v>0</v>
      </c>
      <c r="AF69" s="249">
        <f>+IF(intern2!AG65&gt;=1,AF$8,0)</f>
        <v>0</v>
      </c>
      <c r="AG69" s="249">
        <f>+IF(intern2!AH65&gt;=1,AG$8,0)</f>
        <v>0</v>
      </c>
      <c r="AH69" s="249">
        <f>+IF(intern2!AI65&gt;=1,AH$8,0)</f>
        <v>0</v>
      </c>
      <c r="AI69" s="249">
        <f>+IF(intern2!AJ65&gt;=1,AI$8,0)</f>
        <v>0</v>
      </c>
      <c r="AJ69" s="249">
        <f>+IF(intern2!AK65&gt;=1,AJ$8,0)</f>
        <v>0</v>
      </c>
      <c r="AK69" s="249">
        <f>+IF(intern2!AL65&gt;=1,AK$8,0)</f>
        <v>0</v>
      </c>
      <c r="AL69" s="249">
        <f>+IF(intern2!AM65&gt;=1,AL$8,0)</f>
        <v>0</v>
      </c>
      <c r="AM69" s="249">
        <f>+IF(intern2!AN65&gt;=1,AM$8,0)</f>
        <v>0</v>
      </c>
      <c r="AN69" s="249">
        <f>+IF(intern2!AO65&gt;=1,AN$8,0)</f>
        <v>0</v>
      </c>
      <c r="AO69" s="249">
        <f>+IF(intern2!AP65&gt;=1,AO$8,0)</f>
        <v>0</v>
      </c>
      <c r="AP69" s="249">
        <f>+IF(intern2!AQ65&gt;=1,AP$8,0)</f>
        <v>0</v>
      </c>
      <c r="AQ69" s="249">
        <f>+IF(intern2!AR65&gt;=1,AQ$8,0)</f>
        <v>0</v>
      </c>
      <c r="AR69" s="249">
        <f>+IF(intern2!AS65&gt;=1,AR$8,0)</f>
        <v>0</v>
      </c>
      <c r="AS69" s="249">
        <f>+IF(intern2!AT65&gt;=1,AS$8,0)</f>
        <v>0</v>
      </c>
      <c r="AT69" s="249">
        <f>+IF(intern2!AU65&gt;=1,AT$8,0)</f>
        <v>0</v>
      </c>
      <c r="AU69" s="249">
        <f>+IF(intern2!AV65&gt;=1,AU$8,0)</f>
        <v>0</v>
      </c>
      <c r="AV69" s="249">
        <f>+IF(intern2!AW65&gt;=1,AV$8,0)</f>
        <v>0</v>
      </c>
    </row>
    <row r="70" spans="1:48" ht="37.5" x14ac:dyDescent="0.25">
      <c r="A70" s="222" t="str">
        <f>'2.2'!C71</f>
        <v>AOR1</v>
      </c>
      <c r="B70" s="222" t="str">
        <f>'2.2'!D71</f>
        <v>Interventionelle und endovaskuläre Behandlung der Aorta</v>
      </c>
      <c r="C70" s="249">
        <f>+IF(intern2!D66&gt;=1,C$8,0)</f>
        <v>0</v>
      </c>
      <c r="D70" s="249">
        <f>+IF(intern2!E66&gt;=1,D$8,0)</f>
        <v>0</v>
      </c>
      <c r="E70" s="249">
        <f>+IF(intern2!F66&gt;=1,E$8,0)</f>
        <v>0</v>
      </c>
      <c r="F70" s="249">
        <f>+IF(intern2!G66&gt;=1,F$8,0)</f>
        <v>0</v>
      </c>
      <c r="G70" s="249">
        <f>+IF(intern2!H66&gt;=1,G$8,0)</f>
        <v>0</v>
      </c>
      <c r="H70" s="249">
        <f>+IF(intern2!I66&gt;=1,H$8,0)</f>
        <v>0</v>
      </c>
      <c r="I70" s="249">
        <f>+IF(intern2!J66&gt;=1,I$8,0)</f>
        <v>0</v>
      </c>
      <c r="J70" s="249">
        <f>+IF(intern2!K66&gt;=1,J$8,0)</f>
        <v>0</v>
      </c>
      <c r="K70" s="249">
        <f>+IF(intern2!L66&gt;=1,K$8,0)</f>
        <v>0</v>
      </c>
      <c r="L70" s="249">
        <f>+IF(intern2!M66&gt;=1,L$8,0)</f>
        <v>0</v>
      </c>
      <c r="M70" s="249">
        <f>+IF(intern2!N66&gt;=1,M$8,0)</f>
        <v>0</v>
      </c>
      <c r="N70" s="249">
        <f>+IF(intern2!O66&gt;=1,N$8,0)</f>
        <v>0</v>
      </c>
      <c r="O70" s="249">
        <f>+IF(intern2!P66&gt;=1,O$8,0)</f>
        <v>0</v>
      </c>
      <c r="P70" s="249">
        <f>+IF(intern2!Q66&gt;=1,P$8,0)</f>
        <v>0</v>
      </c>
      <c r="Q70" s="249">
        <f>+IF(intern2!R66&gt;=1,Q$8,0)</f>
        <v>0</v>
      </c>
      <c r="R70" s="249">
        <f>+IF(intern2!S66&gt;=1,R$8,0)</f>
        <v>0</v>
      </c>
      <c r="S70" s="249">
        <f>+IF(intern2!T66&gt;=1,S$8,0)</f>
        <v>0</v>
      </c>
      <c r="T70" s="249">
        <f>+IF(intern2!U66&gt;=1,T$8,0)</f>
        <v>0</v>
      </c>
      <c r="U70" s="249">
        <f>+IF(intern2!V66&gt;=1,U$8,0)</f>
        <v>0</v>
      </c>
      <c r="V70" s="249">
        <f>+IF(intern2!W66&gt;=1,V$8,0)</f>
        <v>0</v>
      </c>
      <c r="W70" s="249">
        <f>+IF(intern2!X66&gt;=1,W$8,0)</f>
        <v>0</v>
      </c>
      <c r="X70" s="249">
        <f>+IF(intern2!Y66&gt;=1,X$8,0)</f>
        <v>0</v>
      </c>
      <c r="Y70" s="249">
        <f>+IF(intern2!Z66&gt;=1,Y$8,0)</f>
        <v>0</v>
      </c>
      <c r="Z70" s="249">
        <f>+IF(intern2!AA66&gt;=1,Z$8,0)</f>
        <v>0</v>
      </c>
      <c r="AA70" s="249">
        <f>+IF(intern2!AB66&gt;=1,AA$8,0)</f>
        <v>0</v>
      </c>
      <c r="AB70" s="249">
        <f>+IF(intern2!AC66&gt;=1,AB$8,0)</f>
        <v>0</v>
      </c>
      <c r="AC70" s="249">
        <f>+IF(intern2!AD66&gt;=1,AC$8,0)</f>
        <v>0</v>
      </c>
      <c r="AD70" s="249">
        <f>+IF(intern2!AE66&gt;=1,AD$8,0)</f>
        <v>0</v>
      </c>
      <c r="AE70" s="249">
        <f>+IF(intern2!AF66&gt;=1,AE$8,0)</f>
        <v>0</v>
      </c>
      <c r="AF70" s="249">
        <f>+IF(intern2!AG66&gt;=1,AF$8,0)</f>
        <v>0</v>
      </c>
      <c r="AG70" s="249">
        <f>+IF(intern2!AH66&gt;=1,AG$8,0)</f>
        <v>0</v>
      </c>
      <c r="AH70" s="249">
        <f>+IF(intern2!AI66&gt;=1,AH$8,0)</f>
        <v>0</v>
      </c>
      <c r="AI70" s="249">
        <f>+IF(intern2!AJ66&gt;=1,AI$8,0)</f>
        <v>0</v>
      </c>
      <c r="AJ70" s="249">
        <f>+IF(intern2!AK66&gt;=1,AJ$8,0)</f>
        <v>0</v>
      </c>
      <c r="AK70" s="249">
        <f>+IF(intern2!AL66&gt;=1,AK$8,0)</f>
        <v>0</v>
      </c>
      <c r="AL70" s="249">
        <f>+IF(intern2!AM66&gt;=1,AL$8,0)</f>
        <v>0</v>
      </c>
      <c r="AM70" s="249">
        <f>+IF(intern2!AN66&gt;=1,AM$8,0)</f>
        <v>0</v>
      </c>
      <c r="AN70" s="249">
        <f>+IF(intern2!AO66&gt;=1,AN$8,0)</f>
        <v>0</v>
      </c>
      <c r="AO70" s="249">
        <f>+IF(intern2!AP66&gt;=1,AO$8,0)</f>
        <v>0</v>
      </c>
      <c r="AP70" s="249">
        <f>+IF(intern2!AQ66&gt;=1,AP$8,0)</f>
        <v>0</v>
      </c>
      <c r="AQ70" s="249">
        <f>+IF(intern2!AR66&gt;=1,AQ$8,0)</f>
        <v>0</v>
      </c>
      <c r="AR70" s="249">
        <f>+IF(intern2!AS66&gt;=1,AR$8,0)</f>
        <v>0</v>
      </c>
      <c r="AS70" s="249">
        <f>+IF(intern2!AT66&gt;=1,AS$8,0)</f>
        <v>0</v>
      </c>
      <c r="AT70" s="249">
        <f>+IF(intern2!AU66&gt;=1,AT$8,0)</f>
        <v>0</v>
      </c>
      <c r="AU70" s="249">
        <f>+IF(intern2!AV66&gt;=1,AU$8,0)</f>
        <v>0</v>
      </c>
      <c r="AV70" s="249">
        <f>+IF(intern2!AW66&gt;=1,AV$8,0)</f>
        <v>0</v>
      </c>
    </row>
    <row r="71" spans="1:48" ht="25" x14ac:dyDescent="0.25">
      <c r="A71" s="222" t="str">
        <f>'2.2'!C72</f>
        <v>AOR1.1</v>
      </c>
      <c r="B71" s="222" t="str">
        <f>'2.2'!D72</f>
        <v>Chirurgische Behandlung der Aorta</v>
      </c>
      <c r="C71" s="249">
        <f>+IF(intern2!D67&gt;=1,C$8,0)</f>
        <v>0</v>
      </c>
      <c r="D71" s="249">
        <f>+IF(intern2!E67&gt;=1,D$8,0)</f>
        <v>0</v>
      </c>
      <c r="E71" s="249">
        <f>+IF(intern2!F67&gt;=1,E$8,0)</f>
        <v>0</v>
      </c>
      <c r="F71" s="249">
        <f>+IF(intern2!G67&gt;=1,F$8,0)</f>
        <v>0</v>
      </c>
      <c r="G71" s="249">
        <f>+IF(intern2!H67&gt;=1,G$8,0)</f>
        <v>0</v>
      </c>
      <c r="H71" s="249">
        <f>+IF(intern2!I67&gt;=1,H$8,0)</f>
        <v>0</v>
      </c>
      <c r="I71" s="249">
        <f>+IF(intern2!J67&gt;=1,I$8,0)</f>
        <v>0</v>
      </c>
      <c r="J71" s="249">
        <f>+IF(intern2!K67&gt;=1,J$8,0)</f>
        <v>0</v>
      </c>
      <c r="K71" s="249">
        <f>+IF(intern2!L67&gt;=1,K$8,0)</f>
        <v>0</v>
      </c>
      <c r="L71" s="249">
        <f>+IF(intern2!M67&gt;=1,L$8,0)</f>
        <v>0</v>
      </c>
      <c r="M71" s="249">
        <f>+IF(intern2!N67&gt;=1,M$8,0)</f>
        <v>0</v>
      </c>
      <c r="N71" s="249">
        <f>+IF(intern2!O67&gt;=1,N$8,0)</f>
        <v>0</v>
      </c>
      <c r="O71" s="249">
        <f>+IF(intern2!P67&gt;=1,O$8,0)</f>
        <v>0</v>
      </c>
      <c r="P71" s="249">
        <f>+IF(intern2!Q67&gt;=1,P$8,0)</f>
        <v>0</v>
      </c>
      <c r="Q71" s="249">
        <f>+IF(intern2!R67&gt;=1,Q$8,0)</f>
        <v>0</v>
      </c>
      <c r="R71" s="249">
        <f>+IF(intern2!S67&gt;=1,R$8,0)</f>
        <v>0</v>
      </c>
      <c r="S71" s="249">
        <f>+IF(intern2!T67&gt;=1,S$8,0)</f>
        <v>0</v>
      </c>
      <c r="T71" s="249">
        <f>+IF(intern2!U67&gt;=1,T$8,0)</f>
        <v>0</v>
      </c>
      <c r="U71" s="249">
        <f>+IF(intern2!V67&gt;=1,U$8,0)</f>
        <v>0</v>
      </c>
      <c r="V71" s="249">
        <f>+IF(intern2!W67&gt;=1,V$8,0)</f>
        <v>0</v>
      </c>
      <c r="W71" s="249">
        <f>+IF(intern2!X67&gt;=1,W$8,0)</f>
        <v>0</v>
      </c>
      <c r="X71" s="249">
        <f>+IF(intern2!Y67&gt;=1,X$8,0)</f>
        <v>0</v>
      </c>
      <c r="Y71" s="249">
        <f>+IF(intern2!Z67&gt;=1,Y$8,0)</f>
        <v>0</v>
      </c>
      <c r="Z71" s="249">
        <f>+IF(intern2!AA67&gt;=1,Z$8,0)</f>
        <v>0</v>
      </c>
      <c r="AA71" s="249">
        <f>+IF(intern2!AB67&gt;=1,AA$8,0)</f>
        <v>0</v>
      </c>
      <c r="AB71" s="249">
        <f>+IF(intern2!AC67&gt;=1,AB$8,0)</f>
        <v>0</v>
      </c>
      <c r="AC71" s="249">
        <f>+IF(intern2!AD67&gt;=1,AC$8,0)</f>
        <v>0</v>
      </c>
      <c r="AD71" s="249">
        <f>+IF(intern2!AE67&gt;=1,AD$8,0)</f>
        <v>0</v>
      </c>
      <c r="AE71" s="249">
        <f>+IF(intern2!AF67&gt;=1,AE$8,0)</f>
        <v>0</v>
      </c>
      <c r="AF71" s="249">
        <f>+IF(intern2!AG67&gt;=1,AF$8,0)</f>
        <v>0</v>
      </c>
      <c r="AG71" s="249">
        <f>+IF(intern2!AH67&gt;=1,AG$8,0)</f>
        <v>0</v>
      </c>
      <c r="AH71" s="249">
        <f>+IF(intern2!AI67&gt;=1,AH$8,0)</f>
        <v>0</v>
      </c>
      <c r="AI71" s="249">
        <f>+IF(intern2!AJ67&gt;=1,AI$8,0)</f>
        <v>0</v>
      </c>
      <c r="AJ71" s="249">
        <f>+IF(intern2!AK67&gt;=1,AJ$8,0)</f>
        <v>0</v>
      </c>
      <c r="AK71" s="249">
        <f>+IF(intern2!AL67&gt;=1,AK$8,0)</f>
        <v>0</v>
      </c>
      <c r="AL71" s="249">
        <f>+IF(intern2!AM67&gt;=1,AL$8,0)</f>
        <v>0</v>
      </c>
      <c r="AM71" s="249">
        <f>+IF(intern2!AN67&gt;=1,AM$8,0)</f>
        <v>0</v>
      </c>
      <c r="AN71" s="249">
        <f>+IF(intern2!AO67&gt;=1,AN$8,0)</f>
        <v>0</v>
      </c>
      <c r="AO71" s="249">
        <f>+IF(intern2!AP67&gt;=1,AO$8,0)</f>
        <v>0</v>
      </c>
      <c r="AP71" s="249">
        <f>+IF(intern2!AQ67&gt;=1,AP$8,0)</f>
        <v>0</v>
      </c>
      <c r="AQ71" s="249">
        <f>+IF(intern2!AR67&gt;=1,AQ$8,0)</f>
        <v>0</v>
      </c>
      <c r="AR71" s="249">
        <f>+IF(intern2!AS67&gt;=1,AR$8,0)</f>
        <v>0</v>
      </c>
      <c r="AS71" s="249">
        <f>+IF(intern2!AT67&gt;=1,AS$8,0)</f>
        <v>0</v>
      </c>
      <c r="AT71" s="249">
        <f>+IF(intern2!AU67&gt;=1,AT$8,0)</f>
        <v>0</v>
      </c>
      <c r="AU71" s="249">
        <f>+IF(intern2!AV67&gt;=1,AU$8,0)</f>
        <v>0</v>
      </c>
      <c r="AV71" s="249">
        <f>+IF(intern2!AW67&gt;=1,AV$8,0)</f>
        <v>0</v>
      </c>
    </row>
    <row r="72" spans="1:48" x14ac:dyDescent="0.25">
      <c r="A72" s="222" t="str">
        <f>'2.2'!C73</f>
        <v>RAD1</v>
      </c>
      <c r="B72" s="222" t="str">
        <f>'2.2'!D73</f>
        <v>Interventionelle Radiologie</v>
      </c>
      <c r="C72" s="249">
        <f>+IF(intern2!D68&gt;=1,C$8,0)</f>
        <v>0</v>
      </c>
      <c r="D72" s="249">
        <f>+IF(intern2!E68&gt;=1,D$8,0)</f>
        <v>0</v>
      </c>
      <c r="E72" s="249">
        <f>+IF(intern2!F68&gt;=1,E$8,0)</f>
        <v>0</v>
      </c>
      <c r="F72" s="249">
        <f>+IF(intern2!G68&gt;=1,F$8,0)</f>
        <v>0</v>
      </c>
      <c r="G72" s="249">
        <f>+IF(intern2!H68&gt;=1,G$8,0)</f>
        <v>0</v>
      </c>
      <c r="H72" s="249">
        <f>+IF(intern2!I68&gt;=1,H$8,0)</f>
        <v>0</v>
      </c>
      <c r="I72" s="249">
        <f>+IF(intern2!J68&gt;=1,I$8,0)</f>
        <v>0</v>
      </c>
      <c r="J72" s="249">
        <f>+IF(intern2!K68&gt;=1,J$8,0)</f>
        <v>0</v>
      </c>
      <c r="K72" s="249">
        <f>+IF(intern2!L68&gt;=1,K$8,0)</f>
        <v>0</v>
      </c>
      <c r="L72" s="249">
        <f>+IF(intern2!M68&gt;=1,L$8,0)</f>
        <v>0</v>
      </c>
      <c r="M72" s="249">
        <f>+IF(intern2!N68&gt;=1,M$8,0)</f>
        <v>0</v>
      </c>
      <c r="N72" s="249">
        <f>+IF(intern2!O68&gt;=1,N$8,0)</f>
        <v>0</v>
      </c>
      <c r="O72" s="249">
        <f>+IF(intern2!P68&gt;=1,O$8,0)</f>
        <v>0</v>
      </c>
      <c r="P72" s="249">
        <f>+IF(intern2!Q68&gt;=1,P$8,0)</f>
        <v>0</v>
      </c>
      <c r="Q72" s="249">
        <f>+IF(intern2!R68&gt;=1,Q$8,0)</f>
        <v>0</v>
      </c>
      <c r="R72" s="249">
        <f>+IF(intern2!S68&gt;=1,R$8,0)</f>
        <v>0</v>
      </c>
      <c r="S72" s="249">
        <f>+IF(intern2!T68&gt;=1,S$8,0)</f>
        <v>0</v>
      </c>
      <c r="T72" s="249">
        <f>+IF(intern2!U68&gt;=1,T$8,0)</f>
        <v>0</v>
      </c>
      <c r="U72" s="249">
        <f>+IF(intern2!V68&gt;=1,U$8,0)</f>
        <v>0</v>
      </c>
      <c r="V72" s="249">
        <f>+IF(intern2!W68&gt;=1,V$8,0)</f>
        <v>0</v>
      </c>
      <c r="W72" s="249">
        <f>+IF(intern2!X68&gt;=1,W$8,0)</f>
        <v>0</v>
      </c>
      <c r="X72" s="249">
        <f>+IF(intern2!Y68&gt;=1,X$8,0)</f>
        <v>0</v>
      </c>
      <c r="Y72" s="249">
        <f>+IF(intern2!Z68&gt;=1,Y$8,0)</f>
        <v>0</v>
      </c>
      <c r="Z72" s="249">
        <f>+IF(intern2!AA68&gt;=1,Z$8,0)</f>
        <v>0</v>
      </c>
      <c r="AA72" s="249">
        <f>+IF(intern2!AB68&gt;=1,AA$8,0)</f>
        <v>0</v>
      </c>
      <c r="AB72" s="249">
        <f>+IF(intern2!AC68&gt;=1,AB$8,0)</f>
        <v>0</v>
      </c>
      <c r="AC72" s="249">
        <f>+IF(intern2!AD68&gt;=1,AC$8,0)</f>
        <v>0</v>
      </c>
      <c r="AD72" s="249">
        <f>+IF(intern2!AE68&gt;=1,AD$8,0)</f>
        <v>0</v>
      </c>
      <c r="AE72" s="249">
        <f>+IF(intern2!AF68&gt;=1,AE$8,0)</f>
        <v>0</v>
      </c>
      <c r="AF72" s="249">
        <f>+IF(intern2!AG68&gt;=1,AF$8,0)</f>
        <v>0</v>
      </c>
      <c r="AG72" s="249">
        <f>+IF(intern2!AH68&gt;=1,AG$8,0)</f>
        <v>0</v>
      </c>
      <c r="AH72" s="249">
        <f>+IF(intern2!AI68&gt;=1,AH$8,0)</f>
        <v>0</v>
      </c>
      <c r="AI72" s="249">
        <f>+IF(intern2!AJ68&gt;=1,AI$8,0)</f>
        <v>0</v>
      </c>
      <c r="AJ72" s="249">
        <f>+IF(intern2!AK68&gt;=1,AJ$8,0)</f>
        <v>0</v>
      </c>
      <c r="AK72" s="249">
        <f>+IF(intern2!AL68&gt;=1,AK$8,0)</f>
        <v>0</v>
      </c>
      <c r="AL72" s="249">
        <f>+IF(intern2!AM68&gt;=1,AL$8,0)</f>
        <v>0</v>
      </c>
      <c r="AM72" s="249">
        <f>+IF(intern2!AN68&gt;=1,AM$8,0)</f>
        <v>0</v>
      </c>
      <c r="AN72" s="249">
        <f>+IF(intern2!AO68&gt;=1,AN$8,0)</f>
        <v>0</v>
      </c>
      <c r="AO72" s="249">
        <f>+IF(intern2!AP68&gt;=1,AO$8,0)</f>
        <v>0</v>
      </c>
      <c r="AP72" s="249">
        <f>+IF(intern2!AQ68&gt;=1,AP$8,0)</f>
        <v>0</v>
      </c>
      <c r="AQ72" s="249">
        <f>+IF(intern2!AR68&gt;=1,AQ$8,0)</f>
        <v>0</v>
      </c>
      <c r="AR72" s="249">
        <f>+IF(intern2!AS68&gt;=1,AR$8,0)</f>
        <v>0</v>
      </c>
      <c r="AS72" s="249">
        <f>+IF(intern2!AT68&gt;=1,AS$8,0)</f>
        <v>0</v>
      </c>
      <c r="AT72" s="249">
        <f>+IF(intern2!AU68&gt;=1,AT$8,0)</f>
        <v>0</v>
      </c>
      <c r="AU72" s="249">
        <f>+IF(intern2!AV68&gt;=1,AU$8,0)</f>
        <v>0</v>
      </c>
      <c r="AV72" s="249">
        <f>+IF(intern2!AW68&gt;=1,AV$8,0)</f>
        <v>0</v>
      </c>
    </row>
    <row r="73" spans="1:48" ht="25" x14ac:dyDescent="0.25">
      <c r="A73" s="222" t="str">
        <f>'2.2'!C74</f>
        <v>RAD2</v>
      </c>
      <c r="B73" s="222" t="str">
        <f>'2.2'!D74</f>
        <v>Komplexe Interventionelle Radiologie</v>
      </c>
      <c r="C73" s="249">
        <f>+IF(intern2!D69&gt;=1,C$8,0)</f>
        <v>0</v>
      </c>
      <c r="D73" s="249">
        <f>+IF(intern2!E69&gt;=1,D$8,0)</f>
        <v>0</v>
      </c>
      <c r="E73" s="249">
        <f>+IF(intern2!F69&gt;=1,E$8,0)</f>
        <v>0</v>
      </c>
      <c r="F73" s="249">
        <f>+IF(intern2!G69&gt;=1,F$8,0)</f>
        <v>0</v>
      </c>
      <c r="G73" s="249">
        <f>+IF(intern2!H69&gt;=1,G$8,0)</f>
        <v>0</v>
      </c>
      <c r="H73" s="249">
        <f>+IF(intern2!I69&gt;=1,H$8,0)</f>
        <v>0</v>
      </c>
      <c r="I73" s="249">
        <f>+IF(intern2!J69&gt;=1,I$8,0)</f>
        <v>0</v>
      </c>
      <c r="J73" s="249">
        <f>+IF(intern2!K69&gt;=1,J$8,0)</f>
        <v>0</v>
      </c>
      <c r="K73" s="249">
        <f>+IF(intern2!L69&gt;=1,K$8,0)</f>
        <v>0</v>
      </c>
      <c r="L73" s="249">
        <f>+IF(intern2!M69&gt;=1,L$8,0)</f>
        <v>0</v>
      </c>
      <c r="M73" s="249">
        <f>+IF(intern2!N69&gt;=1,M$8,0)</f>
        <v>0</v>
      </c>
      <c r="N73" s="249">
        <f>+IF(intern2!O69&gt;=1,N$8,0)</f>
        <v>0</v>
      </c>
      <c r="O73" s="249">
        <f>+IF(intern2!P69&gt;=1,O$8,0)</f>
        <v>0</v>
      </c>
      <c r="P73" s="249">
        <f>+IF(intern2!Q69&gt;=1,P$8,0)</f>
        <v>0</v>
      </c>
      <c r="Q73" s="249">
        <f>+IF(intern2!R69&gt;=1,Q$8,0)</f>
        <v>0</v>
      </c>
      <c r="R73" s="249">
        <f>+IF(intern2!S69&gt;=1,R$8,0)</f>
        <v>0</v>
      </c>
      <c r="S73" s="249">
        <f>+IF(intern2!T69&gt;=1,S$8,0)</f>
        <v>0</v>
      </c>
      <c r="T73" s="249">
        <f>+IF(intern2!U69&gt;=1,T$8,0)</f>
        <v>0</v>
      </c>
      <c r="U73" s="249">
        <f>+IF(intern2!V69&gt;=1,U$8,0)</f>
        <v>0</v>
      </c>
      <c r="V73" s="249">
        <f>+IF(intern2!W69&gt;=1,V$8,0)</f>
        <v>0</v>
      </c>
      <c r="W73" s="249">
        <f>+IF(intern2!X69&gt;=1,W$8,0)</f>
        <v>0</v>
      </c>
      <c r="X73" s="249">
        <f>+IF(intern2!Y69&gt;=1,X$8,0)</f>
        <v>0</v>
      </c>
      <c r="Y73" s="249">
        <f>+IF(intern2!Z69&gt;=1,Y$8,0)</f>
        <v>0</v>
      </c>
      <c r="Z73" s="249">
        <f>+IF(intern2!AA69&gt;=1,Z$8,0)</f>
        <v>0</v>
      </c>
      <c r="AA73" s="249">
        <f>+IF(intern2!AB69&gt;=1,AA$8,0)</f>
        <v>0</v>
      </c>
      <c r="AB73" s="249">
        <f>+IF(intern2!AC69&gt;=1,AB$8,0)</f>
        <v>0</v>
      </c>
      <c r="AC73" s="249">
        <f>+IF(intern2!AD69&gt;=1,AC$8,0)</f>
        <v>0</v>
      </c>
      <c r="AD73" s="249">
        <f>+IF(intern2!AE69&gt;=1,AD$8,0)</f>
        <v>0</v>
      </c>
      <c r="AE73" s="249">
        <f>+IF(intern2!AF69&gt;=1,AE$8,0)</f>
        <v>0</v>
      </c>
      <c r="AF73" s="249">
        <f>+IF(intern2!AG69&gt;=1,AF$8,0)</f>
        <v>0</v>
      </c>
      <c r="AG73" s="249">
        <f>+IF(intern2!AH69&gt;=1,AG$8,0)</f>
        <v>0</v>
      </c>
      <c r="AH73" s="249">
        <f>+IF(intern2!AI69&gt;=1,AH$8,0)</f>
        <v>0</v>
      </c>
      <c r="AI73" s="249">
        <f>+IF(intern2!AJ69&gt;=1,AI$8,0)</f>
        <v>0</v>
      </c>
      <c r="AJ73" s="249">
        <f>+IF(intern2!AK69&gt;=1,AJ$8,0)</f>
        <v>0</v>
      </c>
      <c r="AK73" s="249">
        <f>+IF(intern2!AL69&gt;=1,AK$8,0)</f>
        <v>0</v>
      </c>
      <c r="AL73" s="249">
        <f>+IF(intern2!AM69&gt;=1,AL$8,0)</f>
        <v>0</v>
      </c>
      <c r="AM73" s="249">
        <f>+IF(intern2!AN69&gt;=1,AM$8,0)</f>
        <v>0</v>
      </c>
      <c r="AN73" s="249">
        <f>+IF(intern2!AO69&gt;=1,AN$8,0)</f>
        <v>0</v>
      </c>
      <c r="AO73" s="249">
        <f>+IF(intern2!AP69&gt;=1,AO$8,0)</f>
        <v>0</v>
      </c>
      <c r="AP73" s="249">
        <f>+IF(intern2!AQ69&gt;=1,AP$8,0)</f>
        <v>0</v>
      </c>
      <c r="AQ73" s="249">
        <f>+IF(intern2!AR69&gt;=1,AQ$8,0)</f>
        <v>0</v>
      </c>
      <c r="AR73" s="249">
        <f>+IF(intern2!AS69&gt;=1,AR$8,0)</f>
        <v>0</v>
      </c>
      <c r="AS73" s="249">
        <f>+IF(intern2!AT69&gt;=1,AS$8,0)</f>
        <v>0</v>
      </c>
      <c r="AT73" s="249">
        <f>+IF(intern2!AU69&gt;=1,AT$8,0)</f>
        <v>0</v>
      </c>
      <c r="AU73" s="249">
        <f>+IF(intern2!AV69&gt;=1,AU$8,0)</f>
        <v>0</v>
      </c>
      <c r="AV73" s="249">
        <f>+IF(intern2!AW69&gt;=1,AV$8,0)</f>
        <v>0</v>
      </c>
    </row>
    <row r="74" spans="1:48" x14ac:dyDescent="0.25">
      <c r="A74" s="222" t="str">
        <f>'2.2'!C75</f>
        <v>HER1</v>
      </c>
      <c r="B74" s="222" t="str">
        <f>'2.2'!D75</f>
        <v>Einfache Herzchirurgie</v>
      </c>
      <c r="C74" s="249">
        <f>+IF(intern2!D70&gt;=1,C$8,0)</f>
        <v>0</v>
      </c>
      <c r="D74" s="249">
        <f>+IF(intern2!E70&gt;=1,D$8,0)</f>
        <v>0</v>
      </c>
      <c r="E74" s="249">
        <f>+IF(intern2!F70&gt;=1,E$8,0)</f>
        <v>0</v>
      </c>
      <c r="F74" s="249">
        <f>+IF(intern2!G70&gt;=1,F$8,0)</f>
        <v>0</v>
      </c>
      <c r="G74" s="249">
        <f>+IF(intern2!H70&gt;=1,G$8,0)</f>
        <v>0</v>
      </c>
      <c r="H74" s="249">
        <f>+IF(intern2!I70&gt;=1,H$8,0)</f>
        <v>0</v>
      </c>
      <c r="I74" s="249">
        <f>+IF(intern2!J70&gt;=1,I$8,0)</f>
        <v>0</v>
      </c>
      <c r="J74" s="249">
        <f>+IF(intern2!K70&gt;=1,J$8,0)</f>
        <v>0</v>
      </c>
      <c r="K74" s="249">
        <f>+IF(intern2!L70&gt;=1,K$8,0)</f>
        <v>0</v>
      </c>
      <c r="L74" s="249">
        <f>+IF(intern2!M70&gt;=1,L$8,0)</f>
        <v>0</v>
      </c>
      <c r="M74" s="249">
        <f>+IF(intern2!N70&gt;=1,M$8,0)</f>
        <v>0</v>
      </c>
      <c r="N74" s="249">
        <f>+IF(intern2!O70&gt;=1,N$8,0)</f>
        <v>0</v>
      </c>
      <c r="O74" s="249">
        <f>+IF(intern2!P70&gt;=1,O$8,0)</f>
        <v>0</v>
      </c>
      <c r="P74" s="249">
        <f>+IF(intern2!Q70&gt;=1,P$8,0)</f>
        <v>0</v>
      </c>
      <c r="Q74" s="249">
        <f>+IF(intern2!R70&gt;=1,Q$8,0)</f>
        <v>0</v>
      </c>
      <c r="R74" s="249">
        <f>+IF(intern2!S70&gt;=1,R$8,0)</f>
        <v>0</v>
      </c>
      <c r="S74" s="249">
        <f>+IF(intern2!T70&gt;=1,S$8,0)</f>
        <v>0</v>
      </c>
      <c r="T74" s="249">
        <f>+IF(intern2!U70&gt;=1,T$8,0)</f>
        <v>0</v>
      </c>
      <c r="U74" s="249">
        <f>+IF(intern2!V70&gt;=1,U$8,0)</f>
        <v>0</v>
      </c>
      <c r="V74" s="249">
        <f>+IF(intern2!W70&gt;=1,V$8,0)</f>
        <v>0</v>
      </c>
      <c r="W74" s="249">
        <f>+IF(intern2!X70&gt;=1,W$8,0)</f>
        <v>0</v>
      </c>
      <c r="X74" s="249">
        <f>+IF(intern2!Y70&gt;=1,X$8,0)</f>
        <v>0</v>
      </c>
      <c r="Y74" s="249">
        <f>+IF(intern2!Z70&gt;=1,Y$8,0)</f>
        <v>0</v>
      </c>
      <c r="Z74" s="249">
        <f>+IF(intern2!AA70&gt;=1,Z$8,0)</f>
        <v>0</v>
      </c>
      <c r="AA74" s="249">
        <f>+IF(intern2!AB70&gt;=1,AA$8,0)</f>
        <v>0</v>
      </c>
      <c r="AB74" s="249">
        <f>+IF(intern2!AC70&gt;=1,AB$8,0)</f>
        <v>0</v>
      </c>
      <c r="AC74" s="249">
        <f>+IF(intern2!AD70&gt;=1,AC$8,0)</f>
        <v>0</v>
      </c>
      <c r="AD74" s="249">
        <f>+IF(intern2!AE70&gt;=1,AD$8,0)</f>
        <v>0</v>
      </c>
      <c r="AE74" s="249">
        <f>+IF(intern2!AF70&gt;=1,AE$8,0)</f>
        <v>0</v>
      </c>
      <c r="AF74" s="249">
        <f>+IF(intern2!AG70&gt;=1,AF$8,0)</f>
        <v>0</v>
      </c>
      <c r="AG74" s="249">
        <f>+IF(intern2!AH70&gt;=1,AG$8,0)</f>
        <v>0</v>
      </c>
      <c r="AH74" s="249">
        <f>+IF(intern2!AI70&gt;=1,AH$8,0)</f>
        <v>0</v>
      </c>
      <c r="AI74" s="249">
        <f>+IF(intern2!AJ70&gt;=1,AI$8,0)</f>
        <v>0</v>
      </c>
      <c r="AJ74" s="249">
        <f>+IF(intern2!AK70&gt;=1,AJ$8,0)</f>
        <v>0</v>
      </c>
      <c r="AK74" s="249">
        <f>+IF(intern2!AL70&gt;=1,AK$8,0)</f>
        <v>0</v>
      </c>
      <c r="AL74" s="249">
        <f>+IF(intern2!AM70&gt;=1,AL$8,0)</f>
        <v>0</v>
      </c>
      <c r="AM74" s="249">
        <f>+IF(intern2!AN70&gt;=1,AM$8,0)</f>
        <v>0</v>
      </c>
      <c r="AN74" s="249">
        <f>+IF(intern2!AO70&gt;=1,AN$8,0)</f>
        <v>0</v>
      </c>
      <c r="AO74" s="249">
        <f>+IF(intern2!AP70&gt;=1,AO$8,0)</f>
        <v>0</v>
      </c>
      <c r="AP74" s="249">
        <f>+IF(intern2!AQ70&gt;=1,AP$8,0)</f>
        <v>0</v>
      </c>
      <c r="AQ74" s="249">
        <f>+IF(intern2!AR70&gt;=1,AQ$8,0)</f>
        <v>0</v>
      </c>
      <c r="AR74" s="249">
        <f>+IF(intern2!AS70&gt;=1,AR$8,0)</f>
        <v>0</v>
      </c>
      <c r="AS74" s="249">
        <f>+IF(intern2!AT70&gt;=1,AS$8,0)</f>
        <v>0</v>
      </c>
      <c r="AT74" s="249">
        <f>+IF(intern2!AU70&gt;=1,AT$8,0)</f>
        <v>0</v>
      </c>
      <c r="AU74" s="249">
        <f>+IF(intern2!AV70&gt;=1,AU$8,0)</f>
        <v>0</v>
      </c>
      <c r="AV74" s="249">
        <f>+IF(intern2!AW70&gt;=1,AV$8,0)</f>
        <v>0</v>
      </c>
    </row>
    <row r="75" spans="1:48" ht="50" x14ac:dyDescent="0.25">
      <c r="A75" s="222" t="str">
        <f>'2.2'!C76</f>
        <v>HER1.1</v>
      </c>
      <c r="B75" s="222" t="str">
        <f>'2.2'!D76</f>
        <v>Herzchirurgie und Gefässeingriffe mit Herzlungen-
maschine (ohne Koronarchirurgie)</v>
      </c>
      <c r="C75" s="249">
        <f>+IF(intern2!D71&gt;=1,C$8,0)</f>
        <v>0</v>
      </c>
      <c r="D75" s="249">
        <f>+IF(intern2!E71&gt;=1,D$8,0)</f>
        <v>0</v>
      </c>
      <c r="E75" s="249">
        <f>+IF(intern2!F71&gt;=1,E$8,0)</f>
        <v>0</v>
      </c>
      <c r="F75" s="249">
        <f>+IF(intern2!G71&gt;=1,F$8,0)</f>
        <v>0</v>
      </c>
      <c r="G75" s="249">
        <f>+IF(intern2!H71&gt;=1,G$8,0)</f>
        <v>0</v>
      </c>
      <c r="H75" s="249">
        <f>+IF(intern2!I71&gt;=1,H$8,0)</f>
        <v>0</v>
      </c>
      <c r="I75" s="249">
        <f>+IF(intern2!J71&gt;=1,I$8,0)</f>
        <v>0</v>
      </c>
      <c r="J75" s="249">
        <f>+IF(intern2!K71&gt;=1,J$8,0)</f>
        <v>0</v>
      </c>
      <c r="K75" s="249">
        <f>+IF(intern2!L71&gt;=1,K$8,0)</f>
        <v>0</v>
      </c>
      <c r="L75" s="249">
        <f>+IF(intern2!M71&gt;=1,L$8,0)</f>
        <v>0</v>
      </c>
      <c r="M75" s="249">
        <f>+IF(intern2!N71&gt;=1,M$8,0)</f>
        <v>0</v>
      </c>
      <c r="N75" s="249">
        <f>+IF(intern2!O71&gt;=1,N$8,0)</f>
        <v>0</v>
      </c>
      <c r="O75" s="249">
        <f>+IF(intern2!P71&gt;=1,O$8,0)</f>
        <v>0</v>
      </c>
      <c r="P75" s="249">
        <f>+IF(intern2!Q71&gt;=1,P$8,0)</f>
        <v>0</v>
      </c>
      <c r="Q75" s="249">
        <f>+IF(intern2!R71&gt;=1,Q$8,0)</f>
        <v>0</v>
      </c>
      <c r="R75" s="249">
        <f>+IF(intern2!S71&gt;=1,R$8,0)</f>
        <v>0</v>
      </c>
      <c r="S75" s="249">
        <f>+IF(intern2!T71&gt;=1,S$8,0)</f>
        <v>0</v>
      </c>
      <c r="T75" s="249">
        <f>+IF(intern2!U71&gt;=1,T$8,0)</f>
        <v>0</v>
      </c>
      <c r="U75" s="249">
        <f>+IF(intern2!V71&gt;=1,U$8,0)</f>
        <v>0</v>
      </c>
      <c r="V75" s="249">
        <f>+IF(intern2!W71&gt;=1,V$8,0)</f>
        <v>0</v>
      </c>
      <c r="W75" s="249">
        <f>+IF(intern2!X71&gt;=1,W$8,0)</f>
        <v>0</v>
      </c>
      <c r="X75" s="249">
        <f>+IF(intern2!Y71&gt;=1,X$8,0)</f>
        <v>0</v>
      </c>
      <c r="Y75" s="249">
        <f>+IF(intern2!Z71&gt;=1,Y$8,0)</f>
        <v>0</v>
      </c>
      <c r="Z75" s="249">
        <f>+IF(intern2!AA71&gt;=1,Z$8,0)</f>
        <v>0</v>
      </c>
      <c r="AA75" s="249">
        <f>+IF(intern2!AB71&gt;=1,AA$8,0)</f>
        <v>0</v>
      </c>
      <c r="AB75" s="249">
        <f>+IF(intern2!AC71&gt;=1,AB$8,0)</f>
        <v>0</v>
      </c>
      <c r="AC75" s="249">
        <f>+IF(intern2!AD71&gt;=1,AC$8,0)</f>
        <v>0</v>
      </c>
      <c r="AD75" s="249">
        <f>+IF(intern2!AE71&gt;=1,AD$8,0)</f>
        <v>0</v>
      </c>
      <c r="AE75" s="249">
        <f>+IF(intern2!AF71&gt;=1,AE$8,0)</f>
        <v>0</v>
      </c>
      <c r="AF75" s="249">
        <f>+IF(intern2!AG71&gt;=1,AF$8,0)</f>
        <v>0</v>
      </c>
      <c r="AG75" s="249">
        <f>+IF(intern2!AH71&gt;=1,AG$8,0)</f>
        <v>0</v>
      </c>
      <c r="AH75" s="249">
        <f>+IF(intern2!AI71&gt;=1,AH$8,0)</f>
        <v>0</v>
      </c>
      <c r="AI75" s="249">
        <f>+IF(intern2!AJ71&gt;=1,AI$8,0)</f>
        <v>0</v>
      </c>
      <c r="AJ75" s="249">
        <f>+IF(intern2!AK71&gt;=1,AJ$8,0)</f>
        <v>0</v>
      </c>
      <c r="AK75" s="249">
        <f>+IF(intern2!AL71&gt;=1,AK$8,0)</f>
        <v>0</v>
      </c>
      <c r="AL75" s="249">
        <f>+IF(intern2!AM71&gt;=1,AL$8,0)</f>
        <v>0</v>
      </c>
      <c r="AM75" s="249">
        <f>+IF(intern2!AN71&gt;=1,AM$8,0)</f>
        <v>0</v>
      </c>
      <c r="AN75" s="249">
        <f>+IF(intern2!AO71&gt;=1,AN$8,0)</f>
        <v>0</v>
      </c>
      <c r="AO75" s="249">
        <f>+IF(intern2!AP71&gt;=1,AO$8,0)</f>
        <v>0</v>
      </c>
      <c r="AP75" s="249">
        <f>+IF(intern2!AQ71&gt;=1,AP$8,0)</f>
        <v>0</v>
      </c>
      <c r="AQ75" s="249">
        <f>+IF(intern2!AR71&gt;=1,AQ$8,0)</f>
        <v>0</v>
      </c>
      <c r="AR75" s="249">
        <f>+IF(intern2!AS71&gt;=1,AR$8,0)</f>
        <v>0</v>
      </c>
      <c r="AS75" s="249">
        <f>+IF(intern2!AT71&gt;=1,AS$8,0)</f>
        <v>0</v>
      </c>
      <c r="AT75" s="249">
        <f>+IF(intern2!AU71&gt;=1,AT$8,0)</f>
        <v>0</v>
      </c>
      <c r="AU75" s="249">
        <f>+IF(intern2!AV71&gt;=1,AU$8,0)</f>
        <v>0</v>
      </c>
      <c r="AV75" s="249">
        <f>+IF(intern2!AW71&gt;=1,AV$8,0)</f>
        <v>0</v>
      </c>
    </row>
    <row r="76" spans="1:48" x14ac:dyDescent="0.25">
      <c r="A76" s="222" t="str">
        <f>'2.2'!C77</f>
        <v>HER1.1.1</v>
      </c>
      <c r="B76" s="222" t="str">
        <f>'2.2'!D77</f>
        <v>Koronarchirurgie (CABG)</v>
      </c>
      <c r="C76" s="249">
        <f>+IF(intern2!D72&gt;=1,C$8,0)</f>
        <v>0</v>
      </c>
      <c r="D76" s="249">
        <f>+IF(intern2!E72&gt;=1,D$8,0)</f>
        <v>0</v>
      </c>
      <c r="E76" s="249">
        <f>+IF(intern2!F72&gt;=1,E$8,0)</f>
        <v>0</v>
      </c>
      <c r="F76" s="249">
        <f>+IF(intern2!G72&gt;=1,F$8,0)</f>
        <v>0</v>
      </c>
      <c r="G76" s="249">
        <f>+IF(intern2!H72&gt;=1,G$8,0)</f>
        <v>0</v>
      </c>
      <c r="H76" s="249">
        <f>+IF(intern2!I72&gt;=1,H$8,0)</f>
        <v>0</v>
      </c>
      <c r="I76" s="249">
        <f>+IF(intern2!J72&gt;=1,I$8,0)</f>
        <v>0</v>
      </c>
      <c r="J76" s="249">
        <f>+IF(intern2!K72&gt;=1,J$8,0)</f>
        <v>0</v>
      </c>
      <c r="K76" s="249">
        <f>+IF(intern2!L72&gt;=1,K$8,0)</f>
        <v>0</v>
      </c>
      <c r="L76" s="249">
        <f>+IF(intern2!M72&gt;=1,L$8,0)</f>
        <v>0</v>
      </c>
      <c r="M76" s="249">
        <f>+IF(intern2!N72&gt;=1,M$8,0)</f>
        <v>0</v>
      </c>
      <c r="N76" s="249">
        <f>+IF(intern2!O72&gt;=1,N$8,0)</f>
        <v>0</v>
      </c>
      <c r="O76" s="249">
        <f>+IF(intern2!P72&gt;=1,O$8,0)</f>
        <v>0</v>
      </c>
      <c r="P76" s="249">
        <f>+IF(intern2!Q72&gt;=1,P$8,0)</f>
        <v>0</v>
      </c>
      <c r="Q76" s="249">
        <f>+IF(intern2!R72&gt;=1,Q$8,0)</f>
        <v>0</v>
      </c>
      <c r="R76" s="249">
        <f>+IF(intern2!S72&gt;=1,R$8,0)</f>
        <v>0</v>
      </c>
      <c r="S76" s="249">
        <f>+IF(intern2!T72&gt;=1,S$8,0)</f>
        <v>0</v>
      </c>
      <c r="T76" s="249">
        <f>+IF(intern2!U72&gt;=1,T$8,0)</f>
        <v>0</v>
      </c>
      <c r="U76" s="249">
        <f>+IF(intern2!V72&gt;=1,U$8,0)</f>
        <v>0</v>
      </c>
      <c r="V76" s="249">
        <f>+IF(intern2!W72&gt;=1,V$8,0)</f>
        <v>0</v>
      </c>
      <c r="W76" s="249">
        <f>+IF(intern2!X72&gt;=1,W$8,0)</f>
        <v>0</v>
      </c>
      <c r="X76" s="249">
        <f>+IF(intern2!Y72&gt;=1,X$8,0)</f>
        <v>0</v>
      </c>
      <c r="Y76" s="249">
        <f>+IF(intern2!Z72&gt;=1,Y$8,0)</f>
        <v>0</v>
      </c>
      <c r="Z76" s="249">
        <f>+IF(intern2!AA72&gt;=1,Z$8,0)</f>
        <v>0</v>
      </c>
      <c r="AA76" s="249">
        <f>+IF(intern2!AB72&gt;=1,AA$8,0)</f>
        <v>0</v>
      </c>
      <c r="AB76" s="249">
        <f>+IF(intern2!AC72&gt;=1,AB$8,0)</f>
        <v>0</v>
      </c>
      <c r="AC76" s="249">
        <f>+IF(intern2!AD72&gt;=1,AC$8,0)</f>
        <v>0</v>
      </c>
      <c r="AD76" s="249">
        <f>+IF(intern2!AE72&gt;=1,AD$8,0)</f>
        <v>0</v>
      </c>
      <c r="AE76" s="249">
        <f>+IF(intern2!AF72&gt;=1,AE$8,0)</f>
        <v>0</v>
      </c>
      <c r="AF76" s="249">
        <f>+IF(intern2!AG72&gt;=1,AF$8,0)</f>
        <v>0</v>
      </c>
      <c r="AG76" s="249">
        <f>+IF(intern2!AH72&gt;=1,AG$8,0)</f>
        <v>0</v>
      </c>
      <c r="AH76" s="249">
        <f>+IF(intern2!AI72&gt;=1,AH$8,0)</f>
        <v>0</v>
      </c>
      <c r="AI76" s="249">
        <f>+IF(intern2!AJ72&gt;=1,AI$8,0)</f>
        <v>0</v>
      </c>
      <c r="AJ76" s="249">
        <f>+IF(intern2!AK72&gt;=1,AJ$8,0)</f>
        <v>0</v>
      </c>
      <c r="AK76" s="249">
        <f>+IF(intern2!AL72&gt;=1,AK$8,0)</f>
        <v>0</v>
      </c>
      <c r="AL76" s="249">
        <f>+IF(intern2!AM72&gt;=1,AL$8,0)</f>
        <v>0</v>
      </c>
      <c r="AM76" s="249">
        <f>+IF(intern2!AN72&gt;=1,AM$8,0)</f>
        <v>0</v>
      </c>
      <c r="AN76" s="249">
        <f>+IF(intern2!AO72&gt;=1,AN$8,0)</f>
        <v>0</v>
      </c>
      <c r="AO76" s="249">
        <f>+IF(intern2!AP72&gt;=1,AO$8,0)</f>
        <v>0</v>
      </c>
      <c r="AP76" s="249">
        <f>+IF(intern2!AQ72&gt;=1,AP$8,0)</f>
        <v>0</v>
      </c>
      <c r="AQ76" s="249">
        <f>+IF(intern2!AR72&gt;=1,AQ$8,0)</f>
        <v>0</v>
      </c>
      <c r="AR76" s="249">
        <f>+IF(intern2!AS72&gt;=1,AR$8,0)</f>
        <v>0</v>
      </c>
      <c r="AS76" s="249">
        <f>+IF(intern2!AT72&gt;=1,AS$8,0)</f>
        <v>0</v>
      </c>
      <c r="AT76" s="249">
        <f>+IF(intern2!AU72&gt;=1,AT$8,0)</f>
        <v>0</v>
      </c>
      <c r="AU76" s="249">
        <f>+IF(intern2!AV72&gt;=1,AU$8,0)</f>
        <v>0</v>
      </c>
      <c r="AV76" s="249">
        <f>+IF(intern2!AW72&gt;=1,AV$8,0)</f>
        <v>0</v>
      </c>
    </row>
    <row r="77" spans="1:48" ht="25" x14ac:dyDescent="0.25">
      <c r="A77" s="222" t="str">
        <f>'2.2'!C78</f>
        <v>HER1.1.2</v>
      </c>
      <c r="B77" s="222" t="str">
        <f>'2.2'!D78</f>
        <v>Komplexe kongenitale Herzchirurgie</v>
      </c>
      <c r="C77" s="249">
        <f>+IF(intern2!D73&gt;=1,C$8,0)</f>
        <v>0</v>
      </c>
      <c r="D77" s="249">
        <f>+IF(intern2!E73&gt;=1,D$8,0)</f>
        <v>0</v>
      </c>
      <c r="E77" s="249">
        <f>+IF(intern2!F73&gt;=1,E$8,0)</f>
        <v>0</v>
      </c>
      <c r="F77" s="249">
        <f>+IF(intern2!G73&gt;=1,F$8,0)</f>
        <v>0</v>
      </c>
      <c r="G77" s="249">
        <f>+IF(intern2!H73&gt;=1,G$8,0)</f>
        <v>0</v>
      </c>
      <c r="H77" s="249">
        <f>+IF(intern2!I73&gt;=1,H$8,0)</f>
        <v>0</v>
      </c>
      <c r="I77" s="249">
        <f>+IF(intern2!J73&gt;=1,I$8,0)</f>
        <v>0</v>
      </c>
      <c r="J77" s="249">
        <f>+IF(intern2!K73&gt;=1,J$8,0)</f>
        <v>0</v>
      </c>
      <c r="K77" s="249">
        <f>+IF(intern2!L73&gt;=1,K$8,0)</f>
        <v>0</v>
      </c>
      <c r="L77" s="249">
        <f>+IF(intern2!M73&gt;=1,L$8,0)</f>
        <v>0</v>
      </c>
      <c r="M77" s="249">
        <f>+IF(intern2!N73&gt;=1,M$8,0)</f>
        <v>0</v>
      </c>
      <c r="N77" s="249">
        <f>+IF(intern2!O73&gt;=1,N$8,0)</f>
        <v>0</v>
      </c>
      <c r="O77" s="249">
        <f>+IF(intern2!P73&gt;=1,O$8,0)</f>
        <v>0</v>
      </c>
      <c r="P77" s="249">
        <f>+IF(intern2!Q73&gt;=1,P$8,0)</f>
        <v>0</v>
      </c>
      <c r="Q77" s="249">
        <f>+IF(intern2!R73&gt;=1,Q$8,0)</f>
        <v>0</v>
      </c>
      <c r="R77" s="249">
        <f>+IF(intern2!S73&gt;=1,R$8,0)</f>
        <v>0</v>
      </c>
      <c r="S77" s="249">
        <f>+IF(intern2!T73&gt;=1,S$8,0)</f>
        <v>0</v>
      </c>
      <c r="T77" s="249">
        <f>+IF(intern2!U73&gt;=1,T$8,0)</f>
        <v>0</v>
      </c>
      <c r="U77" s="249">
        <f>+IF(intern2!V73&gt;=1,U$8,0)</f>
        <v>0</v>
      </c>
      <c r="V77" s="249">
        <f>+IF(intern2!W73&gt;=1,V$8,0)</f>
        <v>0</v>
      </c>
      <c r="W77" s="249">
        <f>+IF(intern2!X73&gt;=1,W$8,0)</f>
        <v>0</v>
      </c>
      <c r="X77" s="249">
        <f>+IF(intern2!Y73&gt;=1,X$8,0)</f>
        <v>0</v>
      </c>
      <c r="Y77" s="249">
        <f>+IF(intern2!Z73&gt;=1,Y$8,0)</f>
        <v>0</v>
      </c>
      <c r="Z77" s="249">
        <f>+IF(intern2!AA73&gt;=1,Z$8,0)</f>
        <v>0</v>
      </c>
      <c r="AA77" s="249">
        <f>+IF(intern2!AB73&gt;=1,AA$8,0)</f>
        <v>0</v>
      </c>
      <c r="AB77" s="249">
        <f>+IF(intern2!AC73&gt;=1,AB$8,0)</f>
        <v>0</v>
      </c>
      <c r="AC77" s="249">
        <f>+IF(intern2!AD73&gt;=1,AC$8,0)</f>
        <v>0</v>
      </c>
      <c r="AD77" s="249">
        <f>+IF(intern2!AE73&gt;=1,AD$8,0)</f>
        <v>0</v>
      </c>
      <c r="AE77" s="249">
        <f>+IF(intern2!AF73&gt;=1,AE$8,0)</f>
        <v>0</v>
      </c>
      <c r="AF77" s="249">
        <f>+IF(intern2!AG73&gt;=1,AF$8,0)</f>
        <v>0</v>
      </c>
      <c r="AG77" s="249">
        <f>+IF(intern2!AH73&gt;=1,AG$8,0)</f>
        <v>0</v>
      </c>
      <c r="AH77" s="249">
        <f>+IF(intern2!AI73&gt;=1,AH$8,0)</f>
        <v>0</v>
      </c>
      <c r="AI77" s="249">
        <f>+IF(intern2!AJ73&gt;=1,AI$8,0)</f>
        <v>0</v>
      </c>
      <c r="AJ77" s="249">
        <f>+IF(intern2!AK73&gt;=1,AJ$8,0)</f>
        <v>0</v>
      </c>
      <c r="AK77" s="249">
        <f>+IF(intern2!AL73&gt;=1,AK$8,0)</f>
        <v>0</v>
      </c>
      <c r="AL77" s="249">
        <f>+IF(intern2!AM73&gt;=1,AL$8,0)</f>
        <v>0</v>
      </c>
      <c r="AM77" s="249">
        <f>+IF(intern2!AN73&gt;=1,AM$8,0)</f>
        <v>0</v>
      </c>
      <c r="AN77" s="249">
        <f>+IF(intern2!AO73&gt;=1,AN$8,0)</f>
        <v>0</v>
      </c>
      <c r="AO77" s="249">
        <f>+IF(intern2!AP73&gt;=1,AO$8,0)</f>
        <v>0</v>
      </c>
      <c r="AP77" s="249">
        <f>+IF(intern2!AQ73&gt;=1,AP$8,0)</f>
        <v>0</v>
      </c>
      <c r="AQ77" s="249">
        <f>+IF(intern2!AR73&gt;=1,AQ$8,0)</f>
        <v>0</v>
      </c>
      <c r="AR77" s="249">
        <f>+IF(intern2!AS73&gt;=1,AR$8,0)</f>
        <v>0</v>
      </c>
      <c r="AS77" s="249">
        <f>+IF(intern2!AT73&gt;=1,AS$8,0)</f>
        <v>0</v>
      </c>
      <c r="AT77" s="249">
        <f>+IF(intern2!AU73&gt;=1,AT$8,0)</f>
        <v>0</v>
      </c>
      <c r="AU77" s="249">
        <f>+IF(intern2!AV73&gt;=1,AU$8,0)</f>
        <v>0</v>
      </c>
      <c r="AV77" s="249">
        <f>+IF(intern2!AW73&gt;=1,AV$8,0)</f>
        <v>0</v>
      </c>
    </row>
    <row r="78" spans="1:48" ht="25" x14ac:dyDescent="0.25">
      <c r="A78" s="222" t="str">
        <f>'2.2'!C79</f>
        <v>HER1.1.3</v>
      </c>
      <c r="B78" s="222" t="str">
        <f>'2.2'!D79</f>
        <v>Chirurgie und Interventionen an der thorakalen Aorta</v>
      </c>
      <c r="C78" s="249">
        <f>+IF(intern2!D74&gt;=1,C$8,0)</f>
        <v>0</v>
      </c>
      <c r="D78" s="249">
        <f>+IF(intern2!E74&gt;=1,D$8,0)</f>
        <v>0</v>
      </c>
      <c r="E78" s="249">
        <f>+IF(intern2!F74&gt;=1,E$8,0)</f>
        <v>0</v>
      </c>
      <c r="F78" s="249">
        <f>+IF(intern2!G74&gt;=1,F$8,0)</f>
        <v>0</v>
      </c>
      <c r="G78" s="249">
        <f>+IF(intern2!H74&gt;=1,G$8,0)</f>
        <v>0</v>
      </c>
      <c r="H78" s="249">
        <f>+IF(intern2!I74&gt;=1,H$8,0)</f>
        <v>0</v>
      </c>
      <c r="I78" s="249">
        <f>+IF(intern2!J74&gt;=1,I$8,0)</f>
        <v>0</v>
      </c>
      <c r="J78" s="249">
        <f>+IF(intern2!K74&gt;=1,J$8,0)</f>
        <v>0</v>
      </c>
      <c r="K78" s="249">
        <f>+IF(intern2!L74&gt;=1,K$8,0)</f>
        <v>0</v>
      </c>
      <c r="L78" s="249">
        <f>+IF(intern2!M74&gt;=1,L$8,0)</f>
        <v>0</v>
      </c>
      <c r="M78" s="249">
        <f>+IF(intern2!N74&gt;=1,M$8,0)</f>
        <v>0</v>
      </c>
      <c r="N78" s="249">
        <f>+IF(intern2!O74&gt;=1,N$8,0)</f>
        <v>0</v>
      </c>
      <c r="O78" s="249">
        <f>+IF(intern2!P74&gt;=1,O$8,0)</f>
        <v>0</v>
      </c>
      <c r="P78" s="249">
        <f>+IF(intern2!Q74&gt;=1,P$8,0)</f>
        <v>0</v>
      </c>
      <c r="Q78" s="249">
        <f>+IF(intern2!R74&gt;=1,Q$8,0)</f>
        <v>0</v>
      </c>
      <c r="R78" s="249">
        <f>+IF(intern2!S74&gt;=1,R$8,0)</f>
        <v>0</v>
      </c>
      <c r="S78" s="249">
        <f>+IF(intern2!T74&gt;=1,S$8,0)</f>
        <v>0</v>
      </c>
      <c r="T78" s="249">
        <f>+IF(intern2!U74&gt;=1,T$8,0)</f>
        <v>0</v>
      </c>
      <c r="U78" s="249">
        <f>+IF(intern2!V74&gt;=1,U$8,0)</f>
        <v>0</v>
      </c>
      <c r="V78" s="249">
        <f>+IF(intern2!W74&gt;=1,V$8,0)</f>
        <v>0</v>
      </c>
      <c r="W78" s="249">
        <f>+IF(intern2!X74&gt;=1,W$8,0)</f>
        <v>0</v>
      </c>
      <c r="X78" s="249">
        <f>+IF(intern2!Y74&gt;=1,X$8,0)</f>
        <v>0</v>
      </c>
      <c r="Y78" s="249">
        <f>+IF(intern2!Z74&gt;=1,Y$8,0)</f>
        <v>0</v>
      </c>
      <c r="Z78" s="249">
        <f>+IF(intern2!AA74&gt;=1,Z$8,0)</f>
        <v>0</v>
      </c>
      <c r="AA78" s="249">
        <f>+IF(intern2!AB74&gt;=1,AA$8,0)</f>
        <v>0</v>
      </c>
      <c r="AB78" s="249">
        <f>+IF(intern2!AC74&gt;=1,AB$8,0)</f>
        <v>0</v>
      </c>
      <c r="AC78" s="249">
        <f>+IF(intern2!AD74&gt;=1,AC$8,0)</f>
        <v>0</v>
      </c>
      <c r="AD78" s="249">
        <f>+IF(intern2!AE74&gt;=1,AD$8,0)</f>
        <v>0</v>
      </c>
      <c r="AE78" s="249">
        <f>+IF(intern2!AF74&gt;=1,AE$8,0)</f>
        <v>0</v>
      </c>
      <c r="AF78" s="249">
        <f>+IF(intern2!AG74&gt;=1,AF$8,0)</f>
        <v>0</v>
      </c>
      <c r="AG78" s="249">
        <f>+IF(intern2!AH74&gt;=1,AG$8,0)</f>
        <v>0</v>
      </c>
      <c r="AH78" s="249">
        <f>+IF(intern2!AI74&gt;=1,AH$8,0)</f>
        <v>0</v>
      </c>
      <c r="AI78" s="249">
        <f>+IF(intern2!AJ74&gt;=1,AI$8,0)</f>
        <v>0</v>
      </c>
      <c r="AJ78" s="249">
        <f>+IF(intern2!AK74&gt;=1,AJ$8,0)</f>
        <v>0</v>
      </c>
      <c r="AK78" s="249">
        <f>+IF(intern2!AL74&gt;=1,AK$8,0)</f>
        <v>0</v>
      </c>
      <c r="AL78" s="249">
        <f>+IF(intern2!AM74&gt;=1,AL$8,0)</f>
        <v>0</v>
      </c>
      <c r="AM78" s="249">
        <f>+IF(intern2!AN74&gt;=1,AM$8,0)</f>
        <v>0</v>
      </c>
      <c r="AN78" s="249">
        <f>+IF(intern2!AO74&gt;=1,AN$8,0)</f>
        <v>0</v>
      </c>
      <c r="AO78" s="249">
        <f>+IF(intern2!AP74&gt;=1,AO$8,0)</f>
        <v>0</v>
      </c>
      <c r="AP78" s="249">
        <f>+IF(intern2!AQ74&gt;=1,AP$8,0)</f>
        <v>0</v>
      </c>
      <c r="AQ78" s="249">
        <f>+IF(intern2!AR74&gt;=1,AQ$8,0)</f>
        <v>0</v>
      </c>
      <c r="AR78" s="249">
        <f>+IF(intern2!AS74&gt;=1,AR$8,0)</f>
        <v>0</v>
      </c>
      <c r="AS78" s="249">
        <f>+IF(intern2!AT74&gt;=1,AS$8,0)</f>
        <v>0</v>
      </c>
      <c r="AT78" s="249">
        <f>+IF(intern2!AU74&gt;=1,AT$8,0)</f>
        <v>0</v>
      </c>
      <c r="AU78" s="249">
        <f>+IF(intern2!AV74&gt;=1,AU$8,0)</f>
        <v>0</v>
      </c>
      <c r="AV78" s="249">
        <f>+IF(intern2!AW74&gt;=1,AV$8,0)</f>
        <v>0</v>
      </c>
    </row>
    <row r="79" spans="1:48" ht="25" x14ac:dyDescent="0.25">
      <c r="A79" s="222" t="str">
        <f>'2.2'!C80</f>
        <v>HER1.1.4</v>
      </c>
      <c r="B79" s="222" t="str">
        <f>'2.2'!D80</f>
        <v>Offene Eingriffe an der Aortenklappe</v>
      </c>
      <c r="C79" s="249">
        <f>+IF(intern2!D75&gt;=1,C$8,0)</f>
        <v>0</v>
      </c>
      <c r="D79" s="249">
        <f>+IF(intern2!E75&gt;=1,D$8,0)</f>
        <v>0</v>
      </c>
      <c r="E79" s="249">
        <f>+IF(intern2!F75&gt;=1,E$8,0)</f>
        <v>0</v>
      </c>
      <c r="F79" s="249">
        <f>+IF(intern2!G75&gt;=1,F$8,0)</f>
        <v>0</v>
      </c>
      <c r="G79" s="249">
        <f>+IF(intern2!H75&gt;=1,G$8,0)</f>
        <v>0</v>
      </c>
      <c r="H79" s="249">
        <f>+IF(intern2!I75&gt;=1,H$8,0)</f>
        <v>0</v>
      </c>
      <c r="I79" s="249">
        <f>+IF(intern2!J75&gt;=1,I$8,0)</f>
        <v>0</v>
      </c>
      <c r="J79" s="249">
        <f>+IF(intern2!K75&gt;=1,J$8,0)</f>
        <v>0</v>
      </c>
      <c r="K79" s="249">
        <f>+IF(intern2!L75&gt;=1,K$8,0)</f>
        <v>0</v>
      </c>
      <c r="L79" s="249">
        <f>+IF(intern2!M75&gt;=1,L$8,0)</f>
        <v>0</v>
      </c>
      <c r="M79" s="249">
        <f>+IF(intern2!N75&gt;=1,M$8,0)</f>
        <v>0</v>
      </c>
      <c r="N79" s="249">
        <f>+IF(intern2!O75&gt;=1,N$8,0)</f>
        <v>0</v>
      </c>
      <c r="O79" s="249">
        <f>+IF(intern2!P75&gt;=1,O$8,0)</f>
        <v>0</v>
      </c>
      <c r="P79" s="249">
        <f>+IF(intern2!Q75&gt;=1,P$8,0)</f>
        <v>0</v>
      </c>
      <c r="Q79" s="249">
        <f>+IF(intern2!R75&gt;=1,Q$8,0)</f>
        <v>0</v>
      </c>
      <c r="R79" s="249">
        <f>+IF(intern2!S75&gt;=1,R$8,0)</f>
        <v>0</v>
      </c>
      <c r="S79" s="249">
        <f>+IF(intern2!T75&gt;=1,S$8,0)</f>
        <v>0</v>
      </c>
      <c r="T79" s="249">
        <f>+IF(intern2!U75&gt;=1,T$8,0)</f>
        <v>0</v>
      </c>
      <c r="U79" s="249">
        <f>+IF(intern2!V75&gt;=1,U$8,0)</f>
        <v>0</v>
      </c>
      <c r="V79" s="249">
        <f>+IF(intern2!W75&gt;=1,V$8,0)</f>
        <v>0</v>
      </c>
      <c r="W79" s="249">
        <f>+IF(intern2!X75&gt;=1,W$8,0)</f>
        <v>0</v>
      </c>
      <c r="X79" s="249">
        <f>+IF(intern2!Y75&gt;=1,X$8,0)</f>
        <v>0</v>
      </c>
      <c r="Y79" s="249">
        <f>+IF(intern2!Z75&gt;=1,Y$8,0)</f>
        <v>0</v>
      </c>
      <c r="Z79" s="249">
        <f>+IF(intern2!AA75&gt;=1,Z$8,0)</f>
        <v>0</v>
      </c>
      <c r="AA79" s="249">
        <f>+IF(intern2!AB75&gt;=1,AA$8,0)</f>
        <v>0</v>
      </c>
      <c r="AB79" s="249">
        <f>+IF(intern2!AC75&gt;=1,AB$8,0)</f>
        <v>0</v>
      </c>
      <c r="AC79" s="249">
        <f>+IF(intern2!AD75&gt;=1,AC$8,0)</f>
        <v>0</v>
      </c>
      <c r="AD79" s="249">
        <f>+IF(intern2!AE75&gt;=1,AD$8,0)</f>
        <v>0</v>
      </c>
      <c r="AE79" s="249">
        <f>+IF(intern2!AF75&gt;=1,AE$8,0)</f>
        <v>0</v>
      </c>
      <c r="AF79" s="249">
        <f>+IF(intern2!AG75&gt;=1,AF$8,0)</f>
        <v>0</v>
      </c>
      <c r="AG79" s="249">
        <f>+IF(intern2!AH75&gt;=1,AG$8,0)</f>
        <v>0</v>
      </c>
      <c r="AH79" s="249">
        <f>+IF(intern2!AI75&gt;=1,AH$8,0)</f>
        <v>0</v>
      </c>
      <c r="AI79" s="249">
        <f>+IF(intern2!AJ75&gt;=1,AI$8,0)</f>
        <v>0</v>
      </c>
      <c r="AJ79" s="249">
        <f>+IF(intern2!AK75&gt;=1,AJ$8,0)</f>
        <v>0</v>
      </c>
      <c r="AK79" s="249">
        <f>+IF(intern2!AL75&gt;=1,AK$8,0)</f>
        <v>0</v>
      </c>
      <c r="AL79" s="249">
        <f>+IF(intern2!AM75&gt;=1,AL$8,0)</f>
        <v>0</v>
      </c>
      <c r="AM79" s="249">
        <f>+IF(intern2!AN75&gt;=1,AM$8,0)</f>
        <v>0</v>
      </c>
      <c r="AN79" s="249">
        <f>+IF(intern2!AO75&gt;=1,AN$8,0)</f>
        <v>0</v>
      </c>
      <c r="AO79" s="249">
        <f>+IF(intern2!AP75&gt;=1,AO$8,0)</f>
        <v>0</v>
      </c>
      <c r="AP79" s="249">
        <f>+IF(intern2!AQ75&gt;=1,AP$8,0)</f>
        <v>0</v>
      </c>
      <c r="AQ79" s="249">
        <f>+IF(intern2!AR75&gt;=1,AQ$8,0)</f>
        <v>0</v>
      </c>
      <c r="AR79" s="249">
        <f>+IF(intern2!AS75&gt;=1,AR$8,0)</f>
        <v>0</v>
      </c>
      <c r="AS79" s="249">
        <f>+IF(intern2!AT75&gt;=1,AS$8,0)</f>
        <v>0</v>
      </c>
      <c r="AT79" s="249">
        <f>+IF(intern2!AU75&gt;=1,AT$8,0)</f>
        <v>0</v>
      </c>
      <c r="AU79" s="249">
        <f>+IF(intern2!AV75&gt;=1,AU$8,0)</f>
        <v>0</v>
      </c>
      <c r="AV79" s="249">
        <f>+IF(intern2!AW75&gt;=1,AV$8,0)</f>
        <v>0</v>
      </c>
    </row>
    <row r="80" spans="1:48" ht="25" x14ac:dyDescent="0.25">
      <c r="A80" s="222" t="str">
        <f>'2.2'!C81</f>
        <v>HER1.1.5</v>
      </c>
      <c r="B80" s="222" t="str">
        <f>'2.2'!D81</f>
        <v>Offene Eingriffe an der Mitralklappe</v>
      </c>
      <c r="C80" s="249">
        <f>+IF(intern2!D76&gt;=1,C$8,0)</f>
        <v>0</v>
      </c>
      <c r="D80" s="249">
        <f>+IF(intern2!E76&gt;=1,D$8,0)</f>
        <v>0</v>
      </c>
      <c r="E80" s="249">
        <f>+IF(intern2!F76&gt;=1,E$8,0)</f>
        <v>0</v>
      </c>
      <c r="F80" s="249">
        <f>+IF(intern2!G76&gt;=1,F$8,0)</f>
        <v>0</v>
      </c>
      <c r="G80" s="249">
        <f>+IF(intern2!H76&gt;=1,G$8,0)</f>
        <v>0</v>
      </c>
      <c r="H80" s="249">
        <f>+IF(intern2!I76&gt;=1,H$8,0)</f>
        <v>0</v>
      </c>
      <c r="I80" s="249">
        <f>+IF(intern2!J76&gt;=1,I$8,0)</f>
        <v>0</v>
      </c>
      <c r="J80" s="249">
        <f>+IF(intern2!K76&gt;=1,J$8,0)</f>
        <v>0</v>
      </c>
      <c r="K80" s="249">
        <f>+IF(intern2!L76&gt;=1,K$8,0)</f>
        <v>0</v>
      </c>
      <c r="L80" s="249">
        <f>+IF(intern2!M76&gt;=1,L$8,0)</f>
        <v>0</v>
      </c>
      <c r="M80" s="249">
        <f>+IF(intern2!N76&gt;=1,M$8,0)</f>
        <v>0</v>
      </c>
      <c r="N80" s="249">
        <f>+IF(intern2!O76&gt;=1,N$8,0)</f>
        <v>0</v>
      </c>
      <c r="O80" s="249">
        <f>+IF(intern2!P76&gt;=1,O$8,0)</f>
        <v>0</v>
      </c>
      <c r="P80" s="249">
        <f>+IF(intern2!Q76&gt;=1,P$8,0)</f>
        <v>0</v>
      </c>
      <c r="Q80" s="249">
        <f>+IF(intern2!R76&gt;=1,Q$8,0)</f>
        <v>0</v>
      </c>
      <c r="R80" s="249">
        <f>+IF(intern2!S76&gt;=1,R$8,0)</f>
        <v>0</v>
      </c>
      <c r="S80" s="249">
        <f>+IF(intern2!T76&gt;=1,S$8,0)</f>
        <v>0</v>
      </c>
      <c r="T80" s="249">
        <f>+IF(intern2!U76&gt;=1,T$8,0)</f>
        <v>0</v>
      </c>
      <c r="U80" s="249">
        <f>+IF(intern2!V76&gt;=1,U$8,0)</f>
        <v>0</v>
      </c>
      <c r="V80" s="249">
        <f>+IF(intern2!W76&gt;=1,V$8,0)</f>
        <v>0</v>
      </c>
      <c r="W80" s="249">
        <f>+IF(intern2!X76&gt;=1,W$8,0)</f>
        <v>0</v>
      </c>
      <c r="X80" s="249">
        <f>+IF(intern2!Y76&gt;=1,X$8,0)</f>
        <v>0</v>
      </c>
      <c r="Y80" s="249">
        <f>+IF(intern2!Z76&gt;=1,Y$8,0)</f>
        <v>0</v>
      </c>
      <c r="Z80" s="249">
        <f>+IF(intern2!AA76&gt;=1,Z$8,0)</f>
        <v>0</v>
      </c>
      <c r="AA80" s="249">
        <f>+IF(intern2!AB76&gt;=1,AA$8,0)</f>
        <v>0</v>
      </c>
      <c r="AB80" s="249">
        <f>+IF(intern2!AC76&gt;=1,AB$8,0)</f>
        <v>0</v>
      </c>
      <c r="AC80" s="249">
        <f>+IF(intern2!AD76&gt;=1,AC$8,0)</f>
        <v>0</v>
      </c>
      <c r="AD80" s="249">
        <f>+IF(intern2!AE76&gt;=1,AD$8,0)</f>
        <v>0</v>
      </c>
      <c r="AE80" s="249">
        <f>+IF(intern2!AF76&gt;=1,AE$8,0)</f>
        <v>0</v>
      </c>
      <c r="AF80" s="249">
        <f>+IF(intern2!AG76&gt;=1,AF$8,0)</f>
        <v>0</v>
      </c>
      <c r="AG80" s="249">
        <f>+IF(intern2!AH76&gt;=1,AG$8,0)</f>
        <v>0</v>
      </c>
      <c r="AH80" s="249">
        <f>+IF(intern2!AI76&gt;=1,AH$8,0)</f>
        <v>0</v>
      </c>
      <c r="AI80" s="249">
        <f>+IF(intern2!AJ76&gt;=1,AI$8,0)</f>
        <v>0</v>
      </c>
      <c r="AJ80" s="249">
        <f>+IF(intern2!AK76&gt;=1,AJ$8,0)</f>
        <v>0</v>
      </c>
      <c r="AK80" s="249">
        <f>+IF(intern2!AL76&gt;=1,AK$8,0)</f>
        <v>0</v>
      </c>
      <c r="AL80" s="249">
        <f>+IF(intern2!AM76&gt;=1,AL$8,0)</f>
        <v>0</v>
      </c>
      <c r="AM80" s="249">
        <f>+IF(intern2!AN76&gt;=1,AM$8,0)</f>
        <v>0</v>
      </c>
      <c r="AN80" s="249">
        <f>+IF(intern2!AO76&gt;=1,AN$8,0)</f>
        <v>0</v>
      </c>
      <c r="AO80" s="249">
        <f>+IF(intern2!AP76&gt;=1,AO$8,0)</f>
        <v>0</v>
      </c>
      <c r="AP80" s="249">
        <f>+IF(intern2!AQ76&gt;=1,AP$8,0)</f>
        <v>0</v>
      </c>
      <c r="AQ80" s="249">
        <f>+IF(intern2!AR76&gt;=1,AQ$8,0)</f>
        <v>0</v>
      </c>
      <c r="AR80" s="249">
        <f>+IF(intern2!AS76&gt;=1,AR$8,0)</f>
        <v>0</v>
      </c>
      <c r="AS80" s="249">
        <f>+IF(intern2!AT76&gt;=1,AS$8,0)</f>
        <v>0</v>
      </c>
      <c r="AT80" s="249">
        <f>+IF(intern2!AU76&gt;=1,AT$8,0)</f>
        <v>0</v>
      </c>
      <c r="AU80" s="249">
        <f>+IF(intern2!AV76&gt;=1,AU$8,0)</f>
        <v>0</v>
      </c>
      <c r="AV80" s="249">
        <f>+IF(intern2!AW76&gt;=1,AV$8,0)</f>
        <v>0</v>
      </c>
    </row>
    <row r="81" spans="1:48" ht="25" x14ac:dyDescent="0.25">
      <c r="A81" s="222" t="str">
        <f>'2.2'!C82</f>
        <v>HER1.1.6</v>
      </c>
      <c r="B81" s="222" t="str">
        <f>'2.2'!D82</f>
        <v>Herzunterstützungssysteme bei Erwachsenen (IVHSM)</v>
      </c>
      <c r="C81" s="249">
        <f>+IF(intern2!D77&gt;=1,C$8,0)</f>
        <v>0</v>
      </c>
      <c r="D81" s="249">
        <f>+IF(intern2!E77&gt;=1,D$8,0)</f>
        <v>0</v>
      </c>
      <c r="E81" s="249">
        <f>+IF(intern2!F77&gt;=1,E$8,0)</f>
        <v>0</v>
      </c>
      <c r="F81" s="249">
        <f>+IF(intern2!G77&gt;=1,F$8,0)</f>
        <v>0</v>
      </c>
      <c r="G81" s="249">
        <f>+IF(intern2!H77&gt;=1,G$8,0)</f>
        <v>0</v>
      </c>
      <c r="H81" s="249">
        <f>+IF(intern2!I77&gt;=1,H$8,0)</f>
        <v>0</v>
      </c>
      <c r="I81" s="249">
        <f>+IF(intern2!J77&gt;=1,I$8,0)</f>
        <v>0</v>
      </c>
      <c r="J81" s="249">
        <f>+IF(intern2!K77&gt;=1,J$8,0)</f>
        <v>0</v>
      </c>
      <c r="K81" s="249">
        <f>+IF(intern2!L77&gt;=1,K$8,0)</f>
        <v>0</v>
      </c>
      <c r="L81" s="249">
        <f>+IF(intern2!M77&gt;=1,L$8,0)</f>
        <v>0</v>
      </c>
      <c r="M81" s="249">
        <f>+IF(intern2!N77&gt;=1,M$8,0)</f>
        <v>0</v>
      </c>
      <c r="N81" s="249">
        <f>+IF(intern2!O77&gt;=1,N$8,0)</f>
        <v>0</v>
      </c>
      <c r="O81" s="249">
        <f>+IF(intern2!P77&gt;=1,O$8,0)</f>
        <v>0</v>
      </c>
      <c r="P81" s="249">
        <f>+IF(intern2!Q77&gt;=1,P$8,0)</f>
        <v>0</v>
      </c>
      <c r="Q81" s="249">
        <f>+IF(intern2!R77&gt;=1,Q$8,0)</f>
        <v>0</v>
      </c>
      <c r="R81" s="249">
        <f>+IF(intern2!S77&gt;=1,R$8,0)</f>
        <v>0</v>
      </c>
      <c r="S81" s="249">
        <f>+IF(intern2!T77&gt;=1,S$8,0)</f>
        <v>0</v>
      </c>
      <c r="T81" s="249">
        <f>+IF(intern2!U77&gt;=1,T$8,0)</f>
        <v>0</v>
      </c>
      <c r="U81" s="249">
        <f>+IF(intern2!V77&gt;=1,U$8,0)</f>
        <v>0</v>
      </c>
      <c r="V81" s="249">
        <f>+IF(intern2!W77&gt;=1,V$8,0)</f>
        <v>0</v>
      </c>
      <c r="W81" s="249">
        <f>+IF(intern2!X77&gt;=1,W$8,0)</f>
        <v>0</v>
      </c>
      <c r="X81" s="249">
        <f>+IF(intern2!Y77&gt;=1,X$8,0)</f>
        <v>0</v>
      </c>
      <c r="Y81" s="249">
        <f>+IF(intern2!Z77&gt;=1,Y$8,0)</f>
        <v>0</v>
      </c>
      <c r="Z81" s="249">
        <f>+IF(intern2!AA77&gt;=1,Z$8,0)</f>
        <v>0</v>
      </c>
      <c r="AA81" s="249">
        <f>+IF(intern2!AB77&gt;=1,AA$8,0)</f>
        <v>0</v>
      </c>
      <c r="AB81" s="249">
        <f>+IF(intern2!AC77&gt;=1,AB$8,0)</f>
        <v>0</v>
      </c>
      <c r="AC81" s="249">
        <f>+IF(intern2!AD77&gt;=1,AC$8,0)</f>
        <v>0</v>
      </c>
      <c r="AD81" s="249">
        <f>+IF(intern2!AE77&gt;=1,AD$8,0)</f>
        <v>0</v>
      </c>
      <c r="AE81" s="249">
        <f>+IF(intern2!AF77&gt;=1,AE$8,0)</f>
        <v>0</v>
      </c>
      <c r="AF81" s="249">
        <f>+IF(intern2!AG77&gt;=1,AF$8,0)</f>
        <v>0</v>
      </c>
      <c r="AG81" s="249">
        <f>+IF(intern2!AH77&gt;=1,AG$8,0)</f>
        <v>0</v>
      </c>
      <c r="AH81" s="249">
        <f>+IF(intern2!AI77&gt;=1,AH$8,0)</f>
        <v>0</v>
      </c>
      <c r="AI81" s="249">
        <f>+IF(intern2!AJ77&gt;=1,AI$8,0)</f>
        <v>0</v>
      </c>
      <c r="AJ81" s="249">
        <f>+IF(intern2!AK77&gt;=1,AJ$8,0)</f>
        <v>0</v>
      </c>
      <c r="AK81" s="249">
        <f>+IF(intern2!AL77&gt;=1,AK$8,0)</f>
        <v>0</v>
      </c>
      <c r="AL81" s="249">
        <f>+IF(intern2!AM77&gt;=1,AL$8,0)</f>
        <v>0</v>
      </c>
      <c r="AM81" s="249">
        <f>+IF(intern2!AN77&gt;=1,AM$8,0)</f>
        <v>0</v>
      </c>
      <c r="AN81" s="249">
        <f>+IF(intern2!AO77&gt;=1,AN$8,0)</f>
        <v>0</v>
      </c>
      <c r="AO81" s="249">
        <f>+IF(intern2!AP77&gt;=1,AO$8,0)</f>
        <v>0</v>
      </c>
      <c r="AP81" s="249">
        <f>+IF(intern2!AQ77&gt;=1,AP$8,0)</f>
        <v>0</v>
      </c>
      <c r="AQ81" s="249">
        <f>+IF(intern2!AR77&gt;=1,AQ$8,0)</f>
        <v>0</v>
      </c>
      <c r="AR81" s="249">
        <f>+IF(intern2!AS77&gt;=1,AR$8,0)</f>
        <v>0</v>
      </c>
      <c r="AS81" s="249">
        <f>+IF(intern2!AT77&gt;=1,AS$8,0)</f>
        <v>0</v>
      </c>
      <c r="AT81" s="249">
        <f>+IF(intern2!AU77&gt;=1,AT$8,0)</f>
        <v>0</v>
      </c>
      <c r="AU81" s="249">
        <f>+IF(intern2!AV77&gt;=1,AU$8,0)</f>
        <v>0</v>
      </c>
      <c r="AV81" s="249">
        <f>+IF(intern2!AW77&gt;=1,AV$8,0)</f>
        <v>0</v>
      </c>
    </row>
    <row r="82" spans="1:48" x14ac:dyDescent="0.25">
      <c r="A82" s="222" t="str">
        <f>'2.2'!C83</f>
        <v>KAR1</v>
      </c>
      <c r="B82" s="222" t="str">
        <f>'2.2'!D83</f>
        <v>Kardiologie und Devices</v>
      </c>
      <c r="C82" s="249">
        <f>+IF(intern2!D78&gt;=1,C$8,0)</f>
        <v>0</v>
      </c>
      <c r="D82" s="249">
        <f>+IF(intern2!E78&gt;=1,D$8,0)</f>
        <v>0</v>
      </c>
      <c r="E82" s="249">
        <f>+IF(intern2!F78&gt;=1,E$8,0)</f>
        <v>0</v>
      </c>
      <c r="F82" s="249">
        <f>+IF(intern2!G78&gt;=1,F$8,0)</f>
        <v>0</v>
      </c>
      <c r="G82" s="249">
        <f>+IF(intern2!H78&gt;=1,G$8,0)</f>
        <v>0</v>
      </c>
      <c r="H82" s="249">
        <f>+IF(intern2!I78&gt;=1,H$8,0)</f>
        <v>0</v>
      </c>
      <c r="I82" s="249">
        <f>+IF(intern2!J78&gt;=1,I$8,0)</f>
        <v>0</v>
      </c>
      <c r="J82" s="249">
        <f>+IF(intern2!K78&gt;=1,J$8,0)</f>
        <v>0</v>
      </c>
      <c r="K82" s="249">
        <f>+IF(intern2!L78&gt;=1,K$8,0)</f>
        <v>0</v>
      </c>
      <c r="L82" s="249">
        <f>+IF(intern2!M78&gt;=1,L$8,0)</f>
        <v>0</v>
      </c>
      <c r="M82" s="249">
        <f>+IF(intern2!N78&gt;=1,M$8,0)</f>
        <v>0</v>
      </c>
      <c r="N82" s="249">
        <f>+IF(intern2!O78&gt;=1,N$8,0)</f>
        <v>0</v>
      </c>
      <c r="O82" s="249">
        <f>+IF(intern2!P78&gt;=1,O$8,0)</f>
        <v>0</v>
      </c>
      <c r="P82" s="249">
        <f>+IF(intern2!Q78&gt;=1,P$8,0)</f>
        <v>0</v>
      </c>
      <c r="Q82" s="249">
        <f>+IF(intern2!R78&gt;=1,Q$8,0)</f>
        <v>0</v>
      </c>
      <c r="R82" s="249">
        <f>+IF(intern2!S78&gt;=1,R$8,0)</f>
        <v>0</v>
      </c>
      <c r="S82" s="249">
        <f>+IF(intern2!T78&gt;=1,S$8,0)</f>
        <v>0</v>
      </c>
      <c r="T82" s="249">
        <f>+IF(intern2!U78&gt;=1,T$8,0)</f>
        <v>0</v>
      </c>
      <c r="U82" s="249">
        <f>+IF(intern2!V78&gt;=1,U$8,0)</f>
        <v>0</v>
      </c>
      <c r="V82" s="249">
        <f>+IF(intern2!W78&gt;=1,V$8,0)</f>
        <v>0</v>
      </c>
      <c r="W82" s="249">
        <f>+IF(intern2!X78&gt;=1,W$8,0)</f>
        <v>0</v>
      </c>
      <c r="X82" s="249">
        <f>+IF(intern2!Y78&gt;=1,X$8,0)</f>
        <v>0</v>
      </c>
      <c r="Y82" s="249">
        <f>+IF(intern2!Z78&gt;=1,Y$8,0)</f>
        <v>0</v>
      </c>
      <c r="Z82" s="249">
        <f>+IF(intern2!AA78&gt;=1,Z$8,0)</f>
        <v>0</v>
      </c>
      <c r="AA82" s="249">
        <f>+IF(intern2!AB78&gt;=1,AA$8,0)</f>
        <v>0</v>
      </c>
      <c r="AB82" s="249">
        <f>+IF(intern2!AC78&gt;=1,AB$8,0)</f>
        <v>0</v>
      </c>
      <c r="AC82" s="249">
        <f>+IF(intern2!AD78&gt;=1,AC$8,0)</f>
        <v>0</v>
      </c>
      <c r="AD82" s="249">
        <f>+IF(intern2!AE78&gt;=1,AD$8,0)</f>
        <v>0</v>
      </c>
      <c r="AE82" s="249">
        <f>+IF(intern2!AF78&gt;=1,AE$8,0)</f>
        <v>0</v>
      </c>
      <c r="AF82" s="249">
        <f>+IF(intern2!AG78&gt;=1,AF$8,0)</f>
        <v>0</v>
      </c>
      <c r="AG82" s="249">
        <f>+IF(intern2!AH78&gt;=1,AG$8,0)</f>
        <v>0</v>
      </c>
      <c r="AH82" s="249">
        <f>+IF(intern2!AI78&gt;=1,AH$8,0)</f>
        <v>0</v>
      </c>
      <c r="AI82" s="249">
        <f>+IF(intern2!AJ78&gt;=1,AI$8,0)</f>
        <v>0</v>
      </c>
      <c r="AJ82" s="249">
        <f>+IF(intern2!AK78&gt;=1,AJ$8,0)</f>
        <v>0</v>
      </c>
      <c r="AK82" s="249">
        <f>+IF(intern2!AL78&gt;=1,AK$8,0)</f>
        <v>0</v>
      </c>
      <c r="AL82" s="249">
        <f>+IF(intern2!AM78&gt;=1,AL$8,0)</f>
        <v>0</v>
      </c>
      <c r="AM82" s="249">
        <f>+IF(intern2!AN78&gt;=1,AM$8,0)</f>
        <v>0</v>
      </c>
      <c r="AN82" s="249">
        <f>+IF(intern2!AO78&gt;=1,AN$8,0)</f>
        <v>0</v>
      </c>
      <c r="AO82" s="249">
        <f>+IF(intern2!AP78&gt;=1,AO$8,0)</f>
        <v>0</v>
      </c>
      <c r="AP82" s="249">
        <f>+IF(intern2!AQ78&gt;=1,AP$8,0)</f>
        <v>0</v>
      </c>
      <c r="AQ82" s="249">
        <f>+IF(intern2!AR78&gt;=1,AQ$8,0)</f>
        <v>0</v>
      </c>
      <c r="AR82" s="249">
        <f>+IF(intern2!AS78&gt;=1,AR$8,0)</f>
        <v>0</v>
      </c>
      <c r="AS82" s="249">
        <f>+IF(intern2!AT78&gt;=1,AS$8,0)</f>
        <v>0</v>
      </c>
      <c r="AT82" s="249">
        <f>+IF(intern2!AU78&gt;=1,AT$8,0)</f>
        <v>0</v>
      </c>
      <c r="AU82" s="249">
        <f>+IF(intern2!AV78&gt;=1,AU$8,0)</f>
        <v>0</v>
      </c>
      <c r="AV82" s="249">
        <f>+IF(intern2!AW78&gt;=1,AV$8,0)</f>
        <v>0</v>
      </c>
    </row>
    <row r="83" spans="1:48" x14ac:dyDescent="0.25">
      <c r="A83" s="222" t="str">
        <f>'2.2'!C84</f>
        <v>KAR2</v>
      </c>
      <c r="B83" s="222" t="str">
        <f>'2.2'!D84</f>
        <v>Elektrophysiologie und CRT</v>
      </c>
      <c r="C83" s="249">
        <f>+IF(intern2!D79&gt;=1,C$8,0)</f>
        <v>0</v>
      </c>
      <c r="D83" s="249">
        <f>+IF(intern2!E79&gt;=1,D$8,0)</f>
        <v>0</v>
      </c>
      <c r="E83" s="249">
        <f>+IF(intern2!F79&gt;=1,E$8,0)</f>
        <v>0</v>
      </c>
      <c r="F83" s="249">
        <f>+IF(intern2!G79&gt;=1,F$8,0)</f>
        <v>0</v>
      </c>
      <c r="G83" s="249">
        <f>+IF(intern2!H79&gt;=1,G$8,0)</f>
        <v>0</v>
      </c>
      <c r="H83" s="249">
        <f>+IF(intern2!I79&gt;=1,H$8,0)</f>
        <v>0</v>
      </c>
      <c r="I83" s="249">
        <f>+IF(intern2!J79&gt;=1,I$8,0)</f>
        <v>0</v>
      </c>
      <c r="J83" s="249">
        <f>+IF(intern2!K79&gt;=1,J$8,0)</f>
        <v>0</v>
      </c>
      <c r="K83" s="249">
        <f>+IF(intern2!L79&gt;=1,K$8,0)</f>
        <v>0</v>
      </c>
      <c r="L83" s="249">
        <f>+IF(intern2!M79&gt;=1,L$8,0)</f>
        <v>0</v>
      </c>
      <c r="M83" s="249">
        <f>+IF(intern2!N79&gt;=1,M$8,0)</f>
        <v>0</v>
      </c>
      <c r="N83" s="249">
        <f>+IF(intern2!O79&gt;=1,N$8,0)</f>
        <v>0</v>
      </c>
      <c r="O83" s="249">
        <f>+IF(intern2!P79&gt;=1,O$8,0)</f>
        <v>0</v>
      </c>
      <c r="P83" s="249">
        <f>+IF(intern2!Q79&gt;=1,P$8,0)</f>
        <v>0</v>
      </c>
      <c r="Q83" s="249">
        <f>+IF(intern2!R79&gt;=1,Q$8,0)</f>
        <v>0</v>
      </c>
      <c r="R83" s="249">
        <f>+IF(intern2!S79&gt;=1,R$8,0)</f>
        <v>0</v>
      </c>
      <c r="S83" s="249">
        <f>+IF(intern2!T79&gt;=1,S$8,0)</f>
        <v>0</v>
      </c>
      <c r="T83" s="249">
        <f>+IF(intern2!U79&gt;=1,T$8,0)</f>
        <v>0</v>
      </c>
      <c r="U83" s="249">
        <f>+IF(intern2!V79&gt;=1,U$8,0)</f>
        <v>0</v>
      </c>
      <c r="V83" s="249">
        <f>+IF(intern2!W79&gt;=1,V$8,0)</f>
        <v>0</v>
      </c>
      <c r="W83" s="249">
        <f>+IF(intern2!X79&gt;=1,W$8,0)</f>
        <v>0</v>
      </c>
      <c r="X83" s="249">
        <f>+IF(intern2!Y79&gt;=1,X$8,0)</f>
        <v>0</v>
      </c>
      <c r="Y83" s="249">
        <f>+IF(intern2!Z79&gt;=1,Y$8,0)</f>
        <v>0</v>
      </c>
      <c r="Z83" s="249">
        <f>+IF(intern2!AA79&gt;=1,Z$8,0)</f>
        <v>0</v>
      </c>
      <c r="AA83" s="249">
        <f>+IF(intern2!AB79&gt;=1,AA$8,0)</f>
        <v>0</v>
      </c>
      <c r="AB83" s="249">
        <f>+IF(intern2!AC79&gt;=1,AB$8,0)</f>
        <v>0</v>
      </c>
      <c r="AC83" s="249">
        <f>+IF(intern2!AD79&gt;=1,AC$8,0)</f>
        <v>0</v>
      </c>
      <c r="AD83" s="249">
        <f>+IF(intern2!AE79&gt;=1,AD$8,0)</f>
        <v>0</v>
      </c>
      <c r="AE83" s="249">
        <f>+IF(intern2!AF79&gt;=1,AE$8,0)</f>
        <v>0</v>
      </c>
      <c r="AF83" s="249">
        <f>+IF(intern2!AG79&gt;=1,AF$8,0)</f>
        <v>0</v>
      </c>
      <c r="AG83" s="249">
        <f>+IF(intern2!AH79&gt;=1,AG$8,0)</f>
        <v>0</v>
      </c>
      <c r="AH83" s="249">
        <f>+IF(intern2!AI79&gt;=1,AH$8,0)</f>
        <v>0</v>
      </c>
      <c r="AI83" s="249">
        <f>+IF(intern2!AJ79&gt;=1,AI$8,0)</f>
        <v>0</v>
      </c>
      <c r="AJ83" s="249">
        <f>+IF(intern2!AK79&gt;=1,AJ$8,0)</f>
        <v>0</v>
      </c>
      <c r="AK83" s="249">
        <f>+IF(intern2!AL79&gt;=1,AK$8,0)</f>
        <v>0</v>
      </c>
      <c r="AL83" s="249">
        <f>+IF(intern2!AM79&gt;=1,AL$8,0)</f>
        <v>0</v>
      </c>
      <c r="AM83" s="249">
        <f>+IF(intern2!AN79&gt;=1,AM$8,0)</f>
        <v>0</v>
      </c>
      <c r="AN83" s="249">
        <f>+IF(intern2!AO79&gt;=1,AN$8,0)</f>
        <v>0</v>
      </c>
      <c r="AO83" s="249">
        <f>+IF(intern2!AP79&gt;=1,AO$8,0)</f>
        <v>0</v>
      </c>
      <c r="AP83" s="249">
        <f>+IF(intern2!AQ79&gt;=1,AP$8,0)</f>
        <v>0</v>
      </c>
      <c r="AQ83" s="249">
        <f>+IF(intern2!AR79&gt;=1,AQ$8,0)</f>
        <v>0</v>
      </c>
      <c r="AR83" s="249">
        <f>+IF(intern2!AS79&gt;=1,AR$8,0)</f>
        <v>0</v>
      </c>
      <c r="AS83" s="249">
        <f>+IF(intern2!AT79&gt;=1,AS$8,0)</f>
        <v>0</v>
      </c>
      <c r="AT83" s="249">
        <f>+IF(intern2!AU79&gt;=1,AT$8,0)</f>
        <v>0</v>
      </c>
      <c r="AU83" s="249">
        <f>+IF(intern2!AV79&gt;=1,AU$8,0)</f>
        <v>0</v>
      </c>
      <c r="AV83" s="249">
        <f>+IF(intern2!AW79&gt;=1,AV$8,0)</f>
        <v>0</v>
      </c>
    </row>
    <row r="84" spans="1:48" ht="25" x14ac:dyDescent="0.25">
      <c r="A84" s="222" t="str">
        <f>'2.2'!C85</f>
        <v>KAR3</v>
      </c>
      <c r="B84" s="222" t="str">
        <f>'2.2'!D85</f>
        <v>Interventionelle Kardiologie (Koronareingriffe)</v>
      </c>
      <c r="C84" s="249">
        <f>+IF(intern2!D80&gt;=1,C$8,0)</f>
        <v>0</v>
      </c>
      <c r="D84" s="249">
        <f>+IF(intern2!E80&gt;=1,D$8,0)</f>
        <v>0</v>
      </c>
      <c r="E84" s="249">
        <f>+IF(intern2!F80&gt;=1,E$8,0)</f>
        <v>0</v>
      </c>
      <c r="F84" s="249">
        <f>+IF(intern2!G80&gt;=1,F$8,0)</f>
        <v>0</v>
      </c>
      <c r="G84" s="249">
        <f>+IF(intern2!H80&gt;=1,G$8,0)</f>
        <v>0</v>
      </c>
      <c r="H84" s="249">
        <f>+IF(intern2!I80&gt;=1,H$8,0)</f>
        <v>0</v>
      </c>
      <c r="I84" s="249">
        <f>+IF(intern2!J80&gt;=1,I$8,0)</f>
        <v>0</v>
      </c>
      <c r="J84" s="249">
        <f>+IF(intern2!K80&gt;=1,J$8,0)</f>
        <v>0</v>
      </c>
      <c r="K84" s="249">
        <f>+IF(intern2!L80&gt;=1,K$8,0)</f>
        <v>0</v>
      </c>
      <c r="L84" s="249">
        <f>+IF(intern2!M80&gt;=1,L$8,0)</f>
        <v>0</v>
      </c>
      <c r="M84" s="249">
        <f>+IF(intern2!N80&gt;=1,M$8,0)</f>
        <v>0</v>
      </c>
      <c r="N84" s="249">
        <f>+IF(intern2!O80&gt;=1,N$8,0)</f>
        <v>0</v>
      </c>
      <c r="O84" s="249">
        <f>+IF(intern2!P80&gt;=1,O$8,0)</f>
        <v>0</v>
      </c>
      <c r="P84" s="249">
        <f>+IF(intern2!Q80&gt;=1,P$8,0)</f>
        <v>0</v>
      </c>
      <c r="Q84" s="249">
        <f>+IF(intern2!R80&gt;=1,Q$8,0)</f>
        <v>0</v>
      </c>
      <c r="R84" s="249">
        <f>+IF(intern2!S80&gt;=1,R$8,0)</f>
        <v>0</v>
      </c>
      <c r="S84" s="249">
        <f>+IF(intern2!T80&gt;=1,S$8,0)</f>
        <v>0</v>
      </c>
      <c r="T84" s="249">
        <f>+IF(intern2!U80&gt;=1,T$8,0)</f>
        <v>0</v>
      </c>
      <c r="U84" s="249">
        <f>+IF(intern2!V80&gt;=1,U$8,0)</f>
        <v>0</v>
      </c>
      <c r="V84" s="249">
        <f>+IF(intern2!W80&gt;=1,V$8,0)</f>
        <v>0</v>
      </c>
      <c r="W84" s="249">
        <f>+IF(intern2!X80&gt;=1,W$8,0)</f>
        <v>0</v>
      </c>
      <c r="X84" s="249">
        <f>+IF(intern2!Y80&gt;=1,X$8,0)</f>
        <v>0</v>
      </c>
      <c r="Y84" s="249">
        <f>+IF(intern2!Z80&gt;=1,Y$8,0)</f>
        <v>0</v>
      </c>
      <c r="Z84" s="249">
        <f>+IF(intern2!AA80&gt;=1,Z$8,0)</f>
        <v>0</v>
      </c>
      <c r="AA84" s="249">
        <f>+IF(intern2!AB80&gt;=1,AA$8,0)</f>
        <v>0</v>
      </c>
      <c r="AB84" s="249">
        <f>+IF(intern2!AC80&gt;=1,AB$8,0)</f>
        <v>0</v>
      </c>
      <c r="AC84" s="249">
        <f>+IF(intern2!AD80&gt;=1,AC$8,0)</f>
        <v>0</v>
      </c>
      <c r="AD84" s="249">
        <f>+IF(intern2!AE80&gt;=1,AD$8,0)</f>
        <v>0</v>
      </c>
      <c r="AE84" s="249">
        <f>+IF(intern2!AF80&gt;=1,AE$8,0)</f>
        <v>0</v>
      </c>
      <c r="AF84" s="249">
        <f>+IF(intern2!AG80&gt;=1,AF$8,0)</f>
        <v>0</v>
      </c>
      <c r="AG84" s="249">
        <f>+IF(intern2!AH80&gt;=1,AG$8,0)</f>
        <v>0</v>
      </c>
      <c r="AH84" s="249">
        <f>+IF(intern2!AI80&gt;=1,AH$8,0)</f>
        <v>0</v>
      </c>
      <c r="AI84" s="249">
        <f>+IF(intern2!AJ80&gt;=1,AI$8,0)</f>
        <v>0</v>
      </c>
      <c r="AJ84" s="249">
        <f>+IF(intern2!AK80&gt;=1,AJ$8,0)</f>
        <v>0</v>
      </c>
      <c r="AK84" s="249">
        <f>+IF(intern2!AL80&gt;=1,AK$8,0)</f>
        <v>0</v>
      </c>
      <c r="AL84" s="249">
        <f>+IF(intern2!AM80&gt;=1,AL$8,0)</f>
        <v>0</v>
      </c>
      <c r="AM84" s="249">
        <f>+IF(intern2!AN80&gt;=1,AM$8,0)</f>
        <v>0</v>
      </c>
      <c r="AN84" s="249">
        <f>+IF(intern2!AO80&gt;=1,AN$8,0)</f>
        <v>0</v>
      </c>
      <c r="AO84" s="249">
        <f>+IF(intern2!AP80&gt;=1,AO$8,0)</f>
        <v>0</v>
      </c>
      <c r="AP84" s="249">
        <f>+IF(intern2!AQ80&gt;=1,AP$8,0)</f>
        <v>0</v>
      </c>
      <c r="AQ84" s="249">
        <f>+IF(intern2!AR80&gt;=1,AQ$8,0)</f>
        <v>0</v>
      </c>
      <c r="AR84" s="249">
        <f>+IF(intern2!AS80&gt;=1,AR$8,0)</f>
        <v>0</v>
      </c>
      <c r="AS84" s="249">
        <f>+IF(intern2!AT80&gt;=1,AS$8,0)</f>
        <v>0</v>
      </c>
      <c r="AT84" s="249">
        <f>+IF(intern2!AU80&gt;=1,AT$8,0)</f>
        <v>0</v>
      </c>
      <c r="AU84" s="249">
        <f>+IF(intern2!AV80&gt;=1,AU$8,0)</f>
        <v>0</v>
      </c>
      <c r="AV84" s="249">
        <f>+IF(intern2!AW80&gt;=1,AV$8,0)</f>
        <v>0</v>
      </c>
    </row>
    <row r="85" spans="1:48" ht="25" x14ac:dyDescent="0.25">
      <c r="A85" s="222" t="str">
        <f>'2.2'!C86</f>
        <v>KAR3.1</v>
      </c>
      <c r="B85" s="222" t="str">
        <f>'2.2'!D86</f>
        <v>Interventionelle Kardiologie (strukturelle Eingriffe)</v>
      </c>
      <c r="C85" s="249">
        <f>+IF(intern2!D81&gt;=1,C$8,0)</f>
        <v>0</v>
      </c>
      <c r="D85" s="249">
        <f>+IF(intern2!E81&gt;=1,D$8,0)</f>
        <v>0</v>
      </c>
      <c r="E85" s="249">
        <f>+IF(intern2!F81&gt;=1,E$8,0)</f>
        <v>0</v>
      </c>
      <c r="F85" s="249">
        <f>+IF(intern2!G81&gt;=1,F$8,0)</f>
        <v>0</v>
      </c>
      <c r="G85" s="249">
        <f>+IF(intern2!H81&gt;=1,G$8,0)</f>
        <v>0</v>
      </c>
      <c r="H85" s="249">
        <f>+IF(intern2!I81&gt;=1,H$8,0)</f>
        <v>0</v>
      </c>
      <c r="I85" s="249">
        <f>+IF(intern2!J81&gt;=1,I$8,0)</f>
        <v>0</v>
      </c>
      <c r="J85" s="249">
        <f>+IF(intern2!K81&gt;=1,J$8,0)</f>
        <v>0</v>
      </c>
      <c r="K85" s="249">
        <f>+IF(intern2!L81&gt;=1,K$8,0)</f>
        <v>0</v>
      </c>
      <c r="L85" s="249">
        <f>+IF(intern2!M81&gt;=1,L$8,0)</f>
        <v>0</v>
      </c>
      <c r="M85" s="249">
        <f>+IF(intern2!N81&gt;=1,M$8,0)</f>
        <v>0</v>
      </c>
      <c r="N85" s="249">
        <f>+IF(intern2!O81&gt;=1,N$8,0)</f>
        <v>0</v>
      </c>
      <c r="O85" s="249">
        <f>+IF(intern2!P81&gt;=1,O$8,0)</f>
        <v>0</v>
      </c>
      <c r="P85" s="249">
        <f>+IF(intern2!Q81&gt;=1,P$8,0)</f>
        <v>0</v>
      </c>
      <c r="Q85" s="249">
        <f>+IF(intern2!R81&gt;=1,Q$8,0)</f>
        <v>0</v>
      </c>
      <c r="R85" s="249">
        <f>+IF(intern2!S81&gt;=1,R$8,0)</f>
        <v>0</v>
      </c>
      <c r="S85" s="249">
        <f>+IF(intern2!T81&gt;=1,S$8,0)</f>
        <v>0</v>
      </c>
      <c r="T85" s="249">
        <f>+IF(intern2!U81&gt;=1,T$8,0)</f>
        <v>0</v>
      </c>
      <c r="U85" s="249">
        <f>+IF(intern2!V81&gt;=1,U$8,0)</f>
        <v>0</v>
      </c>
      <c r="V85" s="249">
        <f>+IF(intern2!W81&gt;=1,V$8,0)</f>
        <v>0</v>
      </c>
      <c r="W85" s="249">
        <f>+IF(intern2!X81&gt;=1,W$8,0)</f>
        <v>0</v>
      </c>
      <c r="X85" s="249">
        <f>+IF(intern2!Y81&gt;=1,X$8,0)</f>
        <v>0</v>
      </c>
      <c r="Y85" s="249">
        <f>+IF(intern2!Z81&gt;=1,Y$8,0)</f>
        <v>0</v>
      </c>
      <c r="Z85" s="249">
        <f>+IF(intern2!AA81&gt;=1,Z$8,0)</f>
        <v>0</v>
      </c>
      <c r="AA85" s="249">
        <f>+IF(intern2!AB81&gt;=1,AA$8,0)</f>
        <v>0</v>
      </c>
      <c r="AB85" s="249">
        <f>+IF(intern2!AC81&gt;=1,AB$8,0)</f>
        <v>0</v>
      </c>
      <c r="AC85" s="249">
        <f>+IF(intern2!AD81&gt;=1,AC$8,0)</f>
        <v>0</v>
      </c>
      <c r="AD85" s="249">
        <f>+IF(intern2!AE81&gt;=1,AD$8,0)</f>
        <v>0</v>
      </c>
      <c r="AE85" s="249">
        <f>+IF(intern2!AF81&gt;=1,AE$8,0)</f>
        <v>0</v>
      </c>
      <c r="AF85" s="249">
        <f>+IF(intern2!AG81&gt;=1,AF$8,0)</f>
        <v>0</v>
      </c>
      <c r="AG85" s="249">
        <f>+IF(intern2!AH81&gt;=1,AG$8,0)</f>
        <v>0</v>
      </c>
      <c r="AH85" s="249">
        <f>+IF(intern2!AI81&gt;=1,AH$8,0)</f>
        <v>0</v>
      </c>
      <c r="AI85" s="249">
        <f>+IF(intern2!AJ81&gt;=1,AI$8,0)</f>
        <v>0</v>
      </c>
      <c r="AJ85" s="249">
        <f>+IF(intern2!AK81&gt;=1,AJ$8,0)</f>
        <v>0</v>
      </c>
      <c r="AK85" s="249">
        <f>+IF(intern2!AL81&gt;=1,AK$8,0)</f>
        <v>0</v>
      </c>
      <c r="AL85" s="249">
        <f>+IF(intern2!AM81&gt;=1,AL$8,0)</f>
        <v>0</v>
      </c>
      <c r="AM85" s="249">
        <f>+IF(intern2!AN81&gt;=1,AM$8,0)</f>
        <v>0</v>
      </c>
      <c r="AN85" s="249">
        <f>+IF(intern2!AO81&gt;=1,AN$8,0)</f>
        <v>0</v>
      </c>
      <c r="AO85" s="249">
        <f>+IF(intern2!AP81&gt;=1,AO$8,0)</f>
        <v>0</v>
      </c>
      <c r="AP85" s="249">
        <f>+IF(intern2!AQ81&gt;=1,AP$8,0)</f>
        <v>0</v>
      </c>
      <c r="AQ85" s="249">
        <f>+IF(intern2!AR81&gt;=1,AQ$8,0)</f>
        <v>0</v>
      </c>
      <c r="AR85" s="249">
        <f>+IF(intern2!AS81&gt;=1,AR$8,0)</f>
        <v>0</v>
      </c>
      <c r="AS85" s="249">
        <f>+IF(intern2!AT81&gt;=1,AS$8,0)</f>
        <v>0</v>
      </c>
      <c r="AT85" s="249">
        <f>+IF(intern2!AU81&gt;=1,AT$8,0)</f>
        <v>0</v>
      </c>
      <c r="AU85" s="249">
        <f>+IF(intern2!AV81&gt;=1,AU$8,0)</f>
        <v>0</v>
      </c>
      <c r="AV85" s="249">
        <f>+IF(intern2!AW81&gt;=1,AV$8,0)</f>
        <v>0</v>
      </c>
    </row>
    <row r="86" spans="1:48" ht="37.5" x14ac:dyDescent="0.25">
      <c r="A86" s="222" t="str">
        <f>'2.2'!C87</f>
        <v>KAR3.1.1</v>
      </c>
      <c r="B86" s="222" t="str">
        <f>'2.2'!D87</f>
        <v>Komplexe interventionnelle Kardiologie (strukturelle Eingriffe)</v>
      </c>
      <c r="C86" s="249">
        <f>+IF(intern2!D82&gt;=1,C$8,0)</f>
        <v>0</v>
      </c>
      <c r="D86" s="249">
        <f>+IF(intern2!E82&gt;=1,D$8,0)</f>
        <v>0</v>
      </c>
      <c r="E86" s="249">
        <f>+IF(intern2!F82&gt;=1,E$8,0)</f>
        <v>0</v>
      </c>
      <c r="F86" s="249">
        <f>+IF(intern2!G82&gt;=1,F$8,0)</f>
        <v>0</v>
      </c>
      <c r="G86" s="249">
        <f>+IF(intern2!H82&gt;=1,G$8,0)</f>
        <v>0</v>
      </c>
      <c r="H86" s="249">
        <f>+IF(intern2!I82&gt;=1,H$8,0)</f>
        <v>0</v>
      </c>
      <c r="I86" s="249">
        <f>+IF(intern2!J82&gt;=1,I$8,0)</f>
        <v>0</v>
      </c>
      <c r="J86" s="249">
        <f>+IF(intern2!K82&gt;=1,J$8,0)</f>
        <v>0</v>
      </c>
      <c r="K86" s="249">
        <f>+IF(intern2!L82&gt;=1,K$8,0)</f>
        <v>0</v>
      </c>
      <c r="L86" s="249">
        <f>+IF(intern2!M82&gt;=1,L$8,0)</f>
        <v>0</v>
      </c>
      <c r="M86" s="249">
        <f>+IF(intern2!N82&gt;=1,M$8,0)</f>
        <v>0</v>
      </c>
      <c r="N86" s="249">
        <f>+IF(intern2!O82&gt;=1,N$8,0)</f>
        <v>0</v>
      </c>
      <c r="O86" s="249">
        <f>+IF(intern2!P82&gt;=1,O$8,0)</f>
        <v>0</v>
      </c>
      <c r="P86" s="249">
        <f>+IF(intern2!Q82&gt;=1,P$8,0)</f>
        <v>0</v>
      </c>
      <c r="Q86" s="249">
        <f>+IF(intern2!R82&gt;=1,Q$8,0)</f>
        <v>0</v>
      </c>
      <c r="R86" s="249">
        <f>+IF(intern2!S82&gt;=1,R$8,0)</f>
        <v>0</v>
      </c>
      <c r="S86" s="249">
        <f>+IF(intern2!T82&gt;=1,S$8,0)</f>
        <v>0</v>
      </c>
      <c r="T86" s="249">
        <f>+IF(intern2!U82&gt;=1,T$8,0)</f>
        <v>0</v>
      </c>
      <c r="U86" s="249">
        <f>+IF(intern2!V82&gt;=1,U$8,0)</f>
        <v>0</v>
      </c>
      <c r="V86" s="249">
        <f>+IF(intern2!W82&gt;=1,V$8,0)</f>
        <v>0</v>
      </c>
      <c r="W86" s="249">
        <f>+IF(intern2!X82&gt;=1,W$8,0)</f>
        <v>0</v>
      </c>
      <c r="X86" s="249">
        <f>+IF(intern2!Y82&gt;=1,X$8,0)</f>
        <v>0</v>
      </c>
      <c r="Y86" s="249">
        <f>+IF(intern2!Z82&gt;=1,Y$8,0)</f>
        <v>0</v>
      </c>
      <c r="Z86" s="249">
        <f>+IF(intern2!AA82&gt;=1,Z$8,0)</f>
        <v>0</v>
      </c>
      <c r="AA86" s="249">
        <f>+IF(intern2!AB82&gt;=1,AA$8,0)</f>
        <v>0</v>
      </c>
      <c r="AB86" s="249">
        <f>+IF(intern2!AC82&gt;=1,AB$8,0)</f>
        <v>0</v>
      </c>
      <c r="AC86" s="249">
        <f>+IF(intern2!AD82&gt;=1,AC$8,0)</f>
        <v>0</v>
      </c>
      <c r="AD86" s="249">
        <f>+IF(intern2!AE82&gt;=1,AD$8,0)</f>
        <v>0</v>
      </c>
      <c r="AE86" s="249">
        <f>+IF(intern2!AF82&gt;=1,AE$8,0)</f>
        <v>0</v>
      </c>
      <c r="AF86" s="249">
        <f>+IF(intern2!AG82&gt;=1,AF$8,0)</f>
        <v>0</v>
      </c>
      <c r="AG86" s="249">
        <f>+IF(intern2!AH82&gt;=1,AG$8,0)</f>
        <v>0</v>
      </c>
      <c r="AH86" s="249">
        <f>+IF(intern2!AI82&gt;=1,AH$8,0)</f>
        <v>0</v>
      </c>
      <c r="AI86" s="249">
        <f>+IF(intern2!AJ82&gt;=1,AI$8,0)</f>
        <v>0</v>
      </c>
      <c r="AJ86" s="249">
        <f>+IF(intern2!AK82&gt;=1,AJ$8,0)</f>
        <v>0</v>
      </c>
      <c r="AK86" s="249">
        <f>+IF(intern2!AL82&gt;=1,AK$8,0)</f>
        <v>0</v>
      </c>
      <c r="AL86" s="249">
        <f>+IF(intern2!AM82&gt;=1,AL$8,0)</f>
        <v>0</v>
      </c>
      <c r="AM86" s="249">
        <f>+IF(intern2!AN82&gt;=1,AM$8,0)</f>
        <v>0</v>
      </c>
      <c r="AN86" s="249">
        <f>+IF(intern2!AO82&gt;=1,AN$8,0)</f>
        <v>0</v>
      </c>
      <c r="AO86" s="249">
        <f>+IF(intern2!AP82&gt;=1,AO$8,0)</f>
        <v>0</v>
      </c>
      <c r="AP86" s="249">
        <f>+IF(intern2!AQ82&gt;=1,AP$8,0)</f>
        <v>0</v>
      </c>
      <c r="AQ86" s="249">
        <f>+IF(intern2!AR82&gt;=1,AQ$8,0)</f>
        <v>0</v>
      </c>
      <c r="AR86" s="249">
        <f>+IF(intern2!AS82&gt;=1,AR$8,0)</f>
        <v>0</v>
      </c>
      <c r="AS86" s="249">
        <f>+IF(intern2!AT82&gt;=1,AS$8,0)</f>
        <v>0</v>
      </c>
      <c r="AT86" s="249">
        <f>+IF(intern2!AU82&gt;=1,AT$8,0)</f>
        <v>0</v>
      </c>
      <c r="AU86" s="249">
        <f>+IF(intern2!AV82&gt;=1,AU$8,0)</f>
        <v>0</v>
      </c>
      <c r="AV86" s="249">
        <f>+IF(intern2!AW82&gt;=1,AV$8,0)</f>
        <v>0</v>
      </c>
    </row>
    <row r="87" spans="1:48" ht="50" x14ac:dyDescent="0.25">
      <c r="A87" s="222" t="str">
        <f>'2.2'!C88</f>
        <v>NEP1</v>
      </c>
      <c r="B87" s="222" t="str">
        <f>'2.2'!D88</f>
        <v>Nephrologie (akute Nierenversagen wie auch chronisch terminales Nierenversagen)</v>
      </c>
      <c r="C87" s="249">
        <f>+IF(intern2!D83&gt;=1,C$8,0)</f>
        <v>0</v>
      </c>
      <c r="D87" s="249">
        <f>+IF(intern2!E83&gt;=1,D$8,0)</f>
        <v>0</v>
      </c>
      <c r="E87" s="249">
        <f>+IF(intern2!F83&gt;=1,E$8,0)</f>
        <v>0</v>
      </c>
      <c r="F87" s="249">
        <f>+IF(intern2!G83&gt;=1,F$8,0)</f>
        <v>0</v>
      </c>
      <c r="G87" s="249">
        <f>+IF(intern2!H83&gt;=1,G$8,0)</f>
        <v>0</v>
      </c>
      <c r="H87" s="249">
        <f>+IF(intern2!I83&gt;=1,H$8,0)</f>
        <v>0</v>
      </c>
      <c r="I87" s="249">
        <f>+IF(intern2!J83&gt;=1,I$8,0)</f>
        <v>0</v>
      </c>
      <c r="J87" s="249">
        <f>+IF(intern2!K83&gt;=1,J$8,0)</f>
        <v>0</v>
      </c>
      <c r="K87" s="249">
        <f>+IF(intern2!L83&gt;=1,K$8,0)</f>
        <v>0</v>
      </c>
      <c r="L87" s="249">
        <f>+IF(intern2!M83&gt;=1,L$8,0)</f>
        <v>0</v>
      </c>
      <c r="M87" s="249">
        <f>+IF(intern2!N83&gt;=1,M$8,0)</f>
        <v>0</v>
      </c>
      <c r="N87" s="249">
        <f>+IF(intern2!O83&gt;=1,N$8,0)</f>
        <v>0</v>
      </c>
      <c r="O87" s="249">
        <f>+IF(intern2!P83&gt;=1,O$8,0)</f>
        <v>0</v>
      </c>
      <c r="P87" s="249">
        <f>+IF(intern2!Q83&gt;=1,P$8,0)</f>
        <v>0</v>
      </c>
      <c r="Q87" s="249">
        <f>+IF(intern2!R83&gt;=1,Q$8,0)</f>
        <v>0</v>
      </c>
      <c r="R87" s="249">
        <f>+IF(intern2!S83&gt;=1,R$8,0)</f>
        <v>0</v>
      </c>
      <c r="S87" s="249">
        <f>+IF(intern2!T83&gt;=1,S$8,0)</f>
        <v>0</v>
      </c>
      <c r="T87" s="249">
        <f>+IF(intern2!U83&gt;=1,T$8,0)</f>
        <v>0</v>
      </c>
      <c r="U87" s="249">
        <f>+IF(intern2!V83&gt;=1,U$8,0)</f>
        <v>0</v>
      </c>
      <c r="V87" s="249">
        <f>+IF(intern2!W83&gt;=1,V$8,0)</f>
        <v>0</v>
      </c>
      <c r="W87" s="249">
        <f>+IF(intern2!X83&gt;=1,W$8,0)</f>
        <v>0</v>
      </c>
      <c r="X87" s="249">
        <f>+IF(intern2!Y83&gt;=1,X$8,0)</f>
        <v>0</v>
      </c>
      <c r="Y87" s="249">
        <f>+IF(intern2!Z83&gt;=1,Y$8,0)</f>
        <v>0</v>
      </c>
      <c r="Z87" s="249">
        <f>+IF(intern2!AA83&gt;=1,Z$8,0)</f>
        <v>0</v>
      </c>
      <c r="AA87" s="249">
        <f>+IF(intern2!AB83&gt;=1,AA$8,0)</f>
        <v>0</v>
      </c>
      <c r="AB87" s="249">
        <f>+IF(intern2!AC83&gt;=1,AB$8,0)</f>
        <v>0</v>
      </c>
      <c r="AC87" s="249">
        <f>+IF(intern2!AD83&gt;=1,AC$8,0)</f>
        <v>0</v>
      </c>
      <c r="AD87" s="249">
        <f>+IF(intern2!AE83&gt;=1,AD$8,0)</f>
        <v>0</v>
      </c>
      <c r="AE87" s="249">
        <f>+IF(intern2!AF83&gt;=1,AE$8,0)</f>
        <v>0</v>
      </c>
      <c r="AF87" s="249">
        <f>+IF(intern2!AG83&gt;=1,AF$8,0)</f>
        <v>0</v>
      </c>
      <c r="AG87" s="249">
        <f>+IF(intern2!AH83&gt;=1,AG$8,0)</f>
        <v>0</v>
      </c>
      <c r="AH87" s="249">
        <f>+IF(intern2!AI83&gt;=1,AH$8,0)</f>
        <v>0</v>
      </c>
      <c r="AI87" s="249">
        <f>+IF(intern2!AJ83&gt;=1,AI$8,0)</f>
        <v>0</v>
      </c>
      <c r="AJ87" s="249">
        <f>+IF(intern2!AK83&gt;=1,AJ$8,0)</f>
        <v>0</v>
      </c>
      <c r="AK87" s="249">
        <f>+IF(intern2!AL83&gt;=1,AK$8,0)</f>
        <v>0</v>
      </c>
      <c r="AL87" s="249">
        <f>+IF(intern2!AM83&gt;=1,AL$8,0)</f>
        <v>0</v>
      </c>
      <c r="AM87" s="249">
        <f>+IF(intern2!AN83&gt;=1,AM$8,0)</f>
        <v>0</v>
      </c>
      <c r="AN87" s="249">
        <f>+IF(intern2!AO83&gt;=1,AN$8,0)</f>
        <v>0</v>
      </c>
      <c r="AO87" s="249">
        <f>+IF(intern2!AP83&gt;=1,AO$8,0)</f>
        <v>0</v>
      </c>
      <c r="AP87" s="249">
        <f>+IF(intern2!AQ83&gt;=1,AP$8,0)</f>
        <v>0</v>
      </c>
      <c r="AQ87" s="249">
        <f>+IF(intern2!AR83&gt;=1,AQ$8,0)</f>
        <v>0</v>
      </c>
      <c r="AR87" s="249">
        <f>+IF(intern2!AS83&gt;=1,AR$8,0)</f>
        <v>0</v>
      </c>
      <c r="AS87" s="249">
        <f>+IF(intern2!AT83&gt;=1,AS$8,0)</f>
        <v>0</v>
      </c>
      <c r="AT87" s="249">
        <f>+IF(intern2!AU83&gt;=1,AT$8,0)</f>
        <v>0</v>
      </c>
      <c r="AU87" s="249">
        <f>+IF(intern2!AV83&gt;=1,AU$8,0)</f>
        <v>0</v>
      </c>
      <c r="AV87" s="249">
        <f>+IF(intern2!AW83&gt;=1,AV$8,0)</f>
        <v>0</v>
      </c>
    </row>
    <row r="88" spans="1:48" ht="25" x14ac:dyDescent="0.25">
      <c r="A88" s="222" t="str">
        <f>'2.2'!C89</f>
        <v>URO1</v>
      </c>
      <c r="B88" s="222" t="str">
        <f>'2.2'!D89</f>
        <v>Urologie ohne Schwerpunktstitel 'operative Urologie'</v>
      </c>
      <c r="C88" s="249">
        <f>+IF(intern2!D84&gt;=1,C$8,0)</f>
        <v>0</v>
      </c>
      <c r="D88" s="249">
        <f>+IF(intern2!E84&gt;=1,D$8,0)</f>
        <v>0</v>
      </c>
      <c r="E88" s="249">
        <f>+IF(intern2!F84&gt;=1,E$8,0)</f>
        <v>0</v>
      </c>
      <c r="F88" s="249">
        <f>+IF(intern2!G84&gt;=1,F$8,0)</f>
        <v>0</v>
      </c>
      <c r="G88" s="249">
        <f>+IF(intern2!H84&gt;=1,G$8,0)</f>
        <v>0</v>
      </c>
      <c r="H88" s="249">
        <f>+IF(intern2!I84&gt;=1,H$8,0)</f>
        <v>0</v>
      </c>
      <c r="I88" s="249">
        <f>+IF(intern2!J84&gt;=1,I$8,0)</f>
        <v>0</v>
      </c>
      <c r="J88" s="249">
        <f>+IF(intern2!K84&gt;=1,J$8,0)</f>
        <v>0</v>
      </c>
      <c r="K88" s="249">
        <f>+IF(intern2!L84&gt;=1,K$8,0)</f>
        <v>0</v>
      </c>
      <c r="L88" s="249">
        <f>+IF(intern2!M84&gt;=1,L$8,0)</f>
        <v>0</v>
      </c>
      <c r="M88" s="249">
        <f>+IF(intern2!N84&gt;=1,M$8,0)</f>
        <v>0</v>
      </c>
      <c r="N88" s="249">
        <f>+IF(intern2!O84&gt;=1,N$8,0)</f>
        <v>0</v>
      </c>
      <c r="O88" s="249">
        <f>+IF(intern2!P84&gt;=1,O$8,0)</f>
        <v>0</v>
      </c>
      <c r="P88" s="249">
        <f>+IF(intern2!Q84&gt;=1,P$8,0)</f>
        <v>0</v>
      </c>
      <c r="Q88" s="249">
        <f>+IF(intern2!R84&gt;=1,Q$8,0)</f>
        <v>0</v>
      </c>
      <c r="R88" s="249">
        <f>+IF(intern2!S84&gt;=1,R$8,0)</f>
        <v>0</v>
      </c>
      <c r="S88" s="249">
        <f>+IF(intern2!T84&gt;=1,S$8,0)</f>
        <v>0</v>
      </c>
      <c r="T88" s="249">
        <f>+IF(intern2!U84&gt;=1,T$8,0)</f>
        <v>0</v>
      </c>
      <c r="U88" s="249">
        <f>+IF(intern2!V84&gt;=1,U$8,0)</f>
        <v>0</v>
      </c>
      <c r="V88" s="249">
        <f>+IF(intern2!W84&gt;=1,V$8,0)</f>
        <v>0</v>
      </c>
      <c r="W88" s="249">
        <f>+IF(intern2!X84&gt;=1,W$8,0)</f>
        <v>0</v>
      </c>
      <c r="X88" s="249">
        <f>+IF(intern2!Y84&gt;=1,X$8,0)</f>
        <v>0</v>
      </c>
      <c r="Y88" s="249">
        <f>+IF(intern2!Z84&gt;=1,Y$8,0)</f>
        <v>0</v>
      </c>
      <c r="Z88" s="249">
        <f>+IF(intern2!AA84&gt;=1,Z$8,0)</f>
        <v>0</v>
      </c>
      <c r="AA88" s="249">
        <f>+IF(intern2!AB84&gt;=1,AA$8,0)</f>
        <v>0</v>
      </c>
      <c r="AB88" s="249">
        <f>+IF(intern2!AC84&gt;=1,AB$8,0)</f>
        <v>0</v>
      </c>
      <c r="AC88" s="249">
        <f>+IF(intern2!AD84&gt;=1,AC$8,0)</f>
        <v>0</v>
      </c>
      <c r="AD88" s="249">
        <f>+IF(intern2!AE84&gt;=1,AD$8,0)</f>
        <v>0</v>
      </c>
      <c r="AE88" s="249">
        <f>+IF(intern2!AF84&gt;=1,AE$8,0)</f>
        <v>0</v>
      </c>
      <c r="AF88" s="249">
        <f>+IF(intern2!AG84&gt;=1,AF$8,0)</f>
        <v>0</v>
      </c>
      <c r="AG88" s="249">
        <f>+IF(intern2!AH84&gt;=1,AG$8,0)</f>
        <v>0</v>
      </c>
      <c r="AH88" s="249">
        <f>+IF(intern2!AI84&gt;=1,AH$8,0)</f>
        <v>0</v>
      </c>
      <c r="AI88" s="249">
        <f>+IF(intern2!AJ84&gt;=1,AI$8,0)</f>
        <v>0</v>
      </c>
      <c r="AJ88" s="249">
        <f>+IF(intern2!AK84&gt;=1,AJ$8,0)</f>
        <v>0</v>
      </c>
      <c r="AK88" s="249">
        <f>+IF(intern2!AL84&gt;=1,AK$8,0)</f>
        <v>0</v>
      </c>
      <c r="AL88" s="249">
        <f>+IF(intern2!AM84&gt;=1,AL$8,0)</f>
        <v>0</v>
      </c>
      <c r="AM88" s="249">
        <f>+IF(intern2!AN84&gt;=1,AM$8,0)</f>
        <v>0</v>
      </c>
      <c r="AN88" s="249">
        <f>+IF(intern2!AO84&gt;=1,AN$8,0)</f>
        <v>0</v>
      </c>
      <c r="AO88" s="249">
        <f>+IF(intern2!AP84&gt;=1,AO$8,0)</f>
        <v>0</v>
      </c>
      <c r="AP88" s="249">
        <f>+IF(intern2!AQ84&gt;=1,AP$8,0)</f>
        <v>0</v>
      </c>
      <c r="AQ88" s="249">
        <f>+IF(intern2!AR84&gt;=1,AQ$8,0)</f>
        <v>0</v>
      </c>
      <c r="AR88" s="249">
        <f>+IF(intern2!AS84&gt;=1,AR$8,0)</f>
        <v>0</v>
      </c>
      <c r="AS88" s="249">
        <f>+IF(intern2!AT84&gt;=1,AS$8,0)</f>
        <v>0</v>
      </c>
      <c r="AT88" s="249">
        <f>+IF(intern2!AU84&gt;=1,AT$8,0)</f>
        <v>0</v>
      </c>
      <c r="AU88" s="249">
        <f>+IF(intern2!AV84&gt;=1,AU$8,0)</f>
        <v>0</v>
      </c>
      <c r="AV88" s="249">
        <f>+IF(intern2!AW84&gt;=1,AV$8,0)</f>
        <v>0</v>
      </c>
    </row>
    <row r="89" spans="1:48" ht="25" x14ac:dyDescent="0.25">
      <c r="A89" s="222" t="str">
        <f>'2.2'!C90</f>
        <v>URO1.1</v>
      </c>
      <c r="B89" s="222" t="str">
        <f>'2.2'!D90</f>
        <v>Urologie mit Schwerpunktstitel 'operative Urologie'</v>
      </c>
      <c r="C89" s="249">
        <f>+IF(intern2!D85&gt;=1,C$8,0)</f>
        <v>0</v>
      </c>
      <c r="D89" s="249">
        <f>+IF(intern2!E85&gt;=1,D$8,0)</f>
        <v>0</v>
      </c>
      <c r="E89" s="249">
        <f>+IF(intern2!F85&gt;=1,E$8,0)</f>
        <v>0</v>
      </c>
      <c r="F89" s="249">
        <f>+IF(intern2!G85&gt;=1,F$8,0)</f>
        <v>0</v>
      </c>
      <c r="G89" s="249">
        <f>+IF(intern2!H85&gt;=1,G$8,0)</f>
        <v>0</v>
      </c>
      <c r="H89" s="249">
        <f>+IF(intern2!I85&gt;=1,H$8,0)</f>
        <v>0</v>
      </c>
      <c r="I89" s="249">
        <f>+IF(intern2!J85&gt;=1,I$8,0)</f>
        <v>0</v>
      </c>
      <c r="J89" s="249">
        <f>+IF(intern2!K85&gt;=1,J$8,0)</f>
        <v>0</v>
      </c>
      <c r="K89" s="249">
        <f>+IF(intern2!L85&gt;=1,K$8,0)</f>
        <v>0</v>
      </c>
      <c r="L89" s="249">
        <f>+IF(intern2!M85&gt;=1,L$8,0)</f>
        <v>0</v>
      </c>
      <c r="M89" s="249">
        <f>+IF(intern2!N85&gt;=1,M$8,0)</f>
        <v>0</v>
      </c>
      <c r="N89" s="249">
        <f>+IF(intern2!O85&gt;=1,N$8,0)</f>
        <v>0</v>
      </c>
      <c r="O89" s="249">
        <f>+IF(intern2!P85&gt;=1,O$8,0)</f>
        <v>0</v>
      </c>
      <c r="P89" s="249">
        <f>+IF(intern2!Q85&gt;=1,P$8,0)</f>
        <v>0</v>
      </c>
      <c r="Q89" s="249">
        <f>+IF(intern2!R85&gt;=1,Q$8,0)</f>
        <v>0</v>
      </c>
      <c r="R89" s="249">
        <f>+IF(intern2!S85&gt;=1,R$8,0)</f>
        <v>0</v>
      </c>
      <c r="S89" s="249">
        <f>+IF(intern2!T85&gt;=1,S$8,0)</f>
        <v>0</v>
      </c>
      <c r="T89" s="249">
        <f>+IF(intern2!U85&gt;=1,T$8,0)</f>
        <v>0</v>
      </c>
      <c r="U89" s="249">
        <f>+IF(intern2!V85&gt;=1,U$8,0)</f>
        <v>0</v>
      </c>
      <c r="V89" s="249">
        <f>+IF(intern2!W85&gt;=1,V$8,0)</f>
        <v>0</v>
      </c>
      <c r="W89" s="249">
        <f>+IF(intern2!X85&gt;=1,W$8,0)</f>
        <v>0</v>
      </c>
      <c r="X89" s="249">
        <f>+IF(intern2!Y85&gt;=1,X$8,0)</f>
        <v>0</v>
      </c>
      <c r="Y89" s="249">
        <f>+IF(intern2!Z85&gt;=1,Y$8,0)</f>
        <v>0</v>
      </c>
      <c r="Z89" s="249">
        <f>+IF(intern2!AA85&gt;=1,Z$8,0)</f>
        <v>0</v>
      </c>
      <c r="AA89" s="249">
        <f>+IF(intern2!AB85&gt;=1,AA$8,0)</f>
        <v>0</v>
      </c>
      <c r="AB89" s="249">
        <f>+IF(intern2!AC85&gt;=1,AB$8,0)</f>
        <v>0</v>
      </c>
      <c r="AC89" s="249">
        <f>+IF(intern2!AD85&gt;=1,AC$8,0)</f>
        <v>0</v>
      </c>
      <c r="AD89" s="249">
        <f>+IF(intern2!AE85&gt;=1,AD$8,0)</f>
        <v>0</v>
      </c>
      <c r="AE89" s="249">
        <f>+IF(intern2!AF85&gt;=1,AE$8,0)</f>
        <v>0</v>
      </c>
      <c r="AF89" s="249">
        <f>+IF(intern2!AG85&gt;=1,AF$8,0)</f>
        <v>0</v>
      </c>
      <c r="AG89" s="249">
        <f>+IF(intern2!AH85&gt;=1,AG$8,0)</f>
        <v>0</v>
      </c>
      <c r="AH89" s="249">
        <f>+IF(intern2!AI85&gt;=1,AH$8,0)</f>
        <v>0</v>
      </c>
      <c r="AI89" s="249">
        <f>+IF(intern2!AJ85&gt;=1,AI$8,0)</f>
        <v>0</v>
      </c>
      <c r="AJ89" s="249">
        <f>+IF(intern2!AK85&gt;=1,AJ$8,0)</f>
        <v>0</v>
      </c>
      <c r="AK89" s="249">
        <f>+IF(intern2!AL85&gt;=1,AK$8,0)</f>
        <v>0</v>
      </c>
      <c r="AL89" s="249">
        <f>+IF(intern2!AM85&gt;=1,AL$8,0)</f>
        <v>0</v>
      </c>
      <c r="AM89" s="249">
        <f>+IF(intern2!AN85&gt;=1,AM$8,0)</f>
        <v>0</v>
      </c>
      <c r="AN89" s="249">
        <f>+IF(intern2!AO85&gt;=1,AN$8,0)</f>
        <v>0</v>
      </c>
      <c r="AO89" s="249">
        <f>+IF(intern2!AP85&gt;=1,AO$8,0)</f>
        <v>0</v>
      </c>
      <c r="AP89" s="249">
        <f>+IF(intern2!AQ85&gt;=1,AP$8,0)</f>
        <v>0</v>
      </c>
      <c r="AQ89" s="249">
        <f>+IF(intern2!AR85&gt;=1,AQ$8,0)</f>
        <v>0</v>
      </c>
      <c r="AR89" s="249">
        <f>+IF(intern2!AS85&gt;=1,AR$8,0)</f>
        <v>0</v>
      </c>
      <c r="AS89" s="249">
        <f>+IF(intern2!AT85&gt;=1,AS$8,0)</f>
        <v>0</v>
      </c>
      <c r="AT89" s="249">
        <f>+IF(intern2!AU85&gt;=1,AT$8,0)</f>
        <v>0</v>
      </c>
      <c r="AU89" s="249">
        <f>+IF(intern2!AV85&gt;=1,AU$8,0)</f>
        <v>0</v>
      </c>
      <c r="AV89" s="249">
        <f>+IF(intern2!AW85&gt;=1,AV$8,0)</f>
        <v>0</v>
      </c>
    </row>
    <row r="90" spans="1:48" x14ac:dyDescent="0.25">
      <c r="A90" s="222" t="str">
        <f>'2.2'!C91</f>
        <v>URO1.1.1</v>
      </c>
      <c r="B90" s="222" t="str">
        <f>'2.2'!D91</f>
        <v>Radikale Prostatektomie</v>
      </c>
      <c r="C90" s="249">
        <f>+IF(intern2!D86&gt;=1,C$8,0)</f>
        <v>0</v>
      </c>
      <c r="D90" s="249">
        <f>+IF(intern2!E86&gt;=1,D$8,0)</f>
        <v>0</v>
      </c>
      <c r="E90" s="249">
        <f>+IF(intern2!F86&gt;=1,E$8,0)</f>
        <v>0</v>
      </c>
      <c r="F90" s="249">
        <f>+IF(intern2!G86&gt;=1,F$8,0)</f>
        <v>0</v>
      </c>
      <c r="G90" s="249">
        <f>+IF(intern2!H86&gt;=1,G$8,0)</f>
        <v>0</v>
      </c>
      <c r="H90" s="249">
        <f>+IF(intern2!I86&gt;=1,H$8,0)</f>
        <v>0</v>
      </c>
      <c r="I90" s="249">
        <f>+IF(intern2!J86&gt;=1,I$8,0)</f>
        <v>0</v>
      </c>
      <c r="J90" s="249">
        <f>+IF(intern2!K86&gt;=1,J$8,0)</f>
        <v>0</v>
      </c>
      <c r="K90" s="249">
        <f>+IF(intern2!L86&gt;=1,K$8,0)</f>
        <v>0</v>
      </c>
      <c r="L90" s="249">
        <f>+IF(intern2!M86&gt;=1,L$8,0)</f>
        <v>0</v>
      </c>
      <c r="M90" s="249">
        <f>+IF(intern2!N86&gt;=1,M$8,0)</f>
        <v>0</v>
      </c>
      <c r="N90" s="249">
        <f>+IF(intern2!O86&gt;=1,N$8,0)</f>
        <v>0</v>
      </c>
      <c r="O90" s="249">
        <f>+IF(intern2!P86&gt;=1,O$8,0)</f>
        <v>0</v>
      </c>
      <c r="P90" s="249">
        <f>+IF(intern2!Q86&gt;=1,P$8,0)</f>
        <v>0</v>
      </c>
      <c r="Q90" s="249">
        <f>+IF(intern2!R86&gt;=1,Q$8,0)</f>
        <v>0</v>
      </c>
      <c r="R90" s="249">
        <f>+IF(intern2!S86&gt;=1,R$8,0)</f>
        <v>0</v>
      </c>
      <c r="S90" s="249">
        <f>+IF(intern2!T86&gt;=1,S$8,0)</f>
        <v>0</v>
      </c>
      <c r="T90" s="249">
        <f>+IF(intern2!U86&gt;=1,T$8,0)</f>
        <v>0</v>
      </c>
      <c r="U90" s="249">
        <f>+IF(intern2!V86&gt;=1,U$8,0)</f>
        <v>0</v>
      </c>
      <c r="V90" s="249">
        <f>+IF(intern2!W86&gt;=1,V$8,0)</f>
        <v>0</v>
      </c>
      <c r="W90" s="249">
        <f>+IF(intern2!X86&gt;=1,W$8,0)</f>
        <v>0</v>
      </c>
      <c r="X90" s="249">
        <f>+IF(intern2!Y86&gt;=1,X$8,0)</f>
        <v>0</v>
      </c>
      <c r="Y90" s="249">
        <f>+IF(intern2!Z86&gt;=1,Y$8,0)</f>
        <v>0</v>
      </c>
      <c r="Z90" s="249">
        <f>+IF(intern2!AA86&gt;=1,Z$8,0)</f>
        <v>0</v>
      </c>
      <c r="AA90" s="249">
        <f>+IF(intern2!AB86&gt;=1,AA$8,0)</f>
        <v>0</v>
      </c>
      <c r="AB90" s="249">
        <f>+IF(intern2!AC86&gt;=1,AB$8,0)</f>
        <v>0</v>
      </c>
      <c r="AC90" s="249">
        <f>+IF(intern2!AD86&gt;=1,AC$8,0)</f>
        <v>0</v>
      </c>
      <c r="AD90" s="249">
        <f>+IF(intern2!AE86&gt;=1,AD$8,0)</f>
        <v>0</v>
      </c>
      <c r="AE90" s="249">
        <f>+IF(intern2!AF86&gt;=1,AE$8,0)</f>
        <v>0</v>
      </c>
      <c r="AF90" s="249">
        <f>+IF(intern2!AG86&gt;=1,AF$8,0)</f>
        <v>0</v>
      </c>
      <c r="AG90" s="249">
        <f>+IF(intern2!AH86&gt;=1,AG$8,0)</f>
        <v>0</v>
      </c>
      <c r="AH90" s="249">
        <f>+IF(intern2!AI86&gt;=1,AH$8,0)</f>
        <v>0</v>
      </c>
      <c r="AI90" s="249">
        <f>+IF(intern2!AJ86&gt;=1,AI$8,0)</f>
        <v>0</v>
      </c>
      <c r="AJ90" s="249">
        <f>+IF(intern2!AK86&gt;=1,AJ$8,0)</f>
        <v>0</v>
      </c>
      <c r="AK90" s="249">
        <f>+IF(intern2!AL86&gt;=1,AK$8,0)</f>
        <v>0</v>
      </c>
      <c r="AL90" s="249">
        <f>+IF(intern2!AM86&gt;=1,AL$8,0)</f>
        <v>0</v>
      </c>
      <c r="AM90" s="249">
        <f>+IF(intern2!AN86&gt;=1,AM$8,0)</f>
        <v>0</v>
      </c>
      <c r="AN90" s="249">
        <f>+IF(intern2!AO86&gt;=1,AN$8,0)</f>
        <v>0</v>
      </c>
      <c r="AO90" s="249">
        <f>+IF(intern2!AP86&gt;=1,AO$8,0)</f>
        <v>0</v>
      </c>
      <c r="AP90" s="249">
        <f>+IF(intern2!AQ86&gt;=1,AP$8,0)</f>
        <v>0</v>
      </c>
      <c r="AQ90" s="249">
        <f>+IF(intern2!AR86&gt;=1,AQ$8,0)</f>
        <v>0</v>
      </c>
      <c r="AR90" s="249">
        <f>+IF(intern2!AS86&gt;=1,AR$8,0)</f>
        <v>0</v>
      </c>
      <c r="AS90" s="249">
        <f>+IF(intern2!AT86&gt;=1,AS$8,0)</f>
        <v>0</v>
      </c>
      <c r="AT90" s="249">
        <f>+IF(intern2!AU86&gt;=1,AT$8,0)</f>
        <v>0</v>
      </c>
      <c r="AU90" s="249">
        <f>+IF(intern2!AV86&gt;=1,AU$8,0)</f>
        <v>0</v>
      </c>
      <c r="AV90" s="249">
        <f>+IF(intern2!AW86&gt;=1,AV$8,0)</f>
        <v>0</v>
      </c>
    </row>
    <row r="91" spans="1:48" ht="29.25" customHeight="1" x14ac:dyDescent="0.25">
      <c r="A91" s="222" t="str">
        <f>'2.2'!C92</f>
        <v>URO1.1.2</v>
      </c>
      <c r="B91" s="222" t="str">
        <f>'2.2'!D92</f>
        <v>Radikale Zystektomie (IVHSM)</v>
      </c>
      <c r="C91" s="249">
        <f>+IF(intern2!D87&gt;=1,C$8,0)</f>
        <v>0</v>
      </c>
      <c r="D91" s="249">
        <f>+IF(intern2!E87&gt;=1,D$8,0)</f>
        <v>0</v>
      </c>
      <c r="E91" s="249">
        <f>+IF(intern2!F87&gt;=1,E$8,0)</f>
        <v>0</v>
      </c>
      <c r="F91" s="249">
        <f>+IF(intern2!G87&gt;=1,F$8,0)</f>
        <v>0</v>
      </c>
      <c r="G91" s="249">
        <f>+IF(intern2!H87&gt;=1,G$8,0)</f>
        <v>0</v>
      </c>
      <c r="H91" s="249">
        <f>+IF(intern2!I87&gt;=1,H$8,0)</f>
        <v>0</v>
      </c>
      <c r="I91" s="249">
        <f>+IF(intern2!J87&gt;=1,I$8,0)</f>
        <v>0</v>
      </c>
      <c r="J91" s="249">
        <f>+IF(intern2!K87&gt;=1,J$8,0)</f>
        <v>0</v>
      </c>
      <c r="K91" s="249">
        <f>+IF(intern2!L87&gt;=1,K$8,0)</f>
        <v>0</v>
      </c>
      <c r="L91" s="249">
        <f>+IF(intern2!M87&gt;=1,L$8,0)</f>
        <v>0</v>
      </c>
      <c r="M91" s="249">
        <f>+IF(intern2!N87&gt;=1,M$8,0)</f>
        <v>0</v>
      </c>
      <c r="N91" s="249">
        <f>+IF(intern2!O87&gt;=1,N$8,0)</f>
        <v>0</v>
      </c>
      <c r="O91" s="249">
        <f>+IF(intern2!P87&gt;=1,O$8,0)</f>
        <v>0</v>
      </c>
      <c r="P91" s="249">
        <f>+IF(intern2!Q87&gt;=1,P$8,0)</f>
        <v>0</v>
      </c>
      <c r="Q91" s="249">
        <f>+IF(intern2!R87&gt;=1,Q$8,0)</f>
        <v>0</v>
      </c>
      <c r="R91" s="249">
        <f>+IF(intern2!S87&gt;=1,R$8,0)</f>
        <v>0</v>
      </c>
      <c r="S91" s="249">
        <f>+IF(intern2!T87&gt;=1,S$8,0)</f>
        <v>0</v>
      </c>
      <c r="T91" s="249">
        <f>+IF(intern2!U87&gt;=1,T$8,0)</f>
        <v>0</v>
      </c>
      <c r="U91" s="249">
        <f>+IF(intern2!V87&gt;=1,U$8,0)</f>
        <v>0</v>
      </c>
      <c r="V91" s="249">
        <f>+IF(intern2!W87&gt;=1,V$8,0)</f>
        <v>0</v>
      </c>
      <c r="W91" s="249">
        <f>+IF(intern2!X87&gt;=1,W$8,0)</f>
        <v>0</v>
      </c>
      <c r="X91" s="249">
        <f>+IF(intern2!Y87&gt;=1,X$8,0)</f>
        <v>0</v>
      </c>
      <c r="Y91" s="249">
        <f>+IF(intern2!Z87&gt;=1,Y$8,0)</f>
        <v>0</v>
      </c>
      <c r="Z91" s="249">
        <f>+IF(intern2!AA87&gt;=1,Z$8,0)</f>
        <v>0</v>
      </c>
      <c r="AA91" s="249">
        <f>+IF(intern2!AB87&gt;=1,AA$8,0)</f>
        <v>0</v>
      </c>
      <c r="AB91" s="249">
        <f>+IF(intern2!AC87&gt;=1,AB$8,0)</f>
        <v>0</v>
      </c>
      <c r="AC91" s="249">
        <f>+IF(intern2!AD87&gt;=1,AC$8,0)</f>
        <v>0</v>
      </c>
      <c r="AD91" s="249">
        <f>+IF(intern2!AE87&gt;=1,AD$8,0)</f>
        <v>0</v>
      </c>
      <c r="AE91" s="249">
        <f>+IF(intern2!AF87&gt;=1,AE$8,0)</f>
        <v>0</v>
      </c>
      <c r="AF91" s="249">
        <f>+IF(intern2!AG87&gt;=1,AF$8,0)</f>
        <v>0</v>
      </c>
      <c r="AG91" s="249">
        <f>+IF(intern2!AH87&gt;=1,AG$8,0)</f>
        <v>0</v>
      </c>
      <c r="AH91" s="249">
        <f>+IF(intern2!AI87&gt;=1,AH$8,0)</f>
        <v>0</v>
      </c>
      <c r="AI91" s="249">
        <f>+IF(intern2!AJ87&gt;=1,AI$8,0)</f>
        <v>0</v>
      </c>
      <c r="AJ91" s="249">
        <f>+IF(intern2!AK87&gt;=1,AJ$8,0)</f>
        <v>0</v>
      </c>
      <c r="AK91" s="249">
        <f>+IF(intern2!AL87&gt;=1,AK$8,0)</f>
        <v>0</v>
      </c>
      <c r="AL91" s="249">
        <f>+IF(intern2!AM87&gt;=1,AL$8,0)</f>
        <v>0</v>
      </c>
      <c r="AM91" s="249">
        <f>+IF(intern2!AN87&gt;=1,AM$8,0)</f>
        <v>0</v>
      </c>
      <c r="AN91" s="249">
        <f>+IF(intern2!AO87&gt;=1,AN$8,0)</f>
        <v>0</v>
      </c>
      <c r="AO91" s="249">
        <f>+IF(intern2!AP87&gt;=1,AO$8,0)</f>
        <v>0</v>
      </c>
      <c r="AP91" s="249">
        <f>+IF(intern2!AQ87&gt;=1,AP$8,0)</f>
        <v>0</v>
      </c>
      <c r="AQ91" s="249">
        <f>+IF(intern2!AR87&gt;=1,AQ$8,0)</f>
        <v>0</v>
      </c>
      <c r="AR91" s="249">
        <f>+IF(intern2!AS87&gt;=1,AR$8,0)</f>
        <v>0</v>
      </c>
      <c r="AS91" s="249">
        <f>+IF(intern2!AT87&gt;=1,AS$8,0)</f>
        <v>0</v>
      </c>
      <c r="AT91" s="249">
        <f>+IF(intern2!AU87&gt;=1,AT$8,0)</f>
        <v>0</v>
      </c>
      <c r="AU91" s="249">
        <f>+IF(intern2!AV87&gt;=1,AU$8,0)</f>
        <v>0</v>
      </c>
      <c r="AV91" s="249">
        <f>+IF(intern2!AW87&gt;=1,AV$8,0)</f>
        <v>0</v>
      </c>
    </row>
    <row r="92" spans="1:48" x14ac:dyDescent="0.25">
      <c r="A92" s="222" t="str">
        <f>'2.2'!C93</f>
        <v>URO1.1.3</v>
      </c>
      <c r="B92" s="222" t="str">
        <f>'2.2'!D93</f>
        <v>Komplexe Chirurgie der Niere</v>
      </c>
      <c r="C92" s="249">
        <f>+IF(intern2!D88&gt;=1,C$8,0)</f>
        <v>0</v>
      </c>
      <c r="D92" s="249">
        <f>+IF(intern2!E88&gt;=1,D$8,0)</f>
        <v>0</v>
      </c>
      <c r="E92" s="249">
        <f>+IF(intern2!F88&gt;=1,E$8,0)</f>
        <v>0</v>
      </c>
      <c r="F92" s="249">
        <f>+IF(intern2!G88&gt;=1,F$8,0)</f>
        <v>0</v>
      </c>
      <c r="G92" s="249">
        <f>+IF(intern2!H88&gt;=1,G$8,0)</f>
        <v>0</v>
      </c>
      <c r="H92" s="249">
        <f>+IF(intern2!I88&gt;=1,H$8,0)</f>
        <v>0</v>
      </c>
      <c r="I92" s="249">
        <f>+IF(intern2!J88&gt;=1,I$8,0)</f>
        <v>0</v>
      </c>
      <c r="J92" s="249">
        <f>+IF(intern2!K88&gt;=1,J$8,0)</f>
        <v>0</v>
      </c>
      <c r="K92" s="249">
        <f>+IF(intern2!L88&gt;=1,K$8,0)</f>
        <v>0</v>
      </c>
      <c r="L92" s="249">
        <f>+IF(intern2!M88&gt;=1,L$8,0)</f>
        <v>0</v>
      </c>
      <c r="M92" s="249">
        <f>+IF(intern2!N88&gt;=1,M$8,0)</f>
        <v>0</v>
      </c>
      <c r="N92" s="249">
        <f>+IF(intern2!O88&gt;=1,N$8,0)</f>
        <v>0</v>
      </c>
      <c r="O92" s="249">
        <f>+IF(intern2!P88&gt;=1,O$8,0)</f>
        <v>0</v>
      </c>
      <c r="P92" s="249">
        <f>+IF(intern2!Q88&gt;=1,P$8,0)</f>
        <v>0</v>
      </c>
      <c r="Q92" s="249">
        <f>+IF(intern2!R88&gt;=1,Q$8,0)</f>
        <v>0</v>
      </c>
      <c r="R92" s="249">
        <f>+IF(intern2!S88&gt;=1,R$8,0)</f>
        <v>0</v>
      </c>
      <c r="S92" s="249">
        <f>+IF(intern2!T88&gt;=1,S$8,0)</f>
        <v>0</v>
      </c>
      <c r="T92" s="249">
        <f>+IF(intern2!U88&gt;=1,T$8,0)</f>
        <v>0</v>
      </c>
      <c r="U92" s="249">
        <f>+IF(intern2!V88&gt;=1,U$8,0)</f>
        <v>0</v>
      </c>
      <c r="V92" s="249">
        <f>+IF(intern2!W88&gt;=1,V$8,0)</f>
        <v>0</v>
      </c>
      <c r="W92" s="249">
        <f>+IF(intern2!X88&gt;=1,W$8,0)</f>
        <v>0</v>
      </c>
      <c r="X92" s="249">
        <f>+IF(intern2!Y88&gt;=1,X$8,0)</f>
        <v>0</v>
      </c>
      <c r="Y92" s="249">
        <f>+IF(intern2!Z88&gt;=1,Y$8,0)</f>
        <v>0</v>
      </c>
      <c r="Z92" s="249">
        <f>+IF(intern2!AA88&gt;=1,Z$8,0)</f>
        <v>0</v>
      </c>
      <c r="AA92" s="249">
        <f>+IF(intern2!AB88&gt;=1,AA$8,0)</f>
        <v>0</v>
      </c>
      <c r="AB92" s="249">
        <f>+IF(intern2!AC88&gt;=1,AB$8,0)</f>
        <v>0</v>
      </c>
      <c r="AC92" s="249">
        <f>+IF(intern2!AD88&gt;=1,AC$8,0)</f>
        <v>0</v>
      </c>
      <c r="AD92" s="249">
        <f>+IF(intern2!AE88&gt;=1,AD$8,0)</f>
        <v>0</v>
      </c>
      <c r="AE92" s="249">
        <f>+IF(intern2!AF88&gt;=1,AE$8,0)</f>
        <v>0</v>
      </c>
      <c r="AF92" s="249">
        <f>+IF(intern2!AG88&gt;=1,AF$8,0)</f>
        <v>0</v>
      </c>
      <c r="AG92" s="249">
        <f>+IF(intern2!AH88&gt;=1,AG$8,0)</f>
        <v>0</v>
      </c>
      <c r="AH92" s="249">
        <f>+IF(intern2!AI88&gt;=1,AH$8,0)</f>
        <v>0</v>
      </c>
      <c r="AI92" s="249">
        <f>+IF(intern2!AJ88&gt;=1,AI$8,0)</f>
        <v>0</v>
      </c>
      <c r="AJ92" s="249">
        <f>+IF(intern2!AK88&gt;=1,AJ$8,0)</f>
        <v>0</v>
      </c>
      <c r="AK92" s="249">
        <f>+IF(intern2!AL88&gt;=1,AK$8,0)</f>
        <v>0</v>
      </c>
      <c r="AL92" s="249">
        <f>+IF(intern2!AM88&gt;=1,AL$8,0)</f>
        <v>0</v>
      </c>
      <c r="AM92" s="249">
        <f>+IF(intern2!AN88&gt;=1,AM$8,0)</f>
        <v>0</v>
      </c>
      <c r="AN92" s="249">
        <f>+IF(intern2!AO88&gt;=1,AN$8,0)</f>
        <v>0</v>
      </c>
      <c r="AO92" s="249">
        <f>+IF(intern2!AP88&gt;=1,AO$8,0)</f>
        <v>0</v>
      </c>
      <c r="AP92" s="249">
        <f>+IF(intern2!AQ88&gt;=1,AP$8,0)</f>
        <v>0</v>
      </c>
      <c r="AQ92" s="249">
        <f>+IF(intern2!AR88&gt;=1,AQ$8,0)</f>
        <v>0</v>
      </c>
      <c r="AR92" s="249">
        <f>+IF(intern2!AS88&gt;=1,AR$8,0)</f>
        <v>0</v>
      </c>
      <c r="AS92" s="249">
        <f>+IF(intern2!AT88&gt;=1,AS$8,0)</f>
        <v>0</v>
      </c>
      <c r="AT92" s="249">
        <f>+IF(intern2!AU88&gt;=1,AT$8,0)</f>
        <v>0</v>
      </c>
      <c r="AU92" s="249">
        <f>+IF(intern2!AV88&gt;=1,AU$8,0)</f>
        <v>0</v>
      </c>
      <c r="AV92" s="249">
        <f>+IF(intern2!AW88&gt;=1,AV$8,0)</f>
        <v>0</v>
      </c>
    </row>
    <row r="93" spans="1:48" x14ac:dyDescent="0.25">
      <c r="A93" s="222" t="str">
        <f>'2.2'!C94</f>
        <v>URO1.1.4</v>
      </c>
      <c r="B93" s="222" t="str">
        <f>'2.2'!D94</f>
        <v>Isolierte Adrenalektomie</v>
      </c>
      <c r="C93" s="249">
        <f>+IF(intern2!D89&gt;=1,C$8,0)</f>
        <v>0</v>
      </c>
      <c r="D93" s="249">
        <f>+IF(intern2!E89&gt;=1,D$8,0)</f>
        <v>0</v>
      </c>
      <c r="E93" s="249">
        <f>+IF(intern2!F89&gt;=1,E$8,0)</f>
        <v>0</v>
      </c>
      <c r="F93" s="249">
        <f>+IF(intern2!G89&gt;=1,F$8,0)</f>
        <v>0</v>
      </c>
      <c r="G93" s="249">
        <f>+IF(intern2!H89&gt;=1,G$8,0)</f>
        <v>0</v>
      </c>
      <c r="H93" s="249">
        <f>+IF(intern2!I89&gt;=1,H$8,0)</f>
        <v>0</v>
      </c>
      <c r="I93" s="249">
        <f>+IF(intern2!J89&gt;=1,I$8,0)</f>
        <v>0</v>
      </c>
      <c r="J93" s="249">
        <f>+IF(intern2!K89&gt;=1,J$8,0)</f>
        <v>0</v>
      </c>
      <c r="K93" s="249">
        <f>+IF(intern2!L89&gt;=1,K$8,0)</f>
        <v>0</v>
      </c>
      <c r="L93" s="249">
        <f>+IF(intern2!M89&gt;=1,L$8,0)</f>
        <v>0</v>
      </c>
      <c r="M93" s="249">
        <f>+IF(intern2!N89&gt;=1,M$8,0)</f>
        <v>0</v>
      </c>
      <c r="N93" s="249">
        <f>+IF(intern2!O89&gt;=1,N$8,0)</f>
        <v>0</v>
      </c>
      <c r="O93" s="249">
        <f>+IF(intern2!P89&gt;=1,O$8,0)</f>
        <v>0</v>
      </c>
      <c r="P93" s="249">
        <f>+IF(intern2!Q89&gt;=1,P$8,0)</f>
        <v>0</v>
      </c>
      <c r="Q93" s="249">
        <f>+IF(intern2!R89&gt;=1,Q$8,0)</f>
        <v>0</v>
      </c>
      <c r="R93" s="249">
        <f>+IF(intern2!S89&gt;=1,R$8,0)</f>
        <v>0</v>
      </c>
      <c r="S93" s="249">
        <f>+IF(intern2!T89&gt;=1,S$8,0)</f>
        <v>0</v>
      </c>
      <c r="T93" s="249">
        <f>+IF(intern2!U89&gt;=1,T$8,0)</f>
        <v>0</v>
      </c>
      <c r="U93" s="249">
        <f>+IF(intern2!V89&gt;=1,U$8,0)</f>
        <v>0</v>
      </c>
      <c r="V93" s="249">
        <f>+IF(intern2!W89&gt;=1,V$8,0)</f>
        <v>0</v>
      </c>
      <c r="W93" s="249">
        <f>+IF(intern2!X89&gt;=1,W$8,0)</f>
        <v>0</v>
      </c>
      <c r="X93" s="249">
        <f>+IF(intern2!Y89&gt;=1,X$8,0)</f>
        <v>0</v>
      </c>
      <c r="Y93" s="249">
        <f>+IF(intern2!Z89&gt;=1,Y$8,0)</f>
        <v>0</v>
      </c>
      <c r="Z93" s="249">
        <f>+IF(intern2!AA89&gt;=1,Z$8,0)</f>
        <v>0</v>
      </c>
      <c r="AA93" s="249">
        <f>+IF(intern2!AB89&gt;=1,AA$8,0)</f>
        <v>0</v>
      </c>
      <c r="AB93" s="249">
        <f>+IF(intern2!AC89&gt;=1,AB$8,0)</f>
        <v>0</v>
      </c>
      <c r="AC93" s="249">
        <f>+IF(intern2!AD89&gt;=1,AC$8,0)</f>
        <v>0</v>
      </c>
      <c r="AD93" s="249">
        <f>+IF(intern2!AE89&gt;=1,AD$8,0)</f>
        <v>0</v>
      </c>
      <c r="AE93" s="249">
        <f>+IF(intern2!AF89&gt;=1,AE$8,0)</f>
        <v>0</v>
      </c>
      <c r="AF93" s="249">
        <f>+IF(intern2!AG89&gt;=1,AF$8,0)</f>
        <v>0</v>
      </c>
      <c r="AG93" s="249">
        <f>+IF(intern2!AH89&gt;=1,AG$8,0)</f>
        <v>0</v>
      </c>
      <c r="AH93" s="249">
        <f>+IF(intern2!AI89&gt;=1,AH$8,0)</f>
        <v>0</v>
      </c>
      <c r="AI93" s="249">
        <f>+IF(intern2!AJ89&gt;=1,AI$8,0)</f>
        <v>0</v>
      </c>
      <c r="AJ93" s="249">
        <f>+IF(intern2!AK89&gt;=1,AJ$8,0)</f>
        <v>0</v>
      </c>
      <c r="AK93" s="249">
        <f>+IF(intern2!AL89&gt;=1,AK$8,0)</f>
        <v>0</v>
      </c>
      <c r="AL93" s="249">
        <f>+IF(intern2!AM89&gt;=1,AL$8,0)</f>
        <v>0</v>
      </c>
      <c r="AM93" s="249">
        <f>+IF(intern2!AN89&gt;=1,AM$8,0)</f>
        <v>0</v>
      </c>
      <c r="AN93" s="249">
        <f>+IF(intern2!AO89&gt;=1,AN$8,0)</f>
        <v>0</v>
      </c>
      <c r="AO93" s="249">
        <f>+IF(intern2!AP89&gt;=1,AO$8,0)</f>
        <v>0</v>
      </c>
      <c r="AP93" s="249">
        <f>+IF(intern2!AQ89&gt;=1,AP$8,0)</f>
        <v>0</v>
      </c>
      <c r="AQ93" s="249">
        <f>+IF(intern2!AR89&gt;=1,AQ$8,0)</f>
        <v>0</v>
      </c>
      <c r="AR93" s="249">
        <f>+IF(intern2!AS89&gt;=1,AR$8,0)</f>
        <v>0</v>
      </c>
      <c r="AS93" s="249">
        <f>+IF(intern2!AT89&gt;=1,AS$8,0)</f>
        <v>0</v>
      </c>
      <c r="AT93" s="249">
        <f>+IF(intern2!AU89&gt;=1,AT$8,0)</f>
        <v>0</v>
      </c>
      <c r="AU93" s="249">
        <f>+IF(intern2!AV89&gt;=1,AU$8,0)</f>
        <v>0</v>
      </c>
      <c r="AV93" s="249">
        <f>+IF(intern2!AW89&gt;=1,AV$8,0)</f>
        <v>0</v>
      </c>
    </row>
    <row r="94" spans="1:48" ht="25" x14ac:dyDescent="0.25">
      <c r="A94" s="222" t="str">
        <f>'2.2'!C95</f>
        <v>URO1.1.7</v>
      </c>
      <c r="B94" s="222" t="str">
        <f>'2.2'!D95</f>
        <v>Implantation eines künstlichen Harnblasensphinkters</v>
      </c>
      <c r="C94" s="249">
        <f>+IF(intern2!D90&gt;=1,C$8,0)</f>
        <v>0</v>
      </c>
      <c r="D94" s="249">
        <f>+IF(intern2!E90&gt;=1,D$8,0)</f>
        <v>0</v>
      </c>
      <c r="E94" s="249">
        <f>+IF(intern2!F90&gt;=1,E$8,0)</f>
        <v>0</v>
      </c>
      <c r="F94" s="249">
        <f>+IF(intern2!G90&gt;=1,F$8,0)</f>
        <v>0</v>
      </c>
      <c r="G94" s="249">
        <f>+IF(intern2!H90&gt;=1,G$8,0)</f>
        <v>0</v>
      </c>
      <c r="H94" s="249">
        <f>+IF(intern2!I90&gt;=1,H$8,0)</f>
        <v>0</v>
      </c>
      <c r="I94" s="249">
        <f>+IF(intern2!J90&gt;=1,I$8,0)</f>
        <v>0</v>
      </c>
      <c r="J94" s="249">
        <f>+IF(intern2!K90&gt;=1,J$8,0)</f>
        <v>0</v>
      </c>
      <c r="K94" s="249">
        <f>+IF(intern2!L90&gt;=1,K$8,0)</f>
        <v>0</v>
      </c>
      <c r="L94" s="249">
        <f>+IF(intern2!M90&gt;=1,L$8,0)</f>
        <v>0</v>
      </c>
      <c r="M94" s="249">
        <f>+IF(intern2!N90&gt;=1,M$8,0)</f>
        <v>0</v>
      </c>
      <c r="N94" s="249">
        <f>+IF(intern2!O90&gt;=1,N$8,0)</f>
        <v>0</v>
      </c>
      <c r="O94" s="249">
        <f>+IF(intern2!P90&gt;=1,O$8,0)</f>
        <v>0</v>
      </c>
      <c r="P94" s="249">
        <f>+IF(intern2!Q90&gt;=1,P$8,0)</f>
        <v>0</v>
      </c>
      <c r="Q94" s="249">
        <f>+IF(intern2!R90&gt;=1,Q$8,0)</f>
        <v>0</v>
      </c>
      <c r="R94" s="249">
        <f>+IF(intern2!S90&gt;=1,R$8,0)</f>
        <v>0</v>
      </c>
      <c r="S94" s="249">
        <f>+IF(intern2!T90&gt;=1,S$8,0)</f>
        <v>0</v>
      </c>
      <c r="T94" s="249">
        <f>+IF(intern2!U90&gt;=1,T$8,0)</f>
        <v>0</v>
      </c>
      <c r="U94" s="249">
        <f>+IF(intern2!V90&gt;=1,U$8,0)</f>
        <v>0</v>
      </c>
      <c r="V94" s="249">
        <f>+IF(intern2!W90&gt;=1,V$8,0)</f>
        <v>0</v>
      </c>
      <c r="W94" s="249">
        <f>+IF(intern2!X90&gt;=1,W$8,0)</f>
        <v>0</v>
      </c>
      <c r="X94" s="249">
        <f>+IF(intern2!Y90&gt;=1,X$8,0)</f>
        <v>0</v>
      </c>
      <c r="Y94" s="249">
        <f>+IF(intern2!Z90&gt;=1,Y$8,0)</f>
        <v>0</v>
      </c>
      <c r="Z94" s="249">
        <f>+IF(intern2!AA90&gt;=1,Z$8,0)</f>
        <v>0</v>
      </c>
      <c r="AA94" s="249">
        <f>+IF(intern2!AB90&gt;=1,AA$8,0)</f>
        <v>0</v>
      </c>
      <c r="AB94" s="249">
        <f>+IF(intern2!AC90&gt;=1,AB$8,0)</f>
        <v>0</v>
      </c>
      <c r="AC94" s="249">
        <f>+IF(intern2!AD90&gt;=1,AC$8,0)</f>
        <v>0</v>
      </c>
      <c r="AD94" s="249">
        <f>+IF(intern2!AE90&gt;=1,AD$8,0)</f>
        <v>0</v>
      </c>
      <c r="AE94" s="249">
        <f>+IF(intern2!AF90&gt;=1,AE$8,0)</f>
        <v>0</v>
      </c>
      <c r="AF94" s="249">
        <f>+IF(intern2!AG90&gt;=1,AF$8,0)</f>
        <v>0</v>
      </c>
      <c r="AG94" s="249">
        <f>+IF(intern2!AH90&gt;=1,AG$8,0)</f>
        <v>0</v>
      </c>
      <c r="AH94" s="249">
        <f>+IF(intern2!AI90&gt;=1,AH$8,0)</f>
        <v>0</v>
      </c>
      <c r="AI94" s="249">
        <f>+IF(intern2!AJ90&gt;=1,AI$8,0)</f>
        <v>0</v>
      </c>
      <c r="AJ94" s="249">
        <f>+IF(intern2!AK90&gt;=1,AJ$8,0)</f>
        <v>0</v>
      </c>
      <c r="AK94" s="249">
        <f>+IF(intern2!AL90&gt;=1,AK$8,0)</f>
        <v>0</v>
      </c>
      <c r="AL94" s="249">
        <f>+IF(intern2!AM90&gt;=1,AL$8,0)</f>
        <v>0</v>
      </c>
      <c r="AM94" s="249">
        <f>+IF(intern2!AN90&gt;=1,AM$8,0)</f>
        <v>0</v>
      </c>
      <c r="AN94" s="249">
        <f>+IF(intern2!AO90&gt;=1,AN$8,0)</f>
        <v>0</v>
      </c>
      <c r="AO94" s="249">
        <f>+IF(intern2!AP90&gt;=1,AO$8,0)</f>
        <v>0</v>
      </c>
      <c r="AP94" s="249">
        <f>+IF(intern2!AQ90&gt;=1,AP$8,0)</f>
        <v>0</v>
      </c>
      <c r="AQ94" s="249">
        <f>+IF(intern2!AR90&gt;=1,AQ$8,0)</f>
        <v>0</v>
      </c>
      <c r="AR94" s="249">
        <f>+IF(intern2!AS90&gt;=1,AR$8,0)</f>
        <v>0</v>
      </c>
      <c r="AS94" s="249">
        <f>+IF(intern2!AT90&gt;=1,AS$8,0)</f>
        <v>0</v>
      </c>
      <c r="AT94" s="249">
        <f>+IF(intern2!AU90&gt;=1,AT$8,0)</f>
        <v>0</v>
      </c>
      <c r="AU94" s="249">
        <f>+IF(intern2!AV90&gt;=1,AU$8,0)</f>
        <v>0</v>
      </c>
      <c r="AV94" s="249">
        <f>+IF(intern2!AW90&gt;=1,AV$8,0)</f>
        <v>0</v>
      </c>
    </row>
    <row r="95" spans="1:48" ht="37.5" x14ac:dyDescent="0.25">
      <c r="A95" s="222" t="str">
        <f>'2.2'!C96</f>
        <v>URO1.1.8</v>
      </c>
      <c r="B95" s="222" t="str">
        <f>'2.2'!D96</f>
        <v>Perkutane Nephrostomie mit Desintegration von Steinmaterial</v>
      </c>
      <c r="C95" s="249">
        <f>+IF(intern2!D91&gt;=1,C$8,0)</f>
        <v>0</v>
      </c>
      <c r="D95" s="249">
        <f>+IF(intern2!E91&gt;=1,D$8,0)</f>
        <v>0</v>
      </c>
      <c r="E95" s="249">
        <f>+IF(intern2!F91&gt;=1,E$8,0)</f>
        <v>0</v>
      </c>
      <c r="F95" s="249">
        <f>+IF(intern2!G91&gt;=1,F$8,0)</f>
        <v>0</v>
      </c>
      <c r="G95" s="249">
        <f>+IF(intern2!H91&gt;=1,G$8,0)</f>
        <v>0</v>
      </c>
      <c r="H95" s="249">
        <f>+IF(intern2!I91&gt;=1,H$8,0)</f>
        <v>0</v>
      </c>
      <c r="I95" s="249">
        <f>+IF(intern2!J91&gt;=1,I$8,0)</f>
        <v>0</v>
      </c>
      <c r="J95" s="249">
        <f>+IF(intern2!K91&gt;=1,J$8,0)</f>
        <v>0</v>
      </c>
      <c r="K95" s="249">
        <f>+IF(intern2!L91&gt;=1,K$8,0)</f>
        <v>0</v>
      </c>
      <c r="L95" s="249">
        <f>+IF(intern2!M91&gt;=1,L$8,0)</f>
        <v>0</v>
      </c>
      <c r="M95" s="249">
        <f>+IF(intern2!N91&gt;=1,M$8,0)</f>
        <v>0</v>
      </c>
      <c r="N95" s="249">
        <f>+IF(intern2!O91&gt;=1,N$8,0)</f>
        <v>0</v>
      </c>
      <c r="O95" s="249">
        <f>+IF(intern2!P91&gt;=1,O$8,0)</f>
        <v>0</v>
      </c>
      <c r="P95" s="249">
        <f>+IF(intern2!Q91&gt;=1,P$8,0)</f>
        <v>0</v>
      </c>
      <c r="Q95" s="249">
        <f>+IF(intern2!R91&gt;=1,Q$8,0)</f>
        <v>0</v>
      </c>
      <c r="R95" s="249">
        <f>+IF(intern2!S91&gt;=1,R$8,0)</f>
        <v>0</v>
      </c>
      <c r="S95" s="249">
        <f>+IF(intern2!T91&gt;=1,S$8,0)</f>
        <v>0</v>
      </c>
      <c r="T95" s="249">
        <f>+IF(intern2!U91&gt;=1,T$8,0)</f>
        <v>0</v>
      </c>
      <c r="U95" s="249">
        <f>+IF(intern2!V91&gt;=1,U$8,0)</f>
        <v>0</v>
      </c>
      <c r="V95" s="249">
        <f>+IF(intern2!W91&gt;=1,V$8,0)</f>
        <v>0</v>
      </c>
      <c r="W95" s="249">
        <f>+IF(intern2!X91&gt;=1,W$8,0)</f>
        <v>0</v>
      </c>
      <c r="X95" s="249">
        <f>+IF(intern2!Y91&gt;=1,X$8,0)</f>
        <v>0</v>
      </c>
      <c r="Y95" s="249">
        <f>+IF(intern2!Z91&gt;=1,Y$8,0)</f>
        <v>0</v>
      </c>
      <c r="Z95" s="249">
        <f>+IF(intern2!AA91&gt;=1,Z$8,0)</f>
        <v>0</v>
      </c>
      <c r="AA95" s="249">
        <f>+IF(intern2!AB91&gt;=1,AA$8,0)</f>
        <v>0</v>
      </c>
      <c r="AB95" s="249">
        <f>+IF(intern2!AC91&gt;=1,AB$8,0)</f>
        <v>0</v>
      </c>
      <c r="AC95" s="249">
        <f>+IF(intern2!AD91&gt;=1,AC$8,0)</f>
        <v>0</v>
      </c>
      <c r="AD95" s="249">
        <f>+IF(intern2!AE91&gt;=1,AD$8,0)</f>
        <v>0</v>
      </c>
      <c r="AE95" s="249">
        <f>+IF(intern2!AF91&gt;=1,AE$8,0)</f>
        <v>0</v>
      </c>
      <c r="AF95" s="249">
        <f>+IF(intern2!AG91&gt;=1,AF$8,0)</f>
        <v>0</v>
      </c>
      <c r="AG95" s="249">
        <f>+IF(intern2!AH91&gt;=1,AG$8,0)</f>
        <v>0</v>
      </c>
      <c r="AH95" s="249">
        <f>+IF(intern2!AI91&gt;=1,AH$8,0)</f>
        <v>0</v>
      </c>
      <c r="AI95" s="249">
        <f>+IF(intern2!AJ91&gt;=1,AI$8,0)</f>
        <v>0</v>
      </c>
      <c r="AJ95" s="249">
        <f>+IF(intern2!AK91&gt;=1,AJ$8,0)</f>
        <v>0</v>
      </c>
      <c r="AK95" s="249">
        <f>+IF(intern2!AL91&gt;=1,AK$8,0)</f>
        <v>0</v>
      </c>
      <c r="AL95" s="249">
        <f>+IF(intern2!AM91&gt;=1,AL$8,0)</f>
        <v>0</v>
      </c>
      <c r="AM95" s="249">
        <f>+IF(intern2!AN91&gt;=1,AM$8,0)</f>
        <v>0</v>
      </c>
      <c r="AN95" s="249">
        <f>+IF(intern2!AO91&gt;=1,AN$8,0)</f>
        <v>0</v>
      </c>
      <c r="AO95" s="249">
        <f>+IF(intern2!AP91&gt;=1,AO$8,0)</f>
        <v>0</v>
      </c>
      <c r="AP95" s="249">
        <f>+IF(intern2!AQ91&gt;=1,AP$8,0)</f>
        <v>0</v>
      </c>
      <c r="AQ95" s="249">
        <f>+IF(intern2!AR91&gt;=1,AQ$8,0)</f>
        <v>0</v>
      </c>
      <c r="AR95" s="249">
        <f>+IF(intern2!AS91&gt;=1,AR$8,0)</f>
        <v>0</v>
      </c>
      <c r="AS95" s="249">
        <f>+IF(intern2!AT91&gt;=1,AS$8,0)</f>
        <v>0</v>
      </c>
      <c r="AT95" s="249">
        <f>+IF(intern2!AU91&gt;=1,AT$8,0)</f>
        <v>0</v>
      </c>
      <c r="AU95" s="249">
        <f>+IF(intern2!AV91&gt;=1,AU$8,0)</f>
        <v>0</v>
      </c>
      <c r="AV95" s="249">
        <f>+IF(intern2!AW91&gt;=1,AV$8,0)</f>
        <v>0</v>
      </c>
    </row>
    <row r="96" spans="1:48" ht="50" x14ac:dyDescent="0.25">
      <c r="A96" s="222" t="str">
        <f>'2.2'!C97</f>
        <v>URO1.1.9</v>
      </c>
      <c r="B96" s="222" t="str">
        <f>'2.2'!D97</f>
        <v>Retroperitoneale Lymphadenektomie bei Hodentumoren nach Chemotherapie (IVHSM)</v>
      </c>
      <c r="C96" s="249">
        <f>+IF(intern2!D92&gt;=1,C$8,0)</f>
        <v>0</v>
      </c>
      <c r="D96" s="249">
        <f>+IF(intern2!E92&gt;=1,D$8,0)</f>
        <v>0</v>
      </c>
      <c r="E96" s="249">
        <f>+IF(intern2!F92&gt;=1,E$8,0)</f>
        <v>0</v>
      </c>
      <c r="F96" s="249">
        <f>+IF(intern2!G92&gt;=1,F$8,0)</f>
        <v>0</v>
      </c>
      <c r="G96" s="249">
        <f>+IF(intern2!H92&gt;=1,G$8,0)</f>
        <v>0</v>
      </c>
      <c r="H96" s="249">
        <f>+IF(intern2!I92&gt;=1,H$8,0)</f>
        <v>0</v>
      </c>
      <c r="I96" s="249">
        <f>+IF(intern2!J92&gt;=1,I$8,0)</f>
        <v>0</v>
      </c>
      <c r="J96" s="249">
        <f>+IF(intern2!K92&gt;=1,J$8,0)</f>
        <v>0</v>
      </c>
      <c r="K96" s="249">
        <f>+IF(intern2!L92&gt;=1,K$8,0)</f>
        <v>0</v>
      </c>
      <c r="L96" s="249">
        <f>+IF(intern2!M92&gt;=1,L$8,0)</f>
        <v>0</v>
      </c>
      <c r="M96" s="249">
        <f>+IF(intern2!N92&gt;=1,M$8,0)</f>
        <v>0</v>
      </c>
      <c r="N96" s="249">
        <f>+IF(intern2!O92&gt;=1,N$8,0)</f>
        <v>0</v>
      </c>
      <c r="O96" s="249">
        <f>+IF(intern2!P92&gt;=1,O$8,0)</f>
        <v>0</v>
      </c>
      <c r="P96" s="249">
        <f>+IF(intern2!Q92&gt;=1,P$8,0)</f>
        <v>0</v>
      </c>
      <c r="Q96" s="249">
        <f>+IF(intern2!R92&gt;=1,Q$8,0)</f>
        <v>0</v>
      </c>
      <c r="R96" s="249">
        <f>+IF(intern2!S92&gt;=1,R$8,0)</f>
        <v>0</v>
      </c>
      <c r="S96" s="249">
        <f>+IF(intern2!T92&gt;=1,S$8,0)</f>
        <v>0</v>
      </c>
      <c r="T96" s="249">
        <f>+IF(intern2!U92&gt;=1,T$8,0)</f>
        <v>0</v>
      </c>
      <c r="U96" s="249">
        <f>+IF(intern2!V92&gt;=1,U$8,0)</f>
        <v>0</v>
      </c>
      <c r="V96" s="249">
        <f>+IF(intern2!W92&gt;=1,V$8,0)</f>
        <v>0</v>
      </c>
      <c r="W96" s="249">
        <f>+IF(intern2!X92&gt;=1,W$8,0)</f>
        <v>0</v>
      </c>
      <c r="X96" s="249">
        <f>+IF(intern2!Y92&gt;=1,X$8,0)</f>
        <v>0</v>
      </c>
      <c r="Y96" s="249">
        <f>+IF(intern2!Z92&gt;=1,Y$8,0)</f>
        <v>0</v>
      </c>
      <c r="Z96" s="249">
        <f>+IF(intern2!AA92&gt;=1,Z$8,0)</f>
        <v>0</v>
      </c>
      <c r="AA96" s="249">
        <f>+IF(intern2!AB92&gt;=1,AA$8,0)</f>
        <v>0</v>
      </c>
      <c r="AB96" s="249">
        <f>+IF(intern2!AC92&gt;=1,AB$8,0)</f>
        <v>0</v>
      </c>
      <c r="AC96" s="249">
        <f>+IF(intern2!AD92&gt;=1,AC$8,0)</f>
        <v>0</v>
      </c>
      <c r="AD96" s="249">
        <f>+IF(intern2!AE92&gt;=1,AD$8,0)</f>
        <v>0</v>
      </c>
      <c r="AE96" s="249">
        <f>+IF(intern2!AF92&gt;=1,AE$8,0)</f>
        <v>0</v>
      </c>
      <c r="AF96" s="249">
        <f>+IF(intern2!AG92&gt;=1,AF$8,0)</f>
        <v>0</v>
      </c>
      <c r="AG96" s="249">
        <f>+IF(intern2!AH92&gt;=1,AG$8,0)</f>
        <v>0</v>
      </c>
      <c r="AH96" s="249">
        <f>+IF(intern2!AI92&gt;=1,AH$8,0)</f>
        <v>0</v>
      </c>
      <c r="AI96" s="249">
        <f>+IF(intern2!AJ92&gt;=1,AI$8,0)</f>
        <v>0</v>
      </c>
      <c r="AJ96" s="249">
        <f>+IF(intern2!AK92&gt;=1,AJ$8,0)</f>
        <v>0</v>
      </c>
      <c r="AK96" s="249">
        <f>+IF(intern2!AL92&gt;=1,AK$8,0)</f>
        <v>0</v>
      </c>
      <c r="AL96" s="249">
        <f>+IF(intern2!AM92&gt;=1,AL$8,0)</f>
        <v>0</v>
      </c>
      <c r="AM96" s="249">
        <f>+IF(intern2!AN92&gt;=1,AM$8,0)</f>
        <v>0</v>
      </c>
      <c r="AN96" s="249">
        <f>+IF(intern2!AO92&gt;=1,AN$8,0)</f>
        <v>0</v>
      </c>
      <c r="AO96" s="249">
        <f>+IF(intern2!AP92&gt;=1,AO$8,0)</f>
        <v>0</v>
      </c>
      <c r="AP96" s="249">
        <f>+IF(intern2!AQ92&gt;=1,AP$8,0)</f>
        <v>0</v>
      </c>
      <c r="AQ96" s="249">
        <f>+IF(intern2!AR92&gt;=1,AQ$8,0)</f>
        <v>0</v>
      </c>
      <c r="AR96" s="249">
        <f>+IF(intern2!AS92&gt;=1,AR$8,0)</f>
        <v>0</v>
      </c>
      <c r="AS96" s="249">
        <f>+IF(intern2!AT92&gt;=1,AS$8,0)</f>
        <v>0</v>
      </c>
      <c r="AT96" s="249">
        <f>+IF(intern2!AU92&gt;=1,AT$8,0)</f>
        <v>0</v>
      </c>
      <c r="AU96" s="249">
        <f>+IF(intern2!AV92&gt;=1,AU$8,0)</f>
        <v>0</v>
      </c>
      <c r="AV96" s="249">
        <f>+IF(intern2!AW92&gt;=1,AV$8,0)</f>
        <v>0</v>
      </c>
    </row>
    <row r="97" spans="1:48" x14ac:dyDescent="0.25">
      <c r="A97" s="222" t="str">
        <f>'2.2'!C98</f>
        <v>PNE1</v>
      </c>
      <c r="B97" s="222" t="str">
        <f>'2.2'!D98</f>
        <v>Pneumologie</v>
      </c>
      <c r="C97" s="249">
        <f>+IF(intern2!D93&gt;=1,C$8,0)</f>
        <v>0</v>
      </c>
      <c r="D97" s="249">
        <f>+IF(intern2!E93&gt;=1,D$8,0)</f>
        <v>0</v>
      </c>
      <c r="E97" s="249">
        <f>+IF(intern2!F93&gt;=1,E$8,0)</f>
        <v>0</v>
      </c>
      <c r="F97" s="249">
        <f>+IF(intern2!G93&gt;=1,F$8,0)</f>
        <v>0</v>
      </c>
      <c r="G97" s="249">
        <f>+IF(intern2!H93&gt;=1,G$8,0)</f>
        <v>0</v>
      </c>
      <c r="H97" s="249">
        <f>+IF(intern2!I93&gt;=1,H$8,0)</f>
        <v>0</v>
      </c>
      <c r="I97" s="249">
        <f>+IF(intern2!J93&gt;=1,I$8,0)</f>
        <v>0</v>
      </c>
      <c r="J97" s="249">
        <f>+IF(intern2!K93&gt;=1,J$8,0)</f>
        <v>0</v>
      </c>
      <c r="K97" s="249">
        <f>+IF(intern2!L93&gt;=1,K$8,0)</f>
        <v>0</v>
      </c>
      <c r="L97" s="249">
        <f>+IF(intern2!M93&gt;=1,L$8,0)</f>
        <v>0</v>
      </c>
      <c r="M97" s="249">
        <f>+IF(intern2!N93&gt;=1,M$8,0)</f>
        <v>0</v>
      </c>
      <c r="N97" s="249">
        <f>+IF(intern2!O93&gt;=1,N$8,0)</f>
        <v>0</v>
      </c>
      <c r="O97" s="249">
        <f>+IF(intern2!P93&gt;=1,O$8,0)</f>
        <v>0</v>
      </c>
      <c r="P97" s="249">
        <f>+IF(intern2!Q93&gt;=1,P$8,0)</f>
        <v>0</v>
      </c>
      <c r="Q97" s="249">
        <f>+IF(intern2!R93&gt;=1,Q$8,0)</f>
        <v>0</v>
      </c>
      <c r="R97" s="249">
        <f>+IF(intern2!S93&gt;=1,R$8,0)</f>
        <v>0</v>
      </c>
      <c r="S97" s="249">
        <f>+IF(intern2!T93&gt;=1,S$8,0)</f>
        <v>0</v>
      </c>
      <c r="T97" s="249">
        <f>+IF(intern2!U93&gt;=1,T$8,0)</f>
        <v>0</v>
      </c>
      <c r="U97" s="249">
        <f>+IF(intern2!V93&gt;=1,U$8,0)</f>
        <v>0</v>
      </c>
      <c r="V97" s="249">
        <f>+IF(intern2!W93&gt;=1,V$8,0)</f>
        <v>0</v>
      </c>
      <c r="W97" s="249">
        <f>+IF(intern2!X93&gt;=1,W$8,0)</f>
        <v>0</v>
      </c>
      <c r="X97" s="249">
        <f>+IF(intern2!Y93&gt;=1,X$8,0)</f>
        <v>0</v>
      </c>
      <c r="Y97" s="249">
        <f>+IF(intern2!Z93&gt;=1,Y$8,0)</f>
        <v>0</v>
      </c>
      <c r="Z97" s="249">
        <f>+IF(intern2!AA93&gt;=1,Z$8,0)</f>
        <v>0</v>
      </c>
      <c r="AA97" s="249">
        <f>+IF(intern2!AB93&gt;=1,AA$8,0)</f>
        <v>0</v>
      </c>
      <c r="AB97" s="249">
        <f>+IF(intern2!AC93&gt;=1,AB$8,0)</f>
        <v>0</v>
      </c>
      <c r="AC97" s="249">
        <f>+IF(intern2!AD93&gt;=1,AC$8,0)</f>
        <v>0</v>
      </c>
      <c r="AD97" s="249">
        <f>+IF(intern2!AE93&gt;=1,AD$8,0)</f>
        <v>0</v>
      </c>
      <c r="AE97" s="249">
        <f>+IF(intern2!AF93&gt;=1,AE$8,0)</f>
        <v>0</v>
      </c>
      <c r="AF97" s="249">
        <f>+IF(intern2!AG93&gt;=1,AF$8,0)</f>
        <v>0</v>
      </c>
      <c r="AG97" s="249">
        <f>+IF(intern2!AH93&gt;=1,AG$8,0)</f>
        <v>0</v>
      </c>
      <c r="AH97" s="249">
        <f>+IF(intern2!AI93&gt;=1,AH$8,0)</f>
        <v>0</v>
      </c>
      <c r="AI97" s="249">
        <f>+IF(intern2!AJ93&gt;=1,AI$8,0)</f>
        <v>0</v>
      </c>
      <c r="AJ97" s="249">
        <f>+IF(intern2!AK93&gt;=1,AJ$8,0)</f>
        <v>0</v>
      </c>
      <c r="AK97" s="249">
        <f>+IF(intern2!AL93&gt;=1,AK$8,0)</f>
        <v>0</v>
      </c>
      <c r="AL97" s="249">
        <f>+IF(intern2!AM93&gt;=1,AL$8,0)</f>
        <v>0</v>
      </c>
      <c r="AM97" s="249">
        <f>+IF(intern2!AN93&gt;=1,AM$8,0)</f>
        <v>0</v>
      </c>
      <c r="AN97" s="249">
        <f>+IF(intern2!AO93&gt;=1,AN$8,0)</f>
        <v>0</v>
      </c>
      <c r="AO97" s="249">
        <f>+IF(intern2!AP93&gt;=1,AO$8,0)</f>
        <v>0</v>
      </c>
      <c r="AP97" s="249">
        <f>+IF(intern2!AQ93&gt;=1,AP$8,0)</f>
        <v>0</v>
      </c>
      <c r="AQ97" s="249">
        <f>+IF(intern2!AR93&gt;=1,AQ$8,0)</f>
        <v>0</v>
      </c>
      <c r="AR97" s="249">
        <f>+IF(intern2!AS93&gt;=1,AR$8,0)</f>
        <v>0</v>
      </c>
      <c r="AS97" s="249">
        <f>+IF(intern2!AT93&gt;=1,AS$8,0)</f>
        <v>0</v>
      </c>
      <c r="AT97" s="249">
        <f>+IF(intern2!AU93&gt;=1,AT$8,0)</f>
        <v>0</v>
      </c>
      <c r="AU97" s="249">
        <f>+IF(intern2!AV93&gt;=1,AU$8,0)</f>
        <v>0</v>
      </c>
      <c r="AV97" s="249">
        <f>+IF(intern2!AW93&gt;=1,AV$8,0)</f>
        <v>0</v>
      </c>
    </row>
    <row r="98" spans="1:48" ht="25" x14ac:dyDescent="0.25">
      <c r="A98" s="222" t="str">
        <f>'2.2'!C99</f>
        <v>PNE1.1</v>
      </c>
      <c r="B98" s="222" t="str">
        <f>'2.2'!D99</f>
        <v>Pneumologie mit spez. Beatmungstherapie</v>
      </c>
      <c r="C98" s="249">
        <f>+IF(intern2!D94&gt;=1,C$8,0)</f>
        <v>0</v>
      </c>
      <c r="D98" s="249">
        <f>+IF(intern2!E94&gt;=1,D$8,0)</f>
        <v>0</v>
      </c>
      <c r="E98" s="249">
        <f>+IF(intern2!F94&gt;=1,E$8,0)</f>
        <v>0</v>
      </c>
      <c r="F98" s="249">
        <f>+IF(intern2!G94&gt;=1,F$8,0)</f>
        <v>0</v>
      </c>
      <c r="G98" s="249">
        <f>+IF(intern2!H94&gt;=1,G$8,0)</f>
        <v>0</v>
      </c>
      <c r="H98" s="249">
        <f>+IF(intern2!I94&gt;=1,H$8,0)</f>
        <v>0</v>
      </c>
      <c r="I98" s="249">
        <f>+IF(intern2!J94&gt;=1,I$8,0)</f>
        <v>0</v>
      </c>
      <c r="J98" s="249">
        <f>+IF(intern2!K94&gt;=1,J$8,0)</f>
        <v>0</v>
      </c>
      <c r="K98" s="249">
        <f>+IF(intern2!L94&gt;=1,K$8,0)</f>
        <v>0</v>
      </c>
      <c r="L98" s="249">
        <f>+IF(intern2!M94&gt;=1,L$8,0)</f>
        <v>0</v>
      </c>
      <c r="M98" s="249">
        <f>+IF(intern2!N94&gt;=1,M$8,0)</f>
        <v>0</v>
      </c>
      <c r="N98" s="249">
        <f>+IF(intern2!O94&gt;=1,N$8,0)</f>
        <v>0</v>
      </c>
      <c r="O98" s="249">
        <f>+IF(intern2!P94&gt;=1,O$8,0)</f>
        <v>0</v>
      </c>
      <c r="P98" s="249">
        <f>+IF(intern2!Q94&gt;=1,P$8,0)</f>
        <v>0</v>
      </c>
      <c r="Q98" s="249">
        <f>+IF(intern2!R94&gt;=1,Q$8,0)</f>
        <v>0</v>
      </c>
      <c r="R98" s="249">
        <f>+IF(intern2!S94&gt;=1,R$8,0)</f>
        <v>0</v>
      </c>
      <c r="S98" s="249">
        <f>+IF(intern2!T94&gt;=1,S$8,0)</f>
        <v>0</v>
      </c>
      <c r="T98" s="249">
        <f>+IF(intern2!U94&gt;=1,T$8,0)</f>
        <v>0</v>
      </c>
      <c r="U98" s="249">
        <f>+IF(intern2!V94&gt;=1,U$8,0)</f>
        <v>0</v>
      </c>
      <c r="V98" s="249">
        <f>+IF(intern2!W94&gt;=1,V$8,0)</f>
        <v>0</v>
      </c>
      <c r="W98" s="249">
        <f>+IF(intern2!X94&gt;=1,W$8,0)</f>
        <v>0</v>
      </c>
      <c r="X98" s="249">
        <f>+IF(intern2!Y94&gt;=1,X$8,0)</f>
        <v>0</v>
      </c>
      <c r="Y98" s="249">
        <f>+IF(intern2!Z94&gt;=1,Y$8,0)</f>
        <v>0</v>
      </c>
      <c r="Z98" s="249">
        <f>+IF(intern2!AA94&gt;=1,Z$8,0)</f>
        <v>0</v>
      </c>
      <c r="AA98" s="249">
        <f>+IF(intern2!AB94&gt;=1,AA$8,0)</f>
        <v>0</v>
      </c>
      <c r="AB98" s="249">
        <f>+IF(intern2!AC94&gt;=1,AB$8,0)</f>
        <v>0</v>
      </c>
      <c r="AC98" s="249">
        <f>+IF(intern2!AD94&gt;=1,AC$8,0)</f>
        <v>0</v>
      </c>
      <c r="AD98" s="249">
        <f>+IF(intern2!AE94&gt;=1,AD$8,0)</f>
        <v>0</v>
      </c>
      <c r="AE98" s="249">
        <f>+IF(intern2!AF94&gt;=1,AE$8,0)</f>
        <v>0</v>
      </c>
      <c r="AF98" s="249">
        <f>+IF(intern2!AG94&gt;=1,AF$8,0)</f>
        <v>0</v>
      </c>
      <c r="AG98" s="249">
        <f>+IF(intern2!AH94&gt;=1,AG$8,0)</f>
        <v>0</v>
      </c>
      <c r="AH98" s="249">
        <f>+IF(intern2!AI94&gt;=1,AH$8,0)</f>
        <v>0</v>
      </c>
      <c r="AI98" s="249">
        <f>+IF(intern2!AJ94&gt;=1,AI$8,0)</f>
        <v>0</v>
      </c>
      <c r="AJ98" s="249">
        <f>+IF(intern2!AK94&gt;=1,AJ$8,0)</f>
        <v>0</v>
      </c>
      <c r="AK98" s="249">
        <f>+IF(intern2!AL94&gt;=1,AK$8,0)</f>
        <v>0</v>
      </c>
      <c r="AL98" s="249">
        <f>+IF(intern2!AM94&gt;=1,AL$8,0)</f>
        <v>0</v>
      </c>
      <c r="AM98" s="249">
        <f>+IF(intern2!AN94&gt;=1,AM$8,0)</f>
        <v>0</v>
      </c>
      <c r="AN98" s="249">
        <f>+IF(intern2!AO94&gt;=1,AN$8,0)</f>
        <v>0</v>
      </c>
      <c r="AO98" s="249">
        <f>+IF(intern2!AP94&gt;=1,AO$8,0)</f>
        <v>0</v>
      </c>
      <c r="AP98" s="249">
        <f>+IF(intern2!AQ94&gt;=1,AP$8,0)</f>
        <v>0</v>
      </c>
      <c r="AQ98" s="249">
        <f>+IF(intern2!AR94&gt;=1,AQ$8,0)</f>
        <v>0</v>
      </c>
      <c r="AR98" s="249">
        <f>+IF(intern2!AS94&gt;=1,AR$8,0)</f>
        <v>0</v>
      </c>
      <c r="AS98" s="249">
        <f>+IF(intern2!AT94&gt;=1,AS$8,0)</f>
        <v>0</v>
      </c>
      <c r="AT98" s="249">
        <f>+IF(intern2!AU94&gt;=1,AT$8,0)</f>
        <v>0</v>
      </c>
      <c r="AU98" s="249">
        <f>+IF(intern2!AV94&gt;=1,AU$8,0)</f>
        <v>0</v>
      </c>
      <c r="AV98" s="249">
        <f>+IF(intern2!AW94&gt;=1,AV$8,0)</f>
        <v>0</v>
      </c>
    </row>
    <row r="99" spans="1:48" ht="25" x14ac:dyDescent="0.25">
      <c r="A99" s="222" t="str">
        <f>'2.2'!C100</f>
        <v>PNE1.2</v>
      </c>
      <c r="B99" s="222" t="str">
        <f>'2.2'!D100</f>
        <v>Abklärung zur oder Status nach Lungentransplantation</v>
      </c>
      <c r="C99" s="249">
        <f>+IF(intern2!D95&gt;=1,C$8,0)</f>
        <v>0</v>
      </c>
      <c r="D99" s="249">
        <f>+IF(intern2!E95&gt;=1,D$8,0)</f>
        <v>0</v>
      </c>
      <c r="E99" s="249">
        <f>+IF(intern2!F95&gt;=1,E$8,0)</f>
        <v>0</v>
      </c>
      <c r="F99" s="249">
        <f>+IF(intern2!G95&gt;=1,F$8,0)</f>
        <v>0</v>
      </c>
      <c r="G99" s="249">
        <f>+IF(intern2!H95&gt;=1,G$8,0)</f>
        <v>0</v>
      </c>
      <c r="H99" s="249">
        <f>+IF(intern2!I95&gt;=1,H$8,0)</f>
        <v>0</v>
      </c>
      <c r="I99" s="249">
        <f>+IF(intern2!J95&gt;=1,I$8,0)</f>
        <v>0</v>
      </c>
      <c r="J99" s="249">
        <f>+IF(intern2!K95&gt;=1,J$8,0)</f>
        <v>0</v>
      </c>
      <c r="K99" s="249">
        <f>+IF(intern2!L95&gt;=1,K$8,0)</f>
        <v>0</v>
      </c>
      <c r="L99" s="249">
        <f>+IF(intern2!M95&gt;=1,L$8,0)</f>
        <v>0</v>
      </c>
      <c r="M99" s="249">
        <f>+IF(intern2!N95&gt;=1,M$8,0)</f>
        <v>0</v>
      </c>
      <c r="N99" s="249">
        <f>+IF(intern2!O95&gt;=1,N$8,0)</f>
        <v>0</v>
      </c>
      <c r="O99" s="249">
        <f>+IF(intern2!P95&gt;=1,O$8,0)</f>
        <v>0</v>
      </c>
      <c r="P99" s="249">
        <f>+IF(intern2!Q95&gt;=1,P$8,0)</f>
        <v>0</v>
      </c>
      <c r="Q99" s="249">
        <f>+IF(intern2!R95&gt;=1,Q$8,0)</f>
        <v>0</v>
      </c>
      <c r="R99" s="249">
        <f>+IF(intern2!S95&gt;=1,R$8,0)</f>
        <v>0</v>
      </c>
      <c r="S99" s="249">
        <f>+IF(intern2!T95&gt;=1,S$8,0)</f>
        <v>0</v>
      </c>
      <c r="T99" s="249">
        <f>+IF(intern2!U95&gt;=1,T$8,0)</f>
        <v>0</v>
      </c>
      <c r="U99" s="249">
        <f>+IF(intern2!V95&gt;=1,U$8,0)</f>
        <v>0</v>
      </c>
      <c r="V99" s="249">
        <f>+IF(intern2!W95&gt;=1,V$8,0)</f>
        <v>0</v>
      </c>
      <c r="W99" s="249">
        <f>+IF(intern2!X95&gt;=1,W$8,0)</f>
        <v>0</v>
      </c>
      <c r="X99" s="249">
        <f>+IF(intern2!Y95&gt;=1,X$8,0)</f>
        <v>0</v>
      </c>
      <c r="Y99" s="249">
        <f>+IF(intern2!Z95&gt;=1,Y$8,0)</f>
        <v>0</v>
      </c>
      <c r="Z99" s="249">
        <f>+IF(intern2!AA95&gt;=1,Z$8,0)</f>
        <v>0</v>
      </c>
      <c r="AA99" s="249">
        <f>+IF(intern2!AB95&gt;=1,AA$8,0)</f>
        <v>0</v>
      </c>
      <c r="AB99" s="249">
        <f>+IF(intern2!AC95&gt;=1,AB$8,0)</f>
        <v>0</v>
      </c>
      <c r="AC99" s="249">
        <f>+IF(intern2!AD95&gt;=1,AC$8,0)</f>
        <v>0</v>
      </c>
      <c r="AD99" s="249">
        <f>+IF(intern2!AE95&gt;=1,AD$8,0)</f>
        <v>0</v>
      </c>
      <c r="AE99" s="249">
        <f>+IF(intern2!AF95&gt;=1,AE$8,0)</f>
        <v>0</v>
      </c>
      <c r="AF99" s="249">
        <f>+IF(intern2!AG95&gt;=1,AF$8,0)</f>
        <v>0</v>
      </c>
      <c r="AG99" s="249">
        <f>+IF(intern2!AH95&gt;=1,AG$8,0)</f>
        <v>0</v>
      </c>
      <c r="AH99" s="249">
        <f>+IF(intern2!AI95&gt;=1,AH$8,0)</f>
        <v>0</v>
      </c>
      <c r="AI99" s="249">
        <f>+IF(intern2!AJ95&gt;=1,AI$8,0)</f>
        <v>0</v>
      </c>
      <c r="AJ99" s="249">
        <f>+IF(intern2!AK95&gt;=1,AJ$8,0)</f>
        <v>0</v>
      </c>
      <c r="AK99" s="249">
        <f>+IF(intern2!AL95&gt;=1,AK$8,0)</f>
        <v>0</v>
      </c>
      <c r="AL99" s="249">
        <f>+IF(intern2!AM95&gt;=1,AL$8,0)</f>
        <v>0</v>
      </c>
      <c r="AM99" s="249">
        <f>+IF(intern2!AN95&gt;=1,AM$8,0)</f>
        <v>0</v>
      </c>
      <c r="AN99" s="249">
        <f>+IF(intern2!AO95&gt;=1,AN$8,0)</f>
        <v>0</v>
      </c>
      <c r="AO99" s="249">
        <f>+IF(intern2!AP95&gt;=1,AO$8,0)</f>
        <v>0</v>
      </c>
      <c r="AP99" s="249">
        <f>+IF(intern2!AQ95&gt;=1,AP$8,0)</f>
        <v>0</v>
      </c>
      <c r="AQ99" s="249">
        <f>+IF(intern2!AR95&gt;=1,AQ$8,0)</f>
        <v>0</v>
      </c>
      <c r="AR99" s="249">
        <f>+IF(intern2!AS95&gt;=1,AR$8,0)</f>
        <v>0</v>
      </c>
      <c r="AS99" s="249">
        <f>+IF(intern2!AT95&gt;=1,AS$8,0)</f>
        <v>0</v>
      </c>
      <c r="AT99" s="249">
        <f>+IF(intern2!AU95&gt;=1,AT$8,0)</f>
        <v>0</v>
      </c>
      <c r="AU99" s="249">
        <f>+IF(intern2!AV95&gt;=1,AU$8,0)</f>
        <v>0</v>
      </c>
      <c r="AV99" s="249">
        <f>+IF(intern2!AW95&gt;=1,AV$8,0)</f>
        <v>0</v>
      </c>
    </row>
    <row r="100" spans="1:48" x14ac:dyDescent="0.25">
      <c r="A100" s="222" t="str">
        <f>'2.2'!C101</f>
        <v>PNE1.3</v>
      </c>
      <c r="B100" s="222" t="str">
        <f>'2.2'!D101</f>
        <v>Cystische Fibrose</v>
      </c>
      <c r="C100" s="249">
        <f>+IF(intern2!D96&gt;=1,C$8,0)</f>
        <v>0</v>
      </c>
      <c r="D100" s="249">
        <f>+IF(intern2!E96&gt;=1,D$8,0)</f>
        <v>0</v>
      </c>
      <c r="E100" s="249">
        <f>+IF(intern2!F96&gt;=1,E$8,0)</f>
        <v>0</v>
      </c>
      <c r="F100" s="249">
        <f>+IF(intern2!G96&gt;=1,F$8,0)</f>
        <v>0</v>
      </c>
      <c r="G100" s="249">
        <f>+IF(intern2!H96&gt;=1,G$8,0)</f>
        <v>0</v>
      </c>
      <c r="H100" s="249">
        <f>+IF(intern2!I96&gt;=1,H$8,0)</f>
        <v>0</v>
      </c>
      <c r="I100" s="249">
        <f>+IF(intern2!J96&gt;=1,I$8,0)</f>
        <v>0</v>
      </c>
      <c r="J100" s="249">
        <f>+IF(intern2!K96&gt;=1,J$8,0)</f>
        <v>0</v>
      </c>
      <c r="K100" s="249">
        <f>+IF(intern2!L96&gt;=1,K$8,0)</f>
        <v>0</v>
      </c>
      <c r="L100" s="249">
        <f>+IF(intern2!M96&gt;=1,L$8,0)</f>
        <v>0</v>
      </c>
      <c r="M100" s="249">
        <f>+IF(intern2!N96&gt;=1,M$8,0)</f>
        <v>0</v>
      </c>
      <c r="N100" s="249">
        <f>+IF(intern2!O96&gt;=1,N$8,0)</f>
        <v>0</v>
      </c>
      <c r="O100" s="249">
        <f>+IF(intern2!P96&gt;=1,O$8,0)</f>
        <v>0</v>
      </c>
      <c r="P100" s="249">
        <f>+IF(intern2!Q96&gt;=1,P$8,0)</f>
        <v>0</v>
      </c>
      <c r="Q100" s="249">
        <f>+IF(intern2!R96&gt;=1,Q$8,0)</f>
        <v>0</v>
      </c>
      <c r="R100" s="249">
        <f>+IF(intern2!S96&gt;=1,R$8,0)</f>
        <v>0</v>
      </c>
      <c r="S100" s="249">
        <f>+IF(intern2!T96&gt;=1,S$8,0)</f>
        <v>0</v>
      </c>
      <c r="T100" s="249">
        <f>+IF(intern2!U96&gt;=1,T$8,0)</f>
        <v>0</v>
      </c>
      <c r="U100" s="249">
        <f>+IF(intern2!V96&gt;=1,U$8,0)</f>
        <v>0</v>
      </c>
      <c r="V100" s="249">
        <f>+IF(intern2!W96&gt;=1,V$8,0)</f>
        <v>0</v>
      </c>
      <c r="W100" s="249">
        <f>+IF(intern2!X96&gt;=1,W$8,0)</f>
        <v>0</v>
      </c>
      <c r="X100" s="249">
        <f>+IF(intern2!Y96&gt;=1,X$8,0)</f>
        <v>0</v>
      </c>
      <c r="Y100" s="249">
        <f>+IF(intern2!Z96&gt;=1,Y$8,0)</f>
        <v>0</v>
      </c>
      <c r="Z100" s="249">
        <f>+IF(intern2!AA96&gt;=1,Z$8,0)</f>
        <v>0</v>
      </c>
      <c r="AA100" s="249">
        <f>+IF(intern2!AB96&gt;=1,AA$8,0)</f>
        <v>0</v>
      </c>
      <c r="AB100" s="249">
        <f>+IF(intern2!AC96&gt;=1,AB$8,0)</f>
        <v>0</v>
      </c>
      <c r="AC100" s="249">
        <f>+IF(intern2!AD96&gt;=1,AC$8,0)</f>
        <v>0</v>
      </c>
      <c r="AD100" s="249">
        <f>+IF(intern2!AE96&gt;=1,AD$8,0)</f>
        <v>0</v>
      </c>
      <c r="AE100" s="249">
        <f>+IF(intern2!AF96&gt;=1,AE$8,0)</f>
        <v>0</v>
      </c>
      <c r="AF100" s="249">
        <f>+IF(intern2!AG96&gt;=1,AF$8,0)</f>
        <v>0</v>
      </c>
      <c r="AG100" s="249">
        <f>+IF(intern2!AH96&gt;=1,AG$8,0)</f>
        <v>0</v>
      </c>
      <c r="AH100" s="249">
        <f>+IF(intern2!AI96&gt;=1,AH$8,0)</f>
        <v>0</v>
      </c>
      <c r="AI100" s="249">
        <f>+IF(intern2!AJ96&gt;=1,AI$8,0)</f>
        <v>0</v>
      </c>
      <c r="AJ100" s="249">
        <f>+IF(intern2!AK96&gt;=1,AJ$8,0)</f>
        <v>0</v>
      </c>
      <c r="AK100" s="249">
        <f>+IF(intern2!AL96&gt;=1,AK$8,0)</f>
        <v>0</v>
      </c>
      <c r="AL100" s="249">
        <f>+IF(intern2!AM96&gt;=1,AL$8,0)</f>
        <v>0</v>
      </c>
      <c r="AM100" s="249">
        <f>+IF(intern2!AN96&gt;=1,AM$8,0)</f>
        <v>0</v>
      </c>
      <c r="AN100" s="249">
        <f>+IF(intern2!AO96&gt;=1,AN$8,0)</f>
        <v>0</v>
      </c>
      <c r="AO100" s="249">
        <f>+IF(intern2!AP96&gt;=1,AO$8,0)</f>
        <v>0</v>
      </c>
      <c r="AP100" s="249">
        <f>+IF(intern2!AQ96&gt;=1,AP$8,0)</f>
        <v>0</v>
      </c>
      <c r="AQ100" s="249">
        <f>+IF(intern2!AR96&gt;=1,AQ$8,0)</f>
        <v>0</v>
      </c>
      <c r="AR100" s="249">
        <f>+IF(intern2!AS96&gt;=1,AR$8,0)</f>
        <v>0</v>
      </c>
      <c r="AS100" s="249">
        <f>+IF(intern2!AT96&gt;=1,AS$8,0)</f>
        <v>0</v>
      </c>
      <c r="AT100" s="249">
        <f>+IF(intern2!AU96&gt;=1,AT$8,0)</f>
        <v>0</v>
      </c>
      <c r="AU100" s="249">
        <f>+IF(intern2!AV96&gt;=1,AU$8,0)</f>
        <v>0</v>
      </c>
      <c r="AV100" s="249">
        <f>+IF(intern2!AW96&gt;=1,AV$8,0)</f>
        <v>0</v>
      </c>
    </row>
    <row r="101" spans="1:48" x14ac:dyDescent="0.25">
      <c r="A101" s="222" t="str">
        <f>'2.2'!C102</f>
        <v>PNE2</v>
      </c>
      <c r="B101" s="222" t="str">
        <f>'2.2'!D102</f>
        <v>Polysomnographie</v>
      </c>
      <c r="C101" s="249">
        <f>+IF(intern2!D97&gt;=1,C$8,0)</f>
        <v>0</v>
      </c>
      <c r="D101" s="249">
        <f>+IF(intern2!E97&gt;=1,D$8,0)</f>
        <v>0</v>
      </c>
      <c r="E101" s="249">
        <f>+IF(intern2!F97&gt;=1,E$8,0)</f>
        <v>0</v>
      </c>
      <c r="F101" s="249">
        <f>+IF(intern2!G97&gt;=1,F$8,0)</f>
        <v>0</v>
      </c>
      <c r="G101" s="249">
        <f>+IF(intern2!H97&gt;=1,G$8,0)</f>
        <v>0</v>
      </c>
      <c r="H101" s="249">
        <f>+IF(intern2!I97&gt;=1,H$8,0)</f>
        <v>0</v>
      </c>
      <c r="I101" s="249">
        <f>+IF(intern2!J97&gt;=1,I$8,0)</f>
        <v>0</v>
      </c>
      <c r="J101" s="249">
        <f>+IF(intern2!K97&gt;=1,J$8,0)</f>
        <v>0</v>
      </c>
      <c r="K101" s="249">
        <f>+IF(intern2!L97&gt;=1,K$8,0)</f>
        <v>0</v>
      </c>
      <c r="L101" s="249">
        <f>+IF(intern2!M97&gt;=1,L$8,0)</f>
        <v>0</v>
      </c>
      <c r="M101" s="249">
        <f>+IF(intern2!N97&gt;=1,M$8,0)</f>
        <v>0</v>
      </c>
      <c r="N101" s="249">
        <f>+IF(intern2!O97&gt;=1,N$8,0)</f>
        <v>0</v>
      </c>
      <c r="O101" s="249">
        <f>+IF(intern2!P97&gt;=1,O$8,0)</f>
        <v>0</v>
      </c>
      <c r="P101" s="249">
        <f>+IF(intern2!Q97&gt;=1,P$8,0)</f>
        <v>0</v>
      </c>
      <c r="Q101" s="249">
        <f>+IF(intern2!R97&gt;=1,Q$8,0)</f>
        <v>0</v>
      </c>
      <c r="R101" s="249">
        <f>+IF(intern2!S97&gt;=1,R$8,0)</f>
        <v>0</v>
      </c>
      <c r="S101" s="249">
        <f>+IF(intern2!T97&gt;=1,S$8,0)</f>
        <v>0</v>
      </c>
      <c r="T101" s="249">
        <f>+IF(intern2!U97&gt;=1,T$8,0)</f>
        <v>0</v>
      </c>
      <c r="U101" s="249">
        <f>+IF(intern2!V97&gt;=1,U$8,0)</f>
        <v>0</v>
      </c>
      <c r="V101" s="249">
        <f>+IF(intern2!W97&gt;=1,V$8,0)</f>
        <v>0</v>
      </c>
      <c r="W101" s="249">
        <f>+IF(intern2!X97&gt;=1,W$8,0)</f>
        <v>0</v>
      </c>
      <c r="X101" s="249">
        <f>+IF(intern2!Y97&gt;=1,X$8,0)</f>
        <v>0</v>
      </c>
      <c r="Y101" s="249">
        <f>+IF(intern2!Z97&gt;=1,Y$8,0)</f>
        <v>0</v>
      </c>
      <c r="Z101" s="249">
        <f>+IF(intern2!AA97&gt;=1,Z$8,0)</f>
        <v>0</v>
      </c>
      <c r="AA101" s="249">
        <f>+IF(intern2!AB97&gt;=1,AA$8,0)</f>
        <v>0</v>
      </c>
      <c r="AB101" s="249">
        <f>+IF(intern2!AC97&gt;=1,AB$8,0)</f>
        <v>0</v>
      </c>
      <c r="AC101" s="249">
        <f>+IF(intern2!AD97&gt;=1,AC$8,0)</f>
        <v>0</v>
      </c>
      <c r="AD101" s="249">
        <f>+IF(intern2!AE97&gt;=1,AD$8,0)</f>
        <v>0</v>
      </c>
      <c r="AE101" s="249">
        <f>+IF(intern2!AF97&gt;=1,AE$8,0)</f>
        <v>0</v>
      </c>
      <c r="AF101" s="249">
        <f>+IF(intern2!AG97&gt;=1,AF$8,0)</f>
        <v>0</v>
      </c>
      <c r="AG101" s="249">
        <f>+IF(intern2!AH97&gt;=1,AG$8,0)</f>
        <v>0</v>
      </c>
      <c r="AH101" s="249">
        <f>+IF(intern2!AI97&gt;=1,AH$8,0)</f>
        <v>0</v>
      </c>
      <c r="AI101" s="249">
        <f>+IF(intern2!AJ97&gt;=1,AI$8,0)</f>
        <v>0</v>
      </c>
      <c r="AJ101" s="249">
        <f>+IF(intern2!AK97&gt;=1,AJ$8,0)</f>
        <v>0</v>
      </c>
      <c r="AK101" s="249">
        <f>+IF(intern2!AL97&gt;=1,AK$8,0)</f>
        <v>0</v>
      </c>
      <c r="AL101" s="249">
        <f>+IF(intern2!AM97&gt;=1,AL$8,0)</f>
        <v>0</v>
      </c>
      <c r="AM101" s="249">
        <f>+IF(intern2!AN97&gt;=1,AM$8,0)</f>
        <v>0</v>
      </c>
      <c r="AN101" s="249">
        <f>+IF(intern2!AO97&gt;=1,AN$8,0)</f>
        <v>0</v>
      </c>
      <c r="AO101" s="249">
        <f>+IF(intern2!AP97&gt;=1,AO$8,0)</f>
        <v>0</v>
      </c>
      <c r="AP101" s="249">
        <f>+IF(intern2!AQ97&gt;=1,AP$8,0)</f>
        <v>0</v>
      </c>
      <c r="AQ101" s="249">
        <f>+IF(intern2!AR97&gt;=1,AQ$8,0)</f>
        <v>0</v>
      </c>
      <c r="AR101" s="249">
        <f>+IF(intern2!AS97&gt;=1,AR$8,0)</f>
        <v>0</v>
      </c>
      <c r="AS101" s="249">
        <f>+IF(intern2!AT97&gt;=1,AS$8,0)</f>
        <v>0</v>
      </c>
      <c r="AT101" s="249">
        <f>+IF(intern2!AU97&gt;=1,AT$8,0)</f>
        <v>0</v>
      </c>
      <c r="AU101" s="249">
        <f>+IF(intern2!AV97&gt;=1,AU$8,0)</f>
        <v>0</v>
      </c>
      <c r="AV101" s="249">
        <f>+IF(intern2!AW97&gt;=1,AV$8,0)</f>
        <v>0</v>
      </c>
    </row>
    <row r="102" spans="1:48" x14ac:dyDescent="0.25">
      <c r="A102" s="222" t="str">
        <f>'2.2'!C103</f>
        <v>THO1</v>
      </c>
      <c r="B102" s="222" t="str">
        <f>'2.2'!D103</f>
        <v>Thoraxchirurgie</v>
      </c>
      <c r="C102" s="249">
        <f>+IF(intern2!D98&gt;=1,C$8,0)</f>
        <v>0</v>
      </c>
      <c r="D102" s="249">
        <f>+IF(intern2!E98&gt;=1,D$8,0)</f>
        <v>0</v>
      </c>
      <c r="E102" s="249">
        <f>+IF(intern2!F98&gt;=1,E$8,0)</f>
        <v>0</v>
      </c>
      <c r="F102" s="249">
        <f>+IF(intern2!G98&gt;=1,F$8,0)</f>
        <v>0</v>
      </c>
      <c r="G102" s="249">
        <f>+IF(intern2!H98&gt;=1,G$8,0)</f>
        <v>0</v>
      </c>
      <c r="H102" s="249">
        <f>+IF(intern2!I98&gt;=1,H$8,0)</f>
        <v>0</v>
      </c>
      <c r="I102" s="249">
        <f>+IF(intern2!J98&gt;=1,I$8,0)</f>
        <v>0</v>
      </c>
      <c r="J102" s="249">
        <f>+IF(intern2!K98&gt;=1,J$8,0)</f>
        <v>0</v>
      </c>
      <c r="K102" s="249">
        <f>+IF(intern2!L98&gt;=1,K$8,0)</f>
        <v>0</v>
      </c>
      <c r="L102" s="249">
        <f>+IF(intern2!M98&gt;=1,L$8,0)</f>
        <v>0</v>
      </c>
      <c r="M102" s="249">
        <f>+IF(intern2!N98&gt;=1,M$8,0)</f>
        <v>0</v>
      </c>
      <c r="N102" s="249">
        <f>+IF(intern2!O98&gt;=1,N$8,0)</f>
        <v>0</v>
      </c>
      <c r="O102" s="249">
        <f>+IF(intern2!P98&gt;=1,O$8,0)</f>
        <v>0</v>
      </c>
      <c r="P102" s="249">
        <f>+IF(intern2!Q98&gt;=1,P$8,0)</f>
        <v>0</v>
      </c>
      <c r="Q102" s="249">
        <f>+IF(intern2!R98&gt;=1,Q$8,0)</f>
        <v>0</v>
      </c>
      <c r="R102" s="249">
        <f>+IF(intern2!S98&gt;=1,R$8,0)</f>
        <v>0</v>
      </c>
      <c r="S102" s="249">
        <f>+IF(intern2!T98&gt;=1,S$8,0)</f>
        <v>0</v>
      </c>
      <c r="T102" s="249">
        <f>+IF(intern2!U98&gt;=1,T$8,0)</f>
        <v>0</v>
      </c>
      <c r="U102" s="249">
        <f>+IF(intern2!V98&gt;=1,U$8,0)</f>
        <v>0</v>
      </c>
      <c r="V102" s="249">
        <f>+IF(intern2!W98&gt;=1,V$8,0)</f>
        <v>0</v>
      </c>
      <c r="W102" s="249">
        <f>+IF(intern2!X98&gt;=1,W$8,0)</f>
        <v>0</v>
      </c>
      <c r="X102" s="249">
        <f>+IF(intern2!Y98&gt;=1,X$8,0)</f>
        <v>0</v>
      </c>
      <c r="Y102" s="249">
        <f>+IF(intern2!Z98&gt;=1,Y$8,0)</f>
        <v>0</v>
      </c>
      <c r="Z102" s="249">
        <f>+IF(intern2!AA98&gt;=1,Z$8,0)</f>
        <v>0</v>
      </c>
      <c r="AA102" s="249">
        <f>+IF(intern2!AB98&gt;=1,AA$8,0)</f>
        <v>0</v>
      </c>
      <c r="AB102" s="249">
        <f>+IF(intern2!AC98&gt;=1,AB$8,0)</f>
        <v>0</v>
      </c>
      <c r="AC102" s="249">
        <f>+IF(intern2!AD98&gt;=1,AC$8,0)</f>
        <v>0</v>
      </c>
      <c r="AD102" s="249">
        <f>+IF(intern2!AE98&gt;=1,AD$8,0)</f>
        <v>0</v>
      </c>
      <c r="AE102" s="249">
        <f>+IF(intern2!AF98&gt;=1,AE$8,0)</f>
        <v>0</v>
      </c>
      <c r="AF102" s="249">
        <f>+IF(intern2!AG98&gt;=1,AF$8,0)</f>
        <v>0</v>
      </c>
      <c r="AG102" s="249">
        <f>+IF(intern2!AH98&gt;=1,AG$8,0)</f>
        <v>0</v>
      </c>
      <c r="AH102" s="249">
        <f>+IF(intern2!AI98&gt;=1,AH$8,0)</f>
        <v>0</v>
      </c>
      <c r="AI102" s="249">
        <f>+IF(intern2!AJ98&gt;=1,AI$8,0)</f>
        <v>0</v>
      </c>
      <c r="AJ102" s="249">
        <f>+IF(intern2!AK98&gt;=1,AJ$8,0)</f>
        <v>0</v>
      </c>
      <c r="AK102" s="249">
        <f>+IF(intern2!AL98&gt;=1,AK$8,0)</f>
        <v>0</v>
      </c>
      <c r="AL102" s="249">
        <f>+IF(intern2!AM98&gt;=1,AL$8,0)</f>
        <v>0</v>
      </c>
      <c r="AM102" s="249">
        <f>+IF(intern2!AN98&gt;=1,AM$8,0)</f>
        <v>0</v>
      </c>
      <c r="AN102" s="249">
        <f>+IF(intern2!AO98&gt;=1,AN$8,0)</f>
        <v>0</v>
      </c>
      <c r="AO102" s="249">
        <f>+IF(intern2!AP98&gt;=1,AO$8,0)</f>
        <v>0</v>
      </c>
      <c r="AP102" s="249">
        <f>+IF(intern2!AQ98&gt;=1,AP$8,0)</f>
        <v>0</v>
      </c>
      <c r="AQ102" s="249">
        <f>+IF(intern2!AR98&gt;=1,AQ$8,0)</f>
        <v>0</v>
      </c>
      <c r="AR102" s="249">
        <f>+IF(intern2!AS98&gt;=1,AR$8,0)</f>
        <v>0</v>
      </c>
      <c r="AS102" s="249">
        <f>+IF(intern2!AT98&gt;=1,AS$8,0)</f>
        <v>0</v>
      </c>
      <c r="AT102" s="249">
        <f>+IF(intern2!AU98&gt;=1,AT$8,0)</f>
        <v>0</v>
      </c>
      <c r="AU102" s="249">
        <f>+IF(intern2!AV98&gt;=1,AU$8,0)</f>
        <v>0</v>
      </c>
      <c r="AV102" s="249">
        <f>+IF(intern2!AW98&gt;=1,AV$8,0)</f>
        <v>0</v>
      </c>
    </row>
    <row r="103" spans="1:48" ht="50" x14ac:dyDescent="0.25">
      <c r="A103" s="222" t="str">
        <f>'2.2'!C104</f>
        <v>THO1.1</v>
      </c>
      <c r="B103" s="222" t="str">
        <f>'2.2'!D104</f>
        <v>Maligne Neoplasien des Atmungssystems (kurative Resektion durch Lobektomie / Pneumonektomie)</v>
      </c>
      <c r="C103" s="249">
        <f>+IF(intern2!D99&gt;=1,C$8,0)</f>
        <v>0</v>
      </c>
      <c r="D103" s="249">
        <f>+IF(intern2!E99&gt;=1,D$8,0)</f>
        <v>0</v>
      </c>
      <c r="E103" s="249">
        <f>+IF(intern2!F99&gt;=1,E$8,0)</f>
        <v>0</v>
      </c>
      <c r="F103" s="249">
        <f>+IF(intern2!G99&gt;=1,F$8,0)</f>
        <v>0</v>
      </c>
      <c r="G103" s="249">
        <f>+IF(intern2!H99&gt;=1,G$8,0)</f>
        <v>0</v>
      </c>
      <c r="H103" s="249">
        <f>+IF(intern2!I99&gt;=1,H$8,0)</f>
        <v>0</v>
      </c>
      <c r="I103" s="249">
        <f>+IF(intern2!J99&gt;=1,I$8,0)</f>
        <v>0</v>
      </c>
      <c r="J103" s="249">
        <f>+IF(intern2!K99&gt;=1,J$8,0)</f>
        <v>0</v>
      </c>
      <c r="K103" s="249">
        <f>+IF(intern2!L99&gt;=1,K$8,0)</f>
        <v>0</v>
      </c>
      <c r="L103" s="249">
        <f>+IF(intern2!M99&gt;=1,L$8,0)</f>
        <v>0</v>
      </c>
      <c r="M103" s="249">
        <f>+IF(intern2!N99&gt;=1,M$8,0)</f>
        <v>0</v>
      </c>
      <c r="N103" s="249">
        <f>+IF(intern2!O99&gt;=1,N$8,0)</f>
        <v>0</v>
      </c>
      <c r="O103" s="249">
        <f>+IF(intern2!P99&gt;=1,O$8,0)</f>
        <v>0</v>
      </c>
      <c r="P103" s="249">
        <f>+IF(intern2!Q99&gt;=1,P$8,0)</f>
        <v>0</v>
      </c>
      <c r="Q103" s="249">
        <f>+IF(intern2!R99&gt;=1,Q$8,0)</f>
        <v>0</v>
      </c>
      <c r="R103" s="249">
        <f>+IF(intern2!S99&gt;=1,R$8,0)</f>
        <v>0</v>
      </c>
      <c r="S103" s="249">
        <f>+IF(intern2!T99&gt;=1,S$8,0)</f>
        <v>0</v>
      </c>
      <c r="T103" s="249">
        <f>+IF(intern2!U99&gt;=1,T$8,0)</f>
        <v>0</v>
      </c>
      <c r="U103" s="249">
        <f>+IF(intern2!V99&gt;=1,U$8,0)</f>
        <v>0</v>
      </c>
      <c r="V103" s="249">
        <f>+IF(intern2!W99&gt;=1,V$8,0)</f>
        <v>0</v>
      </c>
      <c r="W103" s="249">
        <f>+IF(intern2!X99&gt;=1,W$8,0)</f>
        <v>0</v>
      </c>
      <c r="X103" s="249">
        <f>+IF(intern2!Y99&gt;=1,X$8,0)</f>
        <v>0</v>
      </c>
      <c r="Y103" s="249">
        <f>+IF(intern2!Z99&gt;=1,Y$8,0)</f>
        <v>0</v>
      </c>
      <c r="Z103" s="249">
        <f>+IF(intern2!AA99&gt;=1,Z$8,0)</f>
        <v>0</v>
      </c>
      <c r="AA103" s="249">
        <f>+IF(intern2!AB99&gt;=1,AA$8,0)</f>
        <v>0</v>
      </c>
      <c r="AB103" s="249">
        <f>+IF(intern2!AC99&gt;=1,AB$8,0)</f>
        <v>0</v>
      </c>
      <c r="AC103" s="249">
        <f>+IF(intern2!AD99&gt;=1,AC$8,0)</f>
        <v>0</v>
      </c>
      <c r="AD103" s="249">
        <f>+IF(intern2!AE99&gt;=1,AD$8,0)</f>
        <v>0</v>
      </c>
      <c r="AE103" s="249">
        <f>+IF(intern2!AF99&gt;=1,AE$8,0)</f>
        <v>0</v>
      </c>
      <c r="AF103" s="249">
        <f>+IF(intern2!AG99&gt;=1,AF$8,0)</f>
        <v>0</v>
      </c>
      <c r="AG103" s="249">
        <f>+IF(intern2!AH99&gt;=1,AG$8,0)</f>
        <v>0</v>
      </c>
      <c r="AH103" s="249">
        <f>+IF(intern2!AI99&gt;=1,AH$8,0)</f>
        <v>0</v>
      </c>
      <c r="AI103" s="249">
        <f>+IF(intern2!AJ99&gt;=1,AI$8,0)</f>
        <v>0</v>
      </c>
      <c r="AJ103" s="249">
        <f>+IF(intern2!AK99&gt;=1,AJ$8,0)</f>
        <v>0</v>
      </c>
      <c r="AK103" s="249">
        <f>+IF(intern2!AL99&gt;=1,AK$8,0)</f>
        <v>0</v>
      </c>
      <c r="AL103" s="249">
        <f>+IF(intern2!AM99&gt;=1,AL$8,0)</f>
        <v>0</v>
      </c>
      <c r="AM103" s="249">
        <f>+IF(intern2!AN99&gt;=1,AM$8,0)</f>
        <v>0</v>
      </c>
      <c r="AN103" s="249">
        <f>+IF(intern2!AO99&gt;=1,AN$8,0)</f>
        <v>0</v>
      </c>
      <c r="AO103" s="249">
        <f>+IF(intern2!AP99&gt;=1,AO$8,0)</f>
        <v>0</v>
      </c>
      <c r="AP103" s="249">
        <f>+IF(intern2!AQ99&gt;=1,AP$8,0)</f>
        <v>0</v>
      </c>
      <c r="AQ103" s="249">
        <f>+IF(intern2!AR99&gt;=1,AQ$8,0)</f>
        <v>0</v>
      </c>
      <c r="AR103" s="249">
        <f>+IF(intern2!AS99&gt;=1,AR$8,0)</f>
        <v>0</v>
      </c>
      <c r="AS103" s="249">
        <f>+IF(intern2!AT99&gt;=1,AS$8,0)</f>
        <v>0</v>
      </c>
      <c r="AT103" s="249">
        <f>+IF(intern2!AU99&gt;=1,AT$8,0)</f>
        <v>0</v>
      </c>
      <c r="AU103" s="249">
        <f>+IF(intern2!AV99&gt;=1,AU$8,0)</f>
        <v>0</v>
      </c>
      <c r="AV103" s="249">
        <f>+IF(intern2!AW99&gt;=1,AV$8,0)</f>
        <v>0</v>
      </c>
    </row>
    <row r="104" spans="1:48" x14ac:dyDescent="0.25">
      <c r="A104" s="222" t="str">
        <f>'2.2'!C105</f>
        <v>THO1.2</v>
      </c>
      <c r="B104" s="222" t="str">
        <f>'2.2'!D105</f>
        <v>Mediastinaleingriffe</v>
      </c>
      <c r="C104" s="249">
        <f>+IF(intern2!D100&gt;=1,C$8,0)</f>
        <v>0</v>
      </c>
      <c r="D104" s="249">
        <f>+IF(intern2!E100&gt;=1,D$8,0)</f>
        <v>0</v>
      </c>
      <c r="E104" s="249">
        <f>+IF(intern2!F100&gt;=1,E$8,0)</f>
        <v>0</v>
      </c>
      <c r="F104" s="249">
        <f>+IF(intern2!G100&gt;=1,F$8,0)</f>
        <v>0</v>
      </c>
      <c r="G104" s="249">
        <f>+IF(intern2!H100&gt;=1,G$8,0)</f>
        <v>0</v>
      </c>
      <c r="H104" s="249">
        <f>+IF(intern2!I100&gt;=1,H$8,0)</f>
        <v>0</v>
      </c>
      <c r="I104" s="249">
        <f>+IF(intern2!J100&gt;=1,I$8,0)</f>
        <v>0</v>
      </c>
      <c r="J104" s="249">
        <f>+IF(intern2!K100&gt;=1,J$8,0)</f>
        <v>0</v>
      </c>
      <c r="K104" s="249">
        <f>+IF(intern2!L100&gt;=1,K$8,0)</f>
        <v>0</v>
      </c>
      <c r="L104" s="249">
        <f>+IF(intern2!M100&gt;=1,L$8,0)</f>
        <v>0</v>
      </c>
      <c r="M104" s="249">
        <f>+IF(intern2!N100&gt;=1,M$8,0)</f>
        <v>0</v>
      </c>
      <c r="N104" s="249">
        <f>+IF(intern2!O100&gt;=1,N$8,0)</f>
        <v>0</v>
      </c>
      <c r="O104" s="249">
        <f>+IF(intern2!P100&gt;=1,O$8,0)</f>
        <v>0</v>
      </c>
      <c r="P104" s="249">
        <f>+IF(intern2!Q100&gt;=1,P$8,0)</f>
        <v>0</v>
      </c>
      <c r="Q104" s="249">
        <f>+IF(intern2!R100&gt;=1,Q$8,0)</f>
        <v>0</v>
      </c>
      <c r="R104" s="249">
        <f>+IF(intern2!S100&gt;=1,R$8,0)</f>
        <v>0</v>
      </c>
      <c r="S104" s="249">
        <f>+IF(intern2!T100&gt;=1,S$8,0)</f>
        <v>0</v>
      </c>
      <c r="T104" s="249">
        <f>+IF(intern2!U100&gt;=1,T$8,0)</f>
        <v>0</v>
      </c>
      <c r="U104" s="249">
        <f>+IF(intern2!V100&gt;=1,U$8,0)</f>
        <v>0</v>
      </c>
      <c r="V104" s="249">
        <f>+IF(intern2!W100&gt;=1,V$8,0)</f>
        <v>0</v>
      </c>
      <c r="W104" s="249">
        <f>+IF(intern2!X100&gt;=1,W$8,0)</f>
        <v>0</v>
      </c>
      <c r="X104" s="249">
        <f>+IF(intern2!Y100&gt;=1,X$8,0)</f>
        <v>0</v>
      </c>
      <c r="Y104" s="249">
        <f>+IF(intern2!Z100&gt;=1,Y$8,0)</f>
        <v>0</v>
      </c>
      <c r="Z104" s="249">
        <f>+IF(intern2!AA100&gt;=1,Z$8,0)</f>
        <v>0</v>
      </c>
      <c r="AA104" s="249">
        <f>+IF(intern2!AB100&gt;=1,AA$8,0)</f>
        <v>0</v>
      </c>
      <c r="AB104" s="249">
        <f>+IF(intern2!AC100&gt;=1,AB$8,0)</f>
        <v>0</v>
      </c>
      <c r="AC104" s="249">
        <f>+IF(intern2!AD100&gt;=1,AC$8,0)</f>
        <v>0</v>
      </c>
      <c r="AD104" s="249">
        <f>+IF(intern2!AE100&gt;=1,AD$8,0)</f>
        <v>0</v>
      </c>
      <c r="AE104" s="249">
        <f>+IF(intern2!AF100&gt;=1,AE$8,0)</f>
        <v>0</v>
      </c>
      <c r="AF104" s="249">
        <f>+IF(intern2!AG100&gt;=1,AF$8,0)</f>
        <v>0</v>
      </c>
      <c r="AG104" s="249">
        <f>+IF(intern2!AH100&gt;=1,AG$8,0)</f>
        <v>0</v>
      </c>
      <c r="AH104" s="249">
        <f>+IF(intern2!AI100&gt;=1,AH$8,0)</f>
        <v>0</v>
      </c>
      <c r="AI104" s="249">
        <f>+IF(intern2!AJ100&gt;=1,AI$8,0)</f>
        <v>0</v>
      </c>
      <c r="AJ104" s="249">
        <f>+IF(intern2!AK100&gt;=1,AJ$8,0)</f>
        <v>0</v>
      </c>
      <c r="AK104" s="249">
        <f>+IF(intern2!AL100&gt;=1,AK$8,0)</f>
        <v>0</v>
      </c>
      <c r="AL104" s="249">
        <f>+IF(intern2!AM100&gt;=1,AL$8,0)</f>
        <v>0</v>
      </c>
      <c r="AM104" s="249">
        <f>+IF(intern2!AN100&gt;=1,AM$8,0)</f>
        <v>0</v>
      </c>
      <c r="AN104" s="249">
        <f>+IF(intern2!AO100&gt;=1,AN$8,0)</f>
        <v>0</v>
      </c>
      <c r="AO104" s="249">
        <f>+IF(intern2!AP100&gt;=1,AO$8,0)</f>
        <v>0</v>
      </c>
      <c r="AP104" s="249">
        <f>+IF(intern2!AQ100&gt;=1,AP$8,0)</f>
        <v>0</v>
      </c>
      <c r="AQ104" s="249">
        <f>+IF(intern2!AR100&gt;=1,AQ$8,0)</f>
        <v>0</v>
      </c>
      <c r="AR104" s="249">
        <f>+IF(intern2!AS100&gt;=1,AR$8,0)</f>
        <v>0</v>
      </c>
      <c r="AS104" s="249">
        <f>+IF(intern2!AT100&gt;=1,AS$8,0)</f>
        <v>0</v>
      </c>
      <c r="AT104" s="249">
        <f>+IF(intern2!AU100&gt;=1,AT$8,0)</f>
        <v>0</v>
      </c>
      <c r="AU104" s="249">
        <f>+IF(intern2!AV100&gt;=1,AU$8,0)</f>
        <v>0</v>
      </c>
      <c r="AV104" s="249">
        <f>+IF(intern2!AW100&gt;=1,AV$8,0)</f>
        <v>0</v>
      </c>
    </row>
    <row r="105" spans="1:48" x14ac:dyDescent="0.25">
      <c r="A105" s="222" t="str">
        <f>'2.2'!C106</f>
        <v>TPL1</v>
      </c>
      <c r="B105" s="222" t="str">
        <f>'2.2'!D106</f>
        <v>Herztransplantation (IVHSM)</v>
      </c>
      <c r="C105" s="249">
        <f>+IF(intern2!D101&gt;=1,C$8,0)</f>
        <v>0</v>
      </c>
      <c r="D105" s="249">
        <f>+IF(intern2!E101&gt;=1,D$8,0)</f>
        <v>0</v>
      </c>
      <c r="E105" s="249">
        <f>+IF(intern2!F101&gt;=1,E$8,0)</f>
        <v>0</v>
      </c>
      <c r="F105" s="249">
        <f>+IF(intern2!G101&gt;=1,F$8,0)</f>
        <v>0</v>
      </c>
      <c r="G105" s="249">
        <f>+IF(intern2!H101&gt;=1,G$8,0)</f>
        <v>0</v>
      </c>
      <c r="H105" s="249">
        <f>+IF(intern2!I101&gt;=1,H$8,0)</f>
        <v>0</v>
      </c>
      <c r="I105" s="249">
        <f>+IF(intern2!J101&gt;=1,I$8,0)</f>
        <v>0</v>
      </c>
      <c r="J105" s="249">
        <f>+IF(intern2!K101&gt;=1,J$8,0)</f>
        <v>0</v>
      </c>
      <c r="K105" s="249">
        <f>+IF(intern2!L101&gt;=1,K$8,0)</f>
        <v>0</v>
      </c>
      <c r="L105" s="249">
        <f>+IF(intern2!M101&gt;=1,L$8,0)</f>
        <v>0</v>
      </c>
      <c r="M105" s="249">
        <f>+IF(intern2!N101&gt;=1,M$8,0)</f>
        <v>0</v>
      </c>
      <c r="N105" s="249">
        <f>+IF(intern2!O101&gt;=1,N$8,0)</f>
        <v>0</v>
      </c>
      <c r="O105" s="249">
        <f>+IF(intern2!P101&gt;=1,O$8,0)</f>
        <v>0</v>
      </c>
      <c r="P105" s="249">
        <f>+IF(intern2!Q101&gt;=1,P$8,0)</f>
        <v>0</v>
      </c>
      <c r="Q105" s="249">
        <f>+IF(intern2!R101&gt;=1,Q$8,0)</f>
        <v>0</v>
      </c>
      <c r="R105" s="249">
        <f>+IF(intern2!S101&gt;=1,R$8,0)</f>
        <v>0</v>
      </c>
      <c r="S105" s="249">
        <f>+IF(intern2!T101&gt;=1,S$8,0)</f>
        <v>0</v>
      </c>
      <c r="T105" s="249">
        <f>+IF(intern2!U101&gt;=1,T$8,0)</f>
        <v>0</v>
      </c>
      <c r="U105" s="249">
        <f>+IF(intern2!V101&gt;=1,U$8,0)</f>
        <v>0</v>
      </c>
      <c r="V105" s="249">
        <f>+IF(intern2!W101&gt;=1,V$8,0)</f>
        <v>0</v>
      </c>
      <c r="W105" s="249">
        <f>+IF(intern2!X101&gt;=1,W$8,0)</f>
        <v>0</v>
      </c>
      <c r="X105" s="249">
        <f>+IF(intern2!Y101&gt;=1,X$8,0)</f>
        <v>0</v>
      </c>
      <c r="Y105" s="249">
        <f>+IF(intern2!Z101&gt;=1,Y$8,0)</f>
        <v>0</v>
      </c>
      <c r="Z105" s="249">
        <f>+IF(intern2!AA101&gt;=1,Z$8,0)</f>
        <v>0</v>
      </c>
      <c r="AA105" s="249">
        <f>+IF(intern2!AB101&gt;=1,AA$8,0)</f>
        <v>0</v>
      </c>
      <c r="AB105" s="249">
        <f>+IF(intern2!AC101&gt;=1,AB$8,0)</f>
        <v>0</v>
      </c>
      <c r="AC105" s="249">
        <f>+IF(intern2!AD101&gt;=1,AC$8,0)</f>
        <v>0</v>
      </c>
      <c r="AD105" s="249">
        <f>+IF(intern2!AE101&gt;=1,AD$8,0)</f>
        <v>0</v>
      </c>
      <c r="AE105" s="249">
        <f>+IF(intern2!AF101&gt;=1,AE$8,0)</f>
        <v>0</v>
      </c>
      <c r="AF105" s="249">
        <f>+IF(intern2!AG101&gt;=1,AF$8,0)</f>
        <v>0</v>
      </c>
      <c r="AG105" s="249">
        <f>+IF(intern2!AH101&gt;=1,AG$8,0)</f>
        <v>0</v>
      </c>
      <c r="AH105" s="249">
        <f>+IF(intern2!AI101&gt;=1,AH$8,0)</f>
        <v>0</v>
      </c>
      <c r="AI105" s="249">
        <f>+IF(intern2!AJ101&gt;=1,AI$8,0)</f>
        <v>0</v>
      </c>
      <c r="AJ105" s="249">
        <f>+IF(intern2!AK101&gt;=1,AJ$8,0)</f>
        <v>0</v>
      </c>
      <c r="AK105" s="249">
        <f>+IF(intern2!AL101&gt;=1,AK$8,0)</f>
        <v>0</v>
      </c>
      <c r="AL105" s="249">
        <f>+IF(intern2!AM101&gt;=1,AL$8,0)</f>
        <v>0</v>
      </c>
      <c r="AM105" s="249">
        <f>+IF(intern2!AN101&gt;=1,AM$8,0)</f>
        <v>0</v>
      </c>
      <c r="AN105" s="249">
        <f>+IF(intern2!AO101&gt;=1,AN$8,0)</f>
        <v>0</v>
      </c>
      <c r="AO105" s="249">
        <f>+IF(intern2!AP101&gt;=1,AO$8,0)</f>
        <v>0</v>
      </c>
      <c r="AP105" s="249">
        <f>+IF(intern2!AQ101&gt;=1,AP$8,0)</f>
        <v>0</v>
      </c>
      <c r="AQ105" s="249">
        <f>+IF(intern2!AR101&gt;=1,AQ$8,0)</f>
        <v>0</v>
      </c>
      <c r="AR105" s="249">
        <f>+IF(intern2!AS101&gt;=1,AR$8,0)</f>
        <v>0</v>
      </c>
      <c r="AS105" s="249">
        <f>+IF(intern2!AT101&gt;=1,AS$8,0)</f>
        <v>0</v>
      </c>
      <c r="AT105" s="249">
        <f>+IF(intern2!AU101&gt;=1,AT$8,0)</f>
        <v>0</v>
      </c>
      <c r="AU105" s="249">
        <f>+IF(intern2!AV101&gt;=1,AU$8,0)</f>
        <v>0</v>
      </c>
      <c r="AV105" s="249">
        <f>+IF(intern2!AW101&gt;=1,AV$8,0)</f>
        <v>0</v>
      </c>
    </row>
    <row r="106" spans="1:48" x14ac:dyDescent="0.25">
      <c r="A106" s="222" t="str">
        <f>'2.2'!C107</f>
        <v>TPL2</v>
      </c>
      <c r="B106" s="222" t="str">
        <f>'2.2'!D107</f>
        <v>Lungentransplantation (IVHSM)</v>
      </c>
      <c r="C106" s="249">
        <f>+IF(intern2!D102&gt;=1,C$8,0)</f>
        <v>0</v>
      </c>
      <c r="D106" s="249">
        <f>+IF(intern2!E102&gt;=1,D$8,0)</f>
        <v>0</v>
      </c>
      <c r="E106" s="249">
        <f>+IF(intern2!F102&gt;=1,E$8,0)</f>
        <v>0</v>
      </c>
      <c r="F106" s="249">
        <f>+IF(intern2!G102&gt;=1,F$8,0)</f>
        <v>0</v>
      </c>
      <c r="G106" s="249">
        <f>+IF(intern2!H102&gt;=1,G$8,0)</f>
        <v>0</v>
      </c>
      <c r="H106" s="249">
        <f>+IF(intern2!I102&gt;=1,H$8,0)</f>
        <v>0</v>
      </c>
      <c r="I106" s="249">
        <f>+IF(intern2!J102&gt;=1,I$8,0)</f>
        <v>0</v>
      </c>
      <c r="J106" s="249">
        <f>+IF(intern2!K102&gt;=1,J$8,0)</f>
        <v>0</v>
      </c>
      <c r="K106" s="249">
        <f>+IF(intern2!L102&gt;=1,K$8,0)</f>
        <v>0</v>
      </c>
      <c r="L106" s="249">
        <f>+IF(intern2!M102&gt;=1,L$8,0)</f>
        <v>0</v>
      </c>
      <c r="M106" s="249">
        <f>+IF(intern2!N102&gt;=1,M$8,0)</f>
        <v>0</v>
      </c>
      <c r="N106" s="249">
        <f>+IF(intern2!O102&gt;=1,N$8,0)</f>
        <v>0</v>
      </c>
      <c r="O106" s="249">
        <f>+IF(intern2!P102&gt;=1,O$8,0)</f>
        <v>0</v>
      </c>
      <c r="P106" s="249">
        <f>+IF(intern2!Q102&gt;=1,P$8,0)</f>
        <v>0</v>
      </c>
      <c r="Q106" s="249">
        <f>+IF(intern2!R102&gt;=1,Q$8,0)</f>
        <v>0</v>
      </c>
      <c r="R106" s="249">
        <f>+IF(intern2!S102&gt;=1,R$8,0)</f>
        <v>0</v>
      </c>
      <c r="S106" s="249">
        <f>+IF(intern2!T102&gt;=1,S$8,0)</f>
        <v>0</v>
      </c>
      <c r="T106" s="249">
        <f>+IF(intern2!U102&gt;=1,T$8,0)</f>
        <v>0</v>
      </c>
      <c r="U106" s="249">
        <f>+IF(intern2!V102&gt;=1,U$8,0)</f>
        <v>0</v>
      </c>
      <c r="V106" s="249">
        <f>+IF(intern2!W102&gt;=1,V$8,0)</f>
        <v>0</v>
      </c>
      <c r="W106" s="249">
        <f>+IF(intern2!X102&gt;=1,W$8,0)</f>
        <v>0</v>
      </c>
      <c r="X106" s="249">
        <f>+IF(intern2!Y102&gt;=1,X$8,0)</f>
        <v>0</v>
      </c>
      <c r="Y106" s="249">
        <f>+IF(intern2!Z102&gt;=1,Y$8,0)</f>
        <v>0</v>
      </c>
      <c r="Z106" s="249">
        <f>+IF(intern2!AA102&gt;=1,Z$8,0)</f>
        <v>0</v>
      </c>
      <c r="AA106" s="249">
        <f>+IF(intern2!AB102&gt;=1,AA$8,0)</f>
        <v>0</v>
      </c>
      <c r="AB106" s="249">
        <f>+IF(intern2!AC102&gt;=1,AB$8,0)</f>
        <v>0</v>
      </c>
      <c r="AC106" s="249">
        <f>+IF(intern2!AD102&gt;=1,AC$8,0)</f>
        <v>0</v>
      </c>
      <c r="AD106" s="249">
        <f>+IF(intern2!AE102&gt;=1,AD$8,0)</f>
        <v>0</v>
      </c>
      <c r="AE106" s="249">
        <f>+IF(intern2!AF102&gt;=1,AE$8,0)</f>
        <v>0</v>
      </c>
      <c r="AF106" s="249">
        <f>+IF(intern2!AG102&gt;=1,AF$8,0)</f>
        <v>0</v>
      </c>
      <c r="AG106" s="249">
        <f>+IF(intern2!AH102&gt;=1,AG$8,0)</f>
        <v>0</v>
      </c>
      <c r="AH106" s="249">
        <f>+IF(intern2!AI102&gt;=1,AH$8,0)</f>
        <v>0</v>
      </c>
      <c r="AI106" s="249">
        <f>+IF(intern2!AJ102&gt;=1,AI$8,0)</f>
        <v>0</v>
      </c>
      <c r="AJ106" s="249">
        <f>+IF(intern2!AK102&gt;=1,AJ$8,0)</f>
        <v>0</v>
      </c>
      <c r="AK106" s="249">
        <f>+IF(intern2!AL102&gt;=1,AK$8,0)</f>
        <v>0</v>
      </c>
      <c r="AL106" s="249">
        <f>+IF(intern2!AM102&gt;=1,AL$8,0)</f>
        <v>0</v>
      </c>
      <c r="AM106" s="249">
        <f>+IF(intern2!AN102&gt;=1,AM$8,0)</f>
        <v>0</v>
      </c>
      <c r="AN106" s="249">
        <f>+IF(intern2!AO102&gt;=1,AN$8,0)</f>
        <v>0</v>
      </c>
      <c r="AO106" s="249">
        <f>+IF(intern2!AP102&gt;=1,AO$8,0)</f>
        <v>0</v>
      </c>
      <c r="AP106" s="249">
        <f>+IF(intern2!AQ102&gt;=1,AP$8,0)</f>
        <v>0</v>
      </c>
      <c r="AQ106" s="249">
        <f>+IF(intern2!AR102&gt;=1,AQ$8,0)</f>
        <v>0</v>
      </c>
      <c r="AR106" s="249">
        <f>+IF(intern2!AS102&gt;=1,AR$8,0)</f>
        <v>0</v>
      </c>
      <c r="AS106" s="249">
        <f>+IF(intern2!AT102&gt;=1,AS$8,0)</f>
        <v>0</v>
      </c>
      <c r="AT106" s="249">
        <f>+IF(intern2!AU102&gt;=1,AT$8,0)</f>
        <v>0</v>
      </c>
      <c r="AU106" s="249">
        <f>+IF(intern2!AV102&gt;=1,AU$8,0)</f>
        <v>0</v>
      </c>
      <c r="AV106" s="249">
        <f>+IF(intern2!AW102&gt;=1,AV$8,0)</f>
        <v>0</v>
      </c>
    </row>
    <row r="107" spans="1:48" x14ac:dyDescent="0.25">
      <c r="A107" s="222" t="str">
        <f>'2.2'!C108</f>
        <v>TPL3</v>
      </c>
      <c r="B107" s="222" t="str">
        <f>'2.2'!D108</f>
        <v>Lebertransplantation (IVHSM)</v>
      </c>
      <c r="C107" s="249">
        <f>+IF(intern2!D103&gt;=1,C$8,0)</f>
        <v>0</v>
      </c>
      <c r="D107" s="249">
        <f>+IF(intern2!E103&gt;=1,D$8,0)</f>
        <v>0</v>
      </c>
      <c r="E107" s="249">
        <f>+IF(intern2!F103&gt;=1,E$8,0)</f>
        <v>0</v>
      </c>
      <c r="F107" s="249">
        <f>+IF(intern2!G103&gt;=1,F$8,0)</f>
        <v>0</v>
      </c>
      <c r="G107" s="249">
        <f>+IF(intern2!H103&gt;=1,G$8,0)</f>
        <v>0</v>
      </c>
      <c r="H107" s="249">
        <f>+IF(intern2!I103&gt;=1,H$8,0)</f>
        <v>0</v>
      </c>
      <c r="I107" s="249">
        <f>+IF(intern2!J103&gt;=1,I$8,0)</f>
        <v>0</v>
      </c>
      <c r="J107" s="249">
        <f>+IF(intern2!K103&gt;=1,J$8,0)</f>
        <v>0</v>
      </c>
      <c r="K107" s="249">
        <f>+IF(intern2!L103&gt;=1,K$8,0)</f>
        <v>0</v>
      </c>
      <c r="L107" s="249">
        <f>+IF(intern2!M103&gt;=1,L$8,0)</f>
        <v>0</v>
      </c>
      <c r="M107" s="249">
        <f>+IF(intern2!N103&gt;=1,M$8,0)</f>
        <v>0</v>
      </c>
      <c r="N107" s="249">
        <f>+IF(intern2!O103&gt;=1,N$8,0)</f>
        <v>0</v>
      </c>
      <c r="O107" s="249">
        <f>+IF(intern2!P103&gt;=1,O$8,0)</f>
        <v>0</v>
      </c>
      <c r="P107" s="249">
        <f>+IF(intern2!Q103&gt;=1,P$8,0)</f>
        <v>0</v>
      </c>
      <c r="Q107" s="249">
        <f>+IF(intern2!R103&gt;=1,Q$8,0)</f>
        <v>0</v>
      </c>
      <c r="R107" s="249">
        <f>+IF(intern2!S103&gt;=1,R$8,0)</f>
        <v>0</v>
      </c>
      <c r="S107" s="249">
        <f>+IF(intern2!T103&gt;=1,S$8,0)</f>
        <v>0</v>
      </c>
      <c r="T107" s="249">
        <f>+IF(intern2!U103&gt;=1,T$8,0)</f>
        <v>0</v>
      </c>
      <c r="U107" s="249">
        <f>+IF(intern2!V103&gt;=1,U$8,0)</f>
        <v>0</v>
      </c>
      <c r="V107" s="249">
        <f>+IF(intern2!W103&gt;=1,V$8,0)</f>
        <v>0</v>
      </c>
      <c r="W107" s="249">
        <f>+IF(intern2!X103&gt;=1,W$8,0)</f>
        <v>0</v>
      </c>
      <c r="X107" s="249">
        <f>+IF(intern2!Y103&gt;=1,X$8,0)</f>
        <v>0</v>
      </c>
      <c r="Y107" s="249">
        <f>+IF(intern2!Z103&gt;=1,Y$8,0)</f>
        <v>0</v>
      </c>
      <c r="Z107" s="249">
        <f>+IF(intern2!AA103&gt;=1,Z$8,0)</f>
        <v>0</v>
      </c>
      <c r="AA107" s="249">
        <f>+IF(intern2!AB103&gt;=1,AA$8,0)</f>
        <v>0</v>
      </c>
      <c r="AB107" s="249">
        <f>+IF(intern2!AC103&gt;=1,AB$8,0)</f>
        <v>0</v>
      </c>
      <c r="AC107" s="249">
        <f>+IF(intern2!AD103&gt;=1,AC$8,0)</f>
        <v>0</v>
      </c>
      <c r="AD107" s="249">
        <f>+IF(intern2!AE103&gt;=1,AD$8,0)</f>
        <v>0</v>
      </c>
      <c r="AE107" s="249">
        <f>+IF(intern2!AF103&gt;=1,AE$8,0)</f>
        <v>0</v>
      </c>
      <c r="AF107" s="249">
        <f>+IF(intern2!AG103&gt;=1,AF$8,0)</f>
        <v>0</v>
      </c>
      <c r="AG107" s="249">
        <f>+IF(intern2!AH103&gt;=1,AG$8,0)</f>
        <v>0</v>
      </c>
      <c r="AH107" s="249">
        <f>+IF(intern2!AI103&gt;=1,AH$8,0)</f>
        <v>0</v>
      </c>
      <c r="AI107" s="249">
        <f>+IF(intern2!AJ103&gt;=1,AI$8,0)</f>
        <v>0</v>
      </c>
      <c r="AJ107" s="249">
        <f>+IF(intern2!AK103&gt;=1,AJ$8,0)</f>
        <v>0</v>
      </c>
      <c r="AK107" s="249">
        <f>+IF(intern2!AL103&gt;=1,AK$8,0)</f>
        <v>0</v>
      </c>
      <c r="AL107" s="249">
        <f>+IF(intern2!AM103&gt;=1,AL$8,0)</f>
        <v>0</v>
      </c>
      <c r="AM107" s="249">
        <f>+IF(intern2!AN103&gt;=1,AM$8,0)</f>
        <v>0</v>
      </c>
      <c r="AN107" s="249">
        <f>+IF(intern2!AO103&gt;=1,AN$8,0)</f>
        <v>0</v>
      </c>
      <c r="AO107" s="249">
        <f>+IF(intern2!AP103&gt;=1,AO$8,0)</f>
        <v>0</v>
      </c>
      <c r="AP107" s="249">
        <f>+IF(intern2!AQ103&gt;=1,AP$8,0)</f>
        <v>0</v>
      </c>
      <c r="AQ107" s="249">
        <f>+IF(intern2!AR103&gt;=1,AQ$8,0)</f>
        <v>0</v>
      </c>
      <c r="AR107" s="249">
        <f>+IF(intern2!AS103&gt;=1,AR$8,0)</f>
        <v>0</v>
      </c>
      <c r="AS107" s="249">
        <f>+IF(intern2!AT103&gt;=1,AS$8,0)</f>
        <v>0</v>
      </c>
      <c r="AT107" s="249">
        <f>+IF(intern2!AU103&gt;=1,AT$8,0)</f>
        <v>0</v>
      </c>
      <c r="AU107" s="249">
        <f>+IF(intern2!AV103&gt;=1,AU$8,0)</f>
        <v>0</v>
      </c>
      <c r="AV107" s="249">
        <f>+IF(intern2!AW103&gt;=1,AV$8,0)</f>
        <v>0</v>
      </c>
    </row>
    <row r="108" spans="1:48" ht="25" x14ac:dyDescent="0.25">
      <c r="A108" s="222" t="str">
        <f>'2.2'!C109</f>
        <v>TPL4</v>
      </c>
      <c r="B108" s="222" t="str">
        <f>'2.2'!D109</f>
        <v>Pankreastransplantation (IVHSM)</v>
      </c>
      <c r="C108" s="249">
        <f>+IF(intern2!D104&gt;=1,C$8,0)</f>
        <v>0</v>
      </c>
      <c r="D108" s="249">
        <f>+IF(intern2!E104&gt;=1,D$8,0)</f>
        <v>0</v>
      </c>
      <c r="E108" s="249">
        <f>+IF(intern2!F104&gt;=1,E$8,0)</f>
        <v>0</v>
      </c>
      <c r="F108" s="249">
        <f>+IF(intern2!G104&gt;=1,F$8,0)</f>
        <v>0</v>
      </c>
      <c r="G108" s="249">
        <f>+IF(intern2!H104&gt;=1,G$8,0)</f>
        <v>0</v>
      </c>
      <c r="H108" s="249">
        <f>+IF(intern2!I104&gt;=1,H$8,0)</f>
        <v>0</v>
      </c>
      <c r="I108" s="249">
        <f>+IF(intern2!J104&gt;=1,I$8,0)</f>
        <v>0</v>
      </c>
      <c r="J108" s="249">
        <f>+IF(intern2!K104&gt;=1,J$8,0)</f>
        <v>0</v>
      </c>
      <c r="K108" s="249">
        <f>+IF(intern2!L104&gt;=1,K$8,0)</f>
        <v>0</v>
      </c>
      <c r="L108" s="249">
        <f>+IF(intern2!M104&gt;=1,L$8,0)</f>
        <v>0</v>
      </c>
      <c r="M108" s="249">
        <f>+IF(intern2!N104&gt;=1,M$8,0)</f>
        <v>0</v>
      </c>
      <c r="N108" s="249">
        <f>+IF(intern2!O104&gt;=1,N$8,0)</f>
        <v>0</v>
      </c>
      <c r="O108" s="249">
        <f>+IF(intern2!P104&gt;=1,O$8,0)</f>
        <v>0</v>
      </c>
      <c r="P108" s="249">
        <f>+IF(intern2!Q104&gt;=1,P$8,0)</f>
        <v>0</v>
      </c>
      <c r="Q108" s="249">
        <f>+IF(intern2!R104&gt;=1,Q$8,0)</f>
        <v>0</v>
      </c>
      <c r="R108" s="249">
        <f>+IF(intern2!S104&gt;=1,R$8,0)</f>
        <v>0</v>
      </c>
      <c r="S108" s="249">
        <f>+IF(intern2!T104&gt;=1,S$8,0)</f>
        <v>0</v>
      </c>
      <c r="T108" s="249">
        <f>+IF(intern2!U104&gt;=1,T$8,0)</f>
        <v>0</v>
      </c>
      <c r="U108" s="249">
        <f>+IF(intern2!V104&gt;=1,U$8,0)</f>
        <v>0</v>
      </c>
      <c r="V108" s="249">
        <f>+IF(intern2!W104&gt;=1,V$8,0)</f>
        <v>0</v>
      </c>
      <c r="W108" s="249">
        <f>+IF(intern2!X104&gt;=1,W$8,0)</f>
        <v>0</v>
      </c>
      <c r="X108" s="249">
        <f>+IF(intern2!Y104&gt;=1,X$8,0)</f>
        <v>0</v>
      </c>
      <c r="Y108" s="249">
        <f>+IF(intern2!Z104&gt;=1,Y$8,0)</f>
        <v>0</v>
      </c>
      <c r="Z108" s="249">
        <f>+IF(intern2!AA104&gt;=1,Z$8,0)</f>
        <v>0</v>
      </c>
      <c r="AA108" s="249">
        <f>+IF(intern2!AB104&gt;=1,AA$8,0)</f>
        <v>0</v>
      </c>
      <c r="AB108" s="249">
        <f>+IF(intern2!AC104&gt;=1,AB$8,0)</f>
        <v>0</v>
      </c>
      <c r="AC108" s="249">
        <f>+IF(intern2!AD104&gt;=1,AC$8,0)</f>
        <v>0</v>
      </c>
      <c r="AD108" s="249">
        <f>+IF(intern2!AE104&gt;=1,AD$8,0)</f>
        <v>0</v>
      </c>
      <c r="AE108" s="249">
        <f>+IF(intern2!AF104&gt;=1,AE$8,0)</f>
        <v>0</v>
      </c>
      <c r="AF108" s="249">
        <f>+IF(intern2!AG104&gt;=1,AF$8,0)</f>
        <v>0</v>
      </c>
      <c r="AG108" s="249">
        <f>+IF(intern2!AH104&gt;=1,AG$8,0)</f>
        <v>0</v>
      </c>
      <c r="AH108" s="249">
        <f>+IF(intern2!AI104&gt;=1,AH$8,0)</f>
        <v>0</v>
      </c>
      <c r="AI108" s="249">
        <f>+IF(intern2!AJ104&gt;=1,AI$8,0)</f>
        <v>0</v>
      </c>
      <c r="AJ108" s="249">
        <f>+IF(intern2!AK104&gt;=1,AJ$8,0)</f>
        <v>0</v>
      </c>
      <c r="AK108" s="249">
        <f>+IF(intern2!AL104&gt;=1,AK$8,0)</f>
        <v>0</v>
      </c>
      <c r="AL108" s="249">
        <f>+IF(intern2!AM104&gt;=1,AL$8,0)</f>
        <v>0</v>
      </c>
      <c r="AM108" s="249">
        <f>+IF(intern2!AN104&gt;=1,AM$8,0)</f>
        <v>0</v>
      </c>
      <c r="AN108" s="249">
        <f>+IF(intern2!AO104&gt;=1,AN$8,0)</f>
        <v>0</v>
      </c>
      <c r="AO108" s="249">
        <f>+IF(intern2!AP104&gt;=1,AO$8,0)</f>
        <v>0</v>
      </c>
      <c r="AP108" s="249">
        <f>+IF(intern2!AQ104&gt;=1,AP$8,0)</f>
        <v>0</v>
      </c>
      <c r="AQ108" s="249">
        <f>+IF(intern2!AR104&gt;=1,AQ$8,0)</f>
        <v>0</v>
      </c>
      <c r="AR108" s="249">
        <f>+IF(intern2!AS104&gt;=1,AR$8,0)</f>
        <v>0</v>
      </c>
      <c r="AS108" s="249">
        <f>+IF(intern2!AT104&gt;=1,AS$8,0)</f>
        <v>0</v>
      </c>
      <c r="AT108" s="249">
        <f>+IF(intern2!AU104&gt;=1,AT$8,0)</f>
        <v>0</v>
      </c>
      <c r="AU108" s="249">
        <f>+IF(intern2!AV104&gt;=1,AU$8,0)</f>
        <v>0</v>
      </c>
      <c r="AV108" s="249">
        <f>+IF(intern2!AW104&gt;=1,AV$8,0)</f>
        <v>0</v>
      </c>
    </row>
    <row r="109" spans="1:48" x14ac:dyDescent="0.25">
      <c r="A109" s="222" t="str">
        <f>'2.2'!C110</f>
        <v>TPL5</v>
      </c>
      <c r="B109" s="222" t="str">
        <f>'2.2'!D110</f>
        <v>Nierentransplantation (IVHSM)</v>
      </c>
      <c r="C109" s="249">
        <f>+IF(intern2!D105&gt;=1,C$8,0)</f>
        <v>0</v>
      </c>
      <c r="D109" s="249">
        <f>+IF(intern2!E105&gt;=1,D$8,0)</f>
        <v>0</v>
      </c>
      <c r="E109" s="249">
        <f>+IF(intern2!F105&gt;=1,E$8,0)</f>
        <v>0</v>
      </c>
      <c r="F109" s="249">
        <f>+IF(intern2!G105&gt;=1,F$8,0)</f>
        <v>0</v>
      </c>
      <c r="G109" s="249">
        <f>+IF(intern2!H105&gt;=1,G$8,0)</f>
        <v>0</v>
      </c>
      <c r="H109" s="249">
        <f>+IF(intern2!I105&gt;=1,H$8,0)</f>
        <v>0</v>
      </c>
      <c r="I109" s="249">
        <f>+IF(intern2!J105&gt;=1,I$8,0)</f>
        <v>0</v>
      </c>
      <c r="J109" s="249">
        <f>+IF(intern2!K105&gt;=1,J$8,0)</f>
        <v>0</v>
      </c>
      <c r="K109" s="249">
        <f>+IF(intern2!L105&gt;=1,K$8,0)</f>
        <v>0</v>
      </c>
      <c r="L109" s="249">
        <f>+IF(intern2!M105&gt;=1,L$8,0)</f>
        <v>0</v>
      </c>
      <c r="M109" s="249">
        <f>+IF(intern2!N105&gt;=1,M$8,0)</f>
        <v>0</v>
      </c>
      <c r="N109" s="249">
        <f>+IF(intern2!O105&gt;=1,N$8,0)</f>
        <v>0</v>
      </c>
      <c r="O109" s="249">
        <f>+IF(intern2!P105&gt;=1,O$8,0)</f>
        <v>0</v>
      </c>
      <c r="P109" s="249">
        <f>+IF(intern2!Q105&gt;=1,P$8,0)</f>
        <v>0</v>
      </c>
      <c r="Q109" s="249">
        <f>+IF(intern2!R105&gt;=1,Q$8,0)</f>
        <v>0</v>
      </c>
      <c r="R109" s="249">
        <f>+IF(intern2!S105&gt;=1,R$8,0)</f>
        <v>0</v>
      </c>
      <c r="S109" s="249">
        <f>+IF(intern2!T105&gt;=1,S$8,0)</f>
        <v>0</v>
      </c>
      <c r="T109" s="249">
        <f>+IF(intern2!U105&gt;=1,T$8,0)</f>
        <v>0</v>
      </c>
      <c r="U109" s="249">
        <f>+IF(intern2!V105&gt;=1,U$8,0)</f>
        <v>0</v>
      </c>
      <c r="V109" s="249">
        <f>+IF(intern2!W105&gt;=1,V$8,0)</f>
        <v>0</v>
      </c>
      <c r="W109" s="249">
        <f>+IF(intern2!X105&gt;=1,W$8,0)</f>
        <v>0</v>
      </c>
      <c r="X109" s="249">
        <f>+IF(intern2!Y105&gt;=1,X$8,0)</f>
        <v>0</v>
      </c>
      <c r="Y109" s="249">
        <f>+IF(intern2!Z105&gt;=1,Y$8,0)</f>
        <v>0</v>
      </c>
      <c r="Z109" s="249">
        <f>+IF(intern2!AA105&gt;=1,Z$8,0)</f>
        <v>0</v>
      </c>
      <c r="AA109" s="249">
        <f>+IF(intern2!AB105&gt;=1,AA$8,0)</f>
        <v>0</v>
      </c>
      <c r="AB109" s="249">
        <f>+IF(intern2!AC105&gt;=1,AB$8,0)</f>
        <v>0</v>
      </c>
      <c r="AC109" s="249">
        <f>+IF(intern2!AD105&gt;=1,AC$8,0)</f>
        <v>0</v>
      </c>
      <c r="AD109" s="249">
        <f>+IF(intern2!AE105&gt;=1,AD$8,0)</f>
        <v>0</v>
      </c>
      <c r="AE109" s="249">
        <f>+IF(intern2!AF105&gt;=1,AE$8,0)</f>
        <v>0</v>
      </c>
      <c r="AF109" s="249">
        <f>+IF(intern2!AG105&gt;=1,AF$8,0)</f>
        <v>0</v>
      </c>
      <c r="AG109" s="249">
        <f>+IF(intern2!AH105&gt;=1,AG$8,0)</f>
        <v>0</v>
      </c>
      <c r="AH109" s="249">
        <f>+IF(intern2!AI105&gt;=1,AH$8,0)</f>
        <v>0</v>
      </c>
      <c r="AI109" s="249">
        <f>+IF(intern2!AJ105&gt;=1,AI$8,0)</f>
        <v>0</v>
      </c>
      <c r="AJ109" s="249">
        <f>+IF(intern2!AK105&gt;=1,AJ$8,0)</f>
        <v>0</v>
      </c>
      <c r="AK109" s="249">
        <f>+IF(intern2!AL105&gt;=1,AK$8,0)</f>
        <v>0</v>
      </c>
      <c r="AL109" s="249">
        <f>+IF(intern2!AM105&gt;=1,AL$8,0)</f>
        <v>0</v>
      </c>
      <c r="AM109" s="249">
        <f>+IF(intern2!AN105&gt;=1,AM$8,0)</f>
        <v>0</v>
      </c>
      <c r="AN109" s="249">
        <f>+IF(intern2!AO105&gt;=1,AN$8,0)</f>
        <v>0</v>
      </c>
      <c r="AO109" s="249">
        <f>+IF(intern2!AP105&gt;=1,AO$8,0)</f>
        <v>0</v>
      </c>
      <c r="AP109" s="249">
        <f>+IF(intern2!AQ105&gt;=1,AP$8,0)</f>
        <v>0</v>
      </c>
      <c r="AQ109" s="249">
        <f>+IF(intern2!AR105&gt;=1,AQ$8,0)</f>
        <v>0</v>
      </c>
      <c r="AR109" s="249">
        <f>+IF(intern2!AS105&gt;=1,AR$8,0)</f>
        <v>0</v>
      </c>
      <c r="AS109" s="249">
        <f>+IF(intern2!AT105&gt;=1,AS$8,0)</f>
        <v>0</v>
      </c>
      <c r="AT109" s="249">
        <f>+IF(intern2!AU105&gt;=1,AT$8,0)</f>
        <v>0</v>
      </c>
      <c r="AU109" s="249">
        <f>+IF(intern2!AV105&gt;=1,AU$8,0)</f>
        <v>0</v>
      </c>
      <c r="AV109" s="249">
        <f>+IF(intern2!AW105&gt;=1,AV$8,0)</f>
        <v>0</v>
      </c>
    </row>
    <row r="110" spans="1:48" x14ac:dyDescent="0.25">
      <c r="A110" s="222" t="str">
        <f>'2.2'!C111</f>
        <v>TPL6</v>
      </c>
      <c r="B110" s="222" t="str">
        <f>'2.2'!D111</f>
        <v>Darmtransplantation</v>
      </c>
      <c r="C110" s="249">
        <f>+IF(intern2!D106&gt;=1,C$8,0)</f>
        <v>0</v>
      </c>
      <c r="D110" s="249">
        <f>+IF(intern2!E106&gt;=1,D$8,0)</f>
        <v>0</v>
      </c>
      <c r="E110" s="249">
        <f>+IF(intern2!F106&gt;=1,E$8,0)</f>
        <v>0</v>
      </c>
      <c r="F110" s="249">
        <f>+IF(intern2!G106&gt;=1,F$8,0)</f>
        <v>0</v>
      </c>
      <c r="G110" s="249">
        <f>+IF(intern2!H106&gt;=1,G$8,0)</f>
        <v>0</v>
      </c>
      <c r="H110" s="249">
        <f>+IF(intern2!I106&gt;=1,H$8,0)</f>
        <v>0</v>
      </c>
      <c r="I110" s="249">
        <f>+IF(intern2!J106&gt;=1,I$8,0)</f>
        <v>0</v>
      </c>
      <c r="J110" s="249">
        <f>+IF(intern2!K106&gt;=1,J$8,0)</f>
        <v>0</v>
      </c>
      <c r="K110" s="249">
        <f>+IF(intern2!L106&gt;=1,K$8,0)</f>
        <v>0</v>
      </c>
      <c r="L110" s="249">
        <f>+IF(intern2!M106&gt;=1,L$8,0)</f>
        <v>0</v>
      </c>
      <c r="M110" s="249">
        <f>+IF(intern2!N106&gt;=1,M$8,0)</f>
        <v>0</v>
      </c>
      <c r="N110" s="249">
        <f>+IF(intern2!O106&gt;=1,N$8,0)</f>
        <v>0</v>
      </c>
      <c r="O110" s="249">
        <f>+IF(intern2!P106&gt;=1,O$8,0)</f>
        <v>0</v>
      </c>
      <c r="P110" s="249">
        <f>+IF(intern2!Q106&gt;=1,P$8,0)</f>
        <v>0</v>
      </c>
      <c r="Q110" s="249">
        <f>+IF(intern2!R106&gt;=1,Q$8,0)</f>
        <v>0</v>
      </c>
      <c r="R110" s="249">
        <f>+IF(intern2!S106&gt;=1,R$8,0)</f>
        <v>0</v>
      </c>
      <c r="S110" s="249">
        <f>+IF(intern2!T106&gt;=1,S$8,0)</f>
        <v>0</v>
      </c>
      <c r="T110" s="249">
        <f>+IF(intern2!U106&gt;=1,T$8,0)</f>
        <v>0</v>
      </c>
      <c r="U110" s="249">
        <f>+IF(intern2!V106&gt;=1,U$8,0)</f>
        <v>0</v>
      </c>
      <c r="V110" s="249">
        <f>+IF(intern2!W106&gt;=1,V$8,0)</f>
        <v>0</v>
      </c>
      <c r="W110" s="249">
        <f>+IF(intern2!X106&gt;=1,W$8,0)</f>
        <v>0</v>
      </c>
      <c r="X110" s="249">
        <f>+IF(intern2!Y106&gt;=1,X$8,0)</f>
        <v>0</v>
      </c>
      <c r="Y110" s="249">
        <f>+IF(intern2!Z106&gt;=1,Y$8,0)</f>
        <v>0</v>
      </c>
      <c r="Z110" s="249">
        <f>+IF(intern2!AA106&gt;=1,Z$8,0)</f>
        <v>0</v>
      </c>
      <c r="AA110" s="249">
        <f>+IF(intern2!AB106&gt;=1,AA$8,0)</f>
        <v>0</v>
      </c>
      <c r="AB110" s="249">
        <f>+IF(intern2!AC106&gt;=1,AB$8,0)</f>
        <v>0</v>
      </c>
      <c r="AC110" s="249">
        <f>+IF(intern2!AD106&gt;=1,AC$8,0)</f>
        <v>0</v>
      </c>
      <c r="AD110" s="249">
        <f>+IF(intern2!AE106&gt;=1,AD$8,0)</f>
        <v>0</v>
      </c>
      <c r="AE110" s="249">
        <f>+IF(intern2!AF106&gt;=1,AE$8,0)</f>
        <v>0</v>
      </c>
      <c r="AF110" s="249">
        <f>+IF(intern2!AG106&gt;=1,AF$8,0)</f>
        <v>0</v>
      </c>
      <c r="AG110" s="249">
        <f>+IF(intern2!AH106&gt;=1,AG$8,0)</f>
        <v>0</v>
      </c>
      <c r="AH110" s="249">
        <f>+IF(intern2!AI106&gt;=1,AH$8,0)</f>
        <v>0</v>
      </c>
      <c r="AI110" s="249">
        <f>+IF(intern2!AJ106&gt;=1,AI$8,0)</f>
        <v>0</v>
      </c>
      <c r="AJ110" s="249">
        <f>+IF(intern2!AK106&gt;=1,AJ$8,0)</f>
        <v>0</v>
      </c>
      <c r="AK110" s="249">
        <f>+IF(intern2!AL106&gt;=1,AK$8,0)</f>
        <v>0</v>
      </c>
      <c r="AL110" s="249">
        <f>+IF(intern2!AM106&gt;=1,AL$8,0)</f>
        <v>0</v>
      </c>
      <c r="AM110" s="249">
        <f>+IF(intern2!AN106&gt;=1,AM$8,0)</f>
        <v>0</v>
      </c>
      <c r="AN110" s="249">
        <f>+IF(intern2!AO106&gt;=1,AN$8,0)</f>
        <v>0</v>
      </c>
      <c r="AO110" s="249">
        <f>+IF(intern2!AP106&gt;=1,AO$8,0)</f>
        <v>0</v>
      </c>
      <c r="AP110" s="249">
        <f>+IF(intern2!AQ106&gt;=1,AP$8,0)</f>
        <v>0</v>
      </c>
      <c r="AQ110" s="249">
        <f>+IF(intern2!AR106&gt;=1,AQ$8,0)</f>
        <v>0</v>
      </c>
      <c r="AR110" s="249">
        <f>+IF(intern2!AS106&gt;=1,AR$8,0)</f>
        <v>0</v>
      </c>
      <c r="AS110" s="249">
        <f>+IF(intern2!AT106&gt;=1,AS$8,0)</f>
        <v>0</v>
      </c>
      <c r="AT110" s="249">
        <f>+IF(intern2!AU106&gt;=1,AT$8,0)</f>
        <v>0</v>
      </c>
      <c r="AU110" s="249">
        <f>+IF(intern2!AV106&gt;=1,AU$8,0)</f>
        <v>0</v>
      </c>
      <c r="AV110" s="249">
        <f>+IF(intern2!AW106&gt;=1,AV$8,0)</f>
        <v>0</v>
      </c>
    </row>
    <row r="111" spans="1:48" x14ac:dyDescent="0.25">
      <c r="A111" s="222" t="str">
        <f>'2.2'!C112</f>
        <v>TPL7</v>
      </c>
      <c r="B111" s="222" t="str">
        <f>'2.2'!D112</f>
        <v>Milztransplantation</v>
      </c>
      <c r="C111" s="249">
        <f>+IF(intern2!D107&gt;=1,C$8,0)</f>
        <v>0</v>
      </c>
      <c r="D111" s="249">
        <f>+IF(intern2!E107&gt;=1,D$8,0)</f>
        <v>0</v>
      </c>
      <c r="E111" s="249">
        <f>+IF(intern2!F107&gt;=1,E$8,0)</f>
        <v>0</v>
      </c>
      <c r="F111" s="249">
        <f>+IF(intern2!G107&gt;=1,F$8,0)</f>
        <v>0</v>
      </c>
      <c r="G111" s="249">
        <f>+IF(intern2!H107&gt;=1,G$8,0)</f>
        <v>0</v>
      </c>
      <c r="H111" s="249">
        <f>+IF(intern2!I107&gt;=1,H$8,0)</f>
        <v>0</v>
      </c>
      <c r="I111" s="249">
        <f>+IF(intern2!J107&gt;=1,I$8,0)</f>
        <v>0</v>
      </c>
      <c r="J111" s="249">
        <f>+IF(intern2!K107&gt;=1,J$8,0)</f>
        <v>0</v>
      </c>
      <c r="K111" s="249">
        <f>+IF(intern2!L107&gt;=1,K$8,0)</f>
        <v>0</v>
      </c>
      <c r="L111" s="249">
        <f>+IF(intern2!M107&gt;=1,L$8,0)</f>
        <v>0</v>
      </c>
      <c r="M111" s="249">
        <f>+IF(intern2!N107&gt;=1,M$8,0)</f>
        <v>0</v>
      </c>
      <c r="N111" s="249">
        <f>+IF(intern2!O107&gt;=1,N$8,0)</f>
        <v>0</v>
      </c>
      <c r="O111" s="249">
        <f>+IF(intern2!P107&gt;=1,O$8,0)</f>
        <v>0</v>
      </c>
      <c r="P111" s="249">
        <f>+IF(intern2!Q107&gt;=1,P$8,0)</f>
        <v>0</v>
      </c>
      <c r="Q111" s="249">
        <f>+IF(intern2!R107&gt;=1,Q$8,0)</f>
        <v>0</v>
      </c>
      <c r="R111" s="249">
        <f>+IF(intern2!S107&gt;=1,R$8,0)</f>
        <v>0</v>
      </c>
      <c r="S111" s="249">
        <f>+IF(intern2!T107&gt;=1,S$8,0)</f>
        <v>0</v>
      </c>
      <c r="T111" s="249">
        <f>+IF(intern2!U107&gt;=1,T$8,0)</f>
        <v>0</v>
      </c>
      <c r="U111" s="249">
        <f>+IF(intern2!V107&gt;=1,U$8,0)</f>
        <v>0</v>
      </c>
      <c r="V111" s="249">
        <f>+IF(intern2!W107&gt;=1,V$8,0)</f>
        <v>0</v>
      </c>
      <c r="W111" s="249">
        <f>+IF(intern2!X107&gt;=1,W$8,0)</f>
        <v>0</v>
      </c>
      <c r="X111" s="249">
        <f>+IF(intern2!Y107&gt;=1,X$8,0)</f>
        <v>0</v>
      </c>
      <c r="Y111" s="249">
        <f>+IF(intern2!Z107&gt;=1,Y$8,0)</f>
        <v>0</v>
      </c>
      <c r="Z111" s="249">
        <f>+IF(intern2!AA107&gt;=1,Z$8,0)</f>
        <v>0</v>
      </c>
      <c r="AA111" s="249">
        <f>+IF(intern2!AB107&gt;=1,AA$8,0)</f>
        <v>0</v>
      </c>
      <c r="AB111" s="249">
        <f>+IF(intern2!AC107&gt;=1,AB$8,0)</f>
        <v>0</v>
      </c>
      <c r="AC111" s="249">
        <f>+IF(intern2!AD107&gt;=1,AC$8,0)</f>
        <v>0</v>
      </c>
      <c r="AD111" s="249">
        <f>+IF(intern2!AE107&gt;=1,AD$8,0)</f>
        <v>0</v>
      </c>
      <c r="AE111" s="249">
        <f>+IF(intern2!AF107&gt;=1,AE$8,0)</f>
        <v>0</v>
      </c>
      <c r="AF111" s="249">
        <f>+IF(intern2!AG107&gt;=1,AF$8,0)</f>
        <v>0</v>
      </c>
      <c r="AG111" s="249">
        <f>+IF(intern2!AH107&gt;=1,AG$8,0)</f>
        <v>0</v>
      </c>
      <c r="AH111" s="249">
        <f>+IF(intern2!AI107&gt;=1,AH$8,0)</f>
        <v>0</v>
      </c>
      <c r="AI111" s="249">
        <f>+IF(intern2!AJ107&gt;=1,AI$8,0)</f>
        <v>0</v>
      </c>
      <c r="AJ111" s="249">
        <f>+IF(intern2!AK107&gt;=1,AJ$8,0)</f>
        <v>0</v>
      </c>
      <c r="AK111" s="249">
        <f>+IF(intern2!AL107&gt;=1,AK$8,0)</f>
        <v>0</v>
      </c>
      <c r="AL111" s="249">
        <f>+IF(intern2!AM107&gt;=1,AL$8,0)</f>
        <v>0</v>
      </c>
      <c r="AM111" s="249">
        <f>+IF(intern2!AN107&gt;=1,AM$8,0)</f>
        <v>0</v>
      </c>
      <c r="AN111" s="249">
        <f>+IF(intern2!AO107&gt;=1,AN$8,0)</f>
        <v>0</v>
      </c>
      <c r="AO111" s="249">
        <f>+IF(intern2!AP107&gt;=1,AO$8,0)</f>
        <v>0</v>
      </c>
      <c r="AP111" s="249">
        <f>+IF(intern2!AQ107&gt;=1,AP$8,0)</f>
        <v>0</v>
      </c>
      <c r="AQ111" s="249">
        <f>+IF(intern2!AR107&gt;=1,AQ$8,0)</f>
        <v>0</v>
      </c>
      <c r="AR111" s="249">
        <f>+IF(intern2!AS107&gt;=1,AR$8,0)</f>
        <v>0</v>
      </c>
      <c r="AS111" s="249">
        <f>+IF(intern2!AT107&gt;=1,AS$8,0)</f>
        <v>0</v>
      </c>
      <c r="AT111" s="249">
        <f>+IF(intern2!AU107&gt;=1,AT$8,0)</f>
        <v>0</v>
      </c>
      <c r="AU111" s="249">
        <f>+IF(intern2!AV107&gt;=1,AU$8,0)</f>
        <v>0</v>
      </c>
      <c r="AV111" s="249">
        <f>+IF(intern2!AW107&gt;=1,AV$8,0)</f>
        <v>0</v>
      </c>
    </row>
    <row r="112" spans="1:48" x14ac:dyDescent="0.25">
      <c r="A112" s="222" t="str">
        <f>'2.2'!C113</f>
        <v>BEW1</v>
      </c>
      <c r="B112" s="222" t="str">
        <f>'2.2'!D113</f>
        <v>Chirurgie Bewegungsapparat</v>
      </c>
      <c r="C112" s="249">
        <f>+IF(intern2!D108&gt;=1,C$8,0)</f>
        <v>0</v>
      </c>
      <c r="D112" s="249">
        <f>+IF(intern2!E108&gt;=1,D$8,0)</f>
        <v>0</v>
      </c>
      <c r="E112" s="249">
        <f>+IF(intern2!F108&gt;=1,E$8,0)</f>
        <v>0</v>
      </c>
      <c r="F112" s="249">
        <f>+IF(intern2!G108&gt;=1,F$8,0)</f>
        <v>0</v>
      </c>
      <c r="G112" s="249">
        <f>+IF(intern2!H108&gt;=1,G$8,0)</f>
        <v>0</v>
      </c>
      <c r="H112" s="249">
        <f>+IF(intern2!I108&gt;=1,H$8,0)</f>
        <v>0</v>
      </c>
      <c r="I112" s="249">
        <f>+IF(intern2!J108&gt;=1,I$8,0)</f>
        <v>0</v>
      </c>
      <c r="J112" s="249">
        <f>+IF(intern2!K108&gt;=1,J$8,0)</f>
        <v>0</v>
      </c>
      <c r="K112" s="249">
        <f>+IF(intern2!L108&gt;=1,K$8,0)</f>
        <v>0</v>
      </c>
      <c r="L112" s="249">
        <f>+IF(intern2!M108&gt;=1,L$8,0)</f>
        <v>0</v>
      </c>
      <c r="M112" s="249">
        <f>+IF(intern2!N108&gt;=1,M$8,0)</f>
        <v>0</v>
      </c>
      <c r="N112" s="249">
        <f>+IF(intern2!O108&gt;=1,N$8,0)</f>
        <v>0</v>
      </c>
      <c r="O112" s="249">
        <f>+IF(intern2!P108&gt;=1,O$8,0)</f>
        <v>0</v>
      </c>
      <c r="P112" s="249">
        <f>+IF(intern2!Q108&gt;=1,P$8,0)</f>
        <v>0</v>
      </c>
      <c r="Q112" s="249">
        <f>+IF(intern2!R108&gt;=1,Q$8,0)</f>
        <v>0</v>
      </c>
      <c r="R112" s="249">
        <f>+IF(intern2!S108&gt;=1,R$8,0)</f>
        <v>0</v>
      </c>
      <c r="S112" s="249">
        <f>+IF(intern2!T108&gt;=1,S$8,0)</f>
        <v>0</v>
      </c>
      <c r="T112" s="249">
        <f>+IF(intern2!U108&gt;=1,T$8,0)</f>
        <v>0</v>
      </c>
      <c r="U112" s="249">
        <f>+IF(intern2!V108&gt;=1,U$8,0)</f>
        <v>0</v>
      </c>
      <c r="V112" s="249">
        <f>+IF(intern2!W108&gt;=1,V$8,0)</f>
        <v>0</v>
      </c>
      <c r="W112" s="249">
        <f>+IF(intern2!X108&gt;=1,W$8,0)</f>
        <v>0</v>
      </c>
      <c r="X112" s="249">
        <f>+IF(intern2!Y108&gt;=1,X$8,0)</f>
        <v>0</v>
      </c>
      <c r="Y112" s="249">
        <f>+IF(intern2!Z108&gt;=1,Y$8,0)</f>
        <v>0</v>
      </c>
      <c r="Z112" s="249">
        <f>+IF(intern2!AA108&gt;=1,Z$8,0)</f>
        <v>0</v>
      </c>
      <c r="AA112" s="249">
        <f>+IF(intern2!AB108&gt;=1,AA$8,0)</f>
        <v>0</v>
      </c>
      <c r="AB112" s="249">
        <f>+IF(intern2!AC108&gt;=1,AB$8,0)</f>
        <v>0</v>
      </c>
      <c r="AC112" s="249">
        <f>+IF(intern2!AD108&gt;=1,AC$8,0)</f>
        <v>0</v>
      </c>
      <c r="AD112" s="249">
        <f>+IF(intern2!AE108&gt;=1,AD$8,0)</f>
        <v>0</v>
      </c>
      <c r="AE112" s="249">
        <f>+IF(intern2!AF108&gt;=1,AE$8,0)</f>
        <v>0</v>
      </c>
      <c r="AF112" s="249">
        <f>+IF(intern2!AG108&gt;=1,AF$8,0)</f>
        <v>0</v>
      </c>
      <c r="AG112" s="249">
        <f>+IF(intern2!AH108&gt;=1,AG$8,0)</f>
        <v>0</v>
      </c>
      <c r="AH112" s="249">
        <f>+IF(intern2!AI108&gt;=1,AH$8,0)</f>
        <v>0</v>
      </c>
      <c r="AI112" s="249">
        <f>+IF(intern2!AJ108&gt;=1,AI$8,0)</f>
        <v>0</v>
      </c>
      <c r="AJ112" s="249">
        <f>+IF(intern2!AK108&gt;=1,AJ$8,0)</f>
        <v>0</v>
      </c>
      <c r="AK112" s="249">
        <f>+IF(intern2!AL108&gt;=1,AK$8,0)</f>
        <v>0</v>
      </c>
      <c r="AL112" s="249">
        <f>+IF(intern2!AM108&gt;=1,AL$8,0)</f>
        <v>0</v>
      </c>
      <c r="AM112" s="249">
        <f>+IF(intern2!AN108&gt;=1,AM$8,0)</f>
        <v>0</v>
      </c>
      <c r="AN112" s="249">
        <f>+IF(intern2!AO108&gt;=1,AN$8,0)</f>
        <v>0</v>
      </c>
      <c r="AO112" s="249">
        <f>+IF(intern2!AP108&gt;=1,AO$8,0)</f>
        <v>0</v>
      </c>
      <c r="AP112" s="249">
        <f>+IF(intern2!AQ108&gt;=1,AP$8,0)</f>
        <v>0</v>
      </c>
      <c r="AQ112" s="249">
        <f>+IF(intern2!AR108&gt;=1,AQ$8,0)</f>
        <v>0</v>
      </c>
      <c r="AR112" s="249">
        <f>+IF(intern2!AS108&gt;=1,AR$8,0)</f>
        <v>0</v>
      </c>
      <c r="AS112" s="249">
        <f>+IF(intern2!AT108&gt;=1,AS$8,0)</f>
        <v>0</v>
      </c>
      <c r="AT112" s="249">
        <f>+IF(intern2!AU108&gt;=1,AT$8,0)</f>
        <v>0</v>
      </c>
      <c r="AU112" s="249">
        <f>+IF(intern2!AV108&gt;=1,AU$8,0)</f>
        <v>0</v>
      </c>
      <c r="AV112" s="249">
        <f>+IF(intern2!AW108&gt;=1,AV$8,0)</f>
        <v>0</v>
      </c>
    </row>
    <row r="113" spans="1:48" x14ac:dyDescent="0.25">
      <c r="A113" s="222" t="str">
        <f>'2.2'!C114</f>
        <v>BEW2</v>
      </c>
      <c r="B113" s="222" t="str">
        <f>'2.2'!D114</f>
        <v>Orthopädie</v>
      </c>
      <c r="C113" s="249">
        <f>+IF(intern2!D109&gt;=1,C$8,0)</f>
        <v>0</v>
      </c>
      <c r="D113" s="249">
        <f>+IF(intern2!E109&gt;=1,D$8,0)</f>
        <v>0</v>
      </c>
      <c r="E113" s="249">
        <f>+IF(intern2!F109&gt;=1,E$8,0)</f>
        <v>0</v>
      </c>
      <c r="F113" s="249">
        <f>+IF(intern2!G109&gt;=1,F$8,0)</f>
        <v>0</v>
      </c>
      <c r="G113" s="249">
        <f>+IF(intern2!H109&gt;=1,G$8,0)</f>
        <v>0</v>
      </c>
      <c r="H113" s="249">
        <f>+IF(intern2!I109&gt;=1,H$8,0)</f>
        <v>0</v>
      </c>
      <c r="I113" s="249">
        <f>+IF(intern2!J109&gt;=1,I$8,0)</f>
        <v>0</v>
      </c>
      <c r="J113" s="249">
        <f>+IF(intern2!K109&gt;=1,J$8,0)</f>
        <v>0</v>
      </c>
      <c r="K113" s="249">
        <f>+IF(intern2!L109&gt;=1,K$8,0)</f>
        <v>0</v>
      </c>
      <c r="L113" s="249">
        <f>+IF(intern2!M109&gt;=1,L$8,0)</f>
        <v>0</v>
      </c>
      <c r="M113" s="249">
        <f>+IF(intern2!N109&gt;=1,M$8,0)</f>
        <v>0</v>
      </c>
      <c r="N113" s="249">
        <f>+IF(intern2!O109&gt;=1,N$8,0)</f>
        <v>0</v>
      </c>
      <c r="O113" s="249">
        <f>+IF(intern2!P109&gt;=1,O$8,0)</f>
        <v>0</v>
      </c>
      <c r="P113" s="249">
        <f>+IF(intern2!Q109&gt;=1,P$8,0)</f>
        <v>0</v>
      </c>
      <c r="Q113" s="249">
        <f>+IF(intern2!R109&gt;=1,Q$8,0)</f>
        <v>0</v>
      </c>
      <c r="R113" s="249">
        <f>+IF(intern2!S109&gt;=1,R$8,0)</f>
        <v>0</v>
      </c>
      <c r="S113" s="249">
        <f>+IF(intern2!T109&gt;=1,S$8,0)</f>
        <v>0</v>
      </c>
      <c r="T113" s="249">
        <f>+IF(intern2!U109&gt;=1,T$8,0)</f>
        <v>0</v>
      </c>
      <c r="U113" s="249">
        <f>+IF(intern2!V109&gt;=1,U$8,0)</f>
        <v>0</v>
      </c>
      <c r="V113" s="249">
        <f>+IF(intern2!W109&gt;=1,V$8,0)</f>
        <v>0</v>
      </c>
      <c r="W113" s="249">
        <f>+IF(intern2!X109&gt;=1,W$8,0)</f>
        <v>0</v>
      </c>
      <c r="X113" s="249">
        <f>+IF(intern2!Y109&gt;=1,X$8,0)</f>
        <v>0</v>
      </c>
      <c r="Y113" s="249">
        <f>+IF(intern2!Z109&gt;=1,Y$8,0)</f>
        <v>0</v>
      </c>
      <c r="Z113" s="249">
        <f>+IF(intern2!AA109&gt;=1,Z$8,0)</f>
        <v>0</v>
      </c>
      <c r="AA113" s="249">
        <f>+IF(intern2!AB109&gt;=1,AA$8,0)</f>
        <v>0</v>
      </c>
      <c r="AB113" s="249">
        <f>+IF(intern2!AC109&gt;=1,AB$8,0)</f>
        <v>0</v>
      </c>
      <c r="AC113" s="249">
        <f>+IF(intern2!AD109&gt;=1,AC$8,0)</f>
        <v>0</v>
      </c>
      <c r="AD113" s="249">
        <f>+IF(intern2!AE109&gt;=1,AD$8,0)</f>
        <v>0</v>
      </c>
      <c r="AE113" s="249">
        <f>+IF(intern2!AF109&gt;=1,AE$8,0)</f>
        <v>0</v>
      </c>
      <c r="AF113" s="249">
        <f>+IF(intern2!AG109&gt;=1,AF$8,0)</f>
        <v>0</v>
      </c>
      <c r="AG113" s="249">
        <f>+IF(intern2!AH109&gt;=1,AG$8,0)</f>
        <v>0</v>
      </c>
      <c r="AH113" s="249">
        <f>+IF(intern2!AI109&gt;=1,AH$8,0)</f>
        <v>0</v>
      </c>
      <c r="AI113" s="249">
        <f>+IF(intern2!AJ109&gt;=1,AI$8,0)</f>
        <v>0</v>
      </c>
      <c r="AJ113" s="249">
        <f>+IF(intern2!AK109&gt;=1,AJ$8,0)</f>
        <v>0</v>
      </c>
      <c r="AK113" s="249">
        <f>+IF(intern2!AL109&gt;=1,AK$8,0)</f>
        <v>0</v>
      </c>
      <c r="AL113" s="249">
        <f>+IF(intern2!AM109&gt;=1,AL$8,0)</f>
        <v>0</v>
      </c>
      <c r="AM113" s="249">
        <f>+IF(intern2!AN109&gt;=1,AM$8,0)</f>
        <v>0</v>
      </c>
      <c r="AN113" s="249">
        <f>+IF(intern2!AO109&gt;=1,AN$8,0)</f>
        <v>0</v>
      </c>
      <c r="AO113" s="249">
        <f>+IF(intern2!AP109&gt;=1,AO$8,0)</f>
        <v>0</v>
      </c>
      <c r="AP113" s="249">
        <f>+IF(intern2!AQ109&gt;=1,AP$8,0)</f>
        <v>0</v>
      </c>
      <c r="AQ113" s="249">
        <f>+IF(intern2!AR109&gt;=1,AQ$8,0)</f>
        <v>0</v>
      </c>
      <c r="AR113" s="249">
        <f>+IF(intern2!AS109&gt;=1,AR$8,0)</f>
        <v>0</v>
      </c>
      <c r="AS113" s="249">
        <f>+IF(intern2!AT109&gt;=1,AS$8,0)</f>
        <v>0</v>
      </c>
      <c r="AT113" s="249">
        <f>+IF(intern2!AU109&gt;=1,AT$8,0)</f>
        <v>0</v>
      </c>
      <c r="AU113" s="249">
        <f>+IF(intern2!AV109&gt;=1,AU$8,0)</f>
        <v>0</v>
      </c>
      <c r="AV113" s="249">
        <f>+IF(intern2!AW109&gt;=1,AV$8,0)</f>
        <v>0</v>
      </c>
    </row>
    <row r="114" spans="1:48" x14ac:dyDescent="0.25">
      <c r="A114" s="222" t="str">
        <f>'2.2'!C115</f>
        <v>BEW3</v>
      </c>
      <c r="B114" s="222" t="str">
        <f>'2.2'!D115</f>
        <v>Handchirurgie</v>
      </c>
      <c r="C114" s="249">
        <f>+IF(intern2!D110&gt;=1,C$8,0)</f>
        <v>0</v>
      </c>
      <c r="D114" s="249">
        <f>+IF(intern2!E110&gt;=1,D$8,0)</f>
        <v>0</v>
      </c>
      <c r="E114" s="249">
        <f>+IF(intern2!F110&gt;=1,E$8,0)</f>
        <v>0</v>
      </c>
      <c r="F114" s="249">
        <f>+IF(intern2!G110&gt;=1,F$8,0)</f>
        <v>0</v>
      </c>
      <c r="G114" s="249">
        <f>+IF(intern2!H110&gt;=1,G$8,0)</f>
        <v>0</v>
      </c>
      <c r="H114" s="249">
        <f>+IF(intern2!I110&gt;=1,H$8,0)</f>
        <v>0</v>
      </c>
      <c r="I114" s="249">
        <f>+IF(intern2!J110&gt;=1,I$8,0)</f>
        <v>0</v>
      </c>
      <c r="J114" s="249">
        <f>+IF(intern2!K110&gt;=1,J$8,0)</f>
        <v>0</v>
      </c>
      <c r="K114" s="249">
        <f>+IF(intern2!L110&gt;=1,K$8,0)</f>
        <v>0</v>
      </c>
      <c r="L114" s="249">
        <f>+IF(intern2!M110&gt;=1,L$8,0)</f>
        <v>0</v>
      </c>
      <c r="M114" s="249">
        <f>+IF(intern2!N110&gt;=1,M$8,0)</f>
        <v>0</v>
      </c>
      <c r="N114" s="249">
        <f>+IF(intern2!O110&gt;=1,N$8,0)</f>
        <v>0</v>
      </c>
      <c r="O114" s="249">
        <f>+IF(intern2!P110&gt;=1,O$8,0)</f>
        <v>0</v>
      </c>
      <c r="P114" s="249">
        <f>+IF(intern2!Q110&gt;=1,P$8,0)</f>
        <v>0</v>
      </c>
      <c r="Q114" s="249">
        <f>+IF(intern2!R110&gt;=1,Q$8,0)</f>
        <v>0</v>
      </c>
      <c r="R114" s="249">
        <f>+IF(intern2!S110&gt;=1,R$8,0)</f>
        <v>0</v>
      </c>
      <c r="S114" s="249">
        <f>+IF(intern2!T110&gt;=1,S$8,0)</f>
        <v>0</v>
      </c>
      <c r="T114" s="249">
        <f>+IF(intern2!U110&gt;=1,T$8,0)</f>
        <v>0</v>
      </c>
      <c r="U114" s="249">
        <f>+IF(intern2!V110&gt;=1,U$8,0)</f>
        <v>0</v>
      </c>
      <c r="V114" s="249">
        <f>+IF(intern2!W110&gt;=1,V$8,0)</f>
        <v>0</v>
      </c>
      <c r="W114" s="249">
        <f>+IF(intern2!X110&gt;=1,W$8,0)</f>
        <v>0</v>
      </c>
      <c r="X114" s="249">
        <f>+IF(intern2!Y110&gt;=1,X$8,0)</f>
        <v>0</v>
      </c>
      <c r="Y114" s="249">
        <f>+IF(intern2!Z110&gt;=1,Y$8,0)</f>
        <v>0</v>
      </c>
      <c r="Z114" s="249">
        <f>+IF(intern2!AA110&gt;=1,Z$8,0)</f>
        <v>0</v>
      </c>
      <c r="AA114" s="249">
        <f>+IF(intern2!AB110&gt;=1,AA$8,0)</f>
        <v>0</v>
      </c>
      <c r="AB114" s="249">
        <f>+IF(intern2!AC110&gt;=1,AB$8,0)</f>
        <v>0</v>
      </c>
      <c r="AC114" s="249">
        <f>+IF(intern2!AD110&gt;=1,AC$8,0)</f>
        <v>0</v>
      </c>
      <c r="AD114" s="249">
        <f>+IF(intern2!AE110&gt;=1,AD$8,0)</f>
        <v>0</v>
      </c>
      <c r="AE114" s="249">
        <f>+IF(intern2!AF110&gt;=1,AE$8,0)</f>
        <v>0</v>
      </c>
      <c r="AF114" s="249">
        <f>+IF(intern2!AG110&gt;=1,AF$8,0)</f>
        <v>0</v>
      </c>
      <c r="AG114" s="249">
        <f>+IF(intern2!AH110&gt;=1,AG$8,0)</f>
        <v>0</v>
      </c>
      <c r="AH114" s="249">
        <f>+IF(intern2!AI110&gt;=1,AH$8,0)</f>
        <v>0</v>
      </c>
      <c r="AI114" s="249">
        <f>+IF(intern2!AJ110&gt;=1,AI$8,0)</f>
        <v>0</v>
      </c>
      <c r="AJ114" s="249">
        <f>+IF(intern2!AK110&gt;=1,AJ$8,0)</f>
        <v>0</v>
      </c>
      <c r="AK114" s="249">
        <f>+IF(intern2!AL110&gt;=1,AK$8,0)</f>
        <v>0</v>
      </c>
      <c r="AL114" s="249">
        <f>+IF(intern2!AM110&gt;=1,AL$8,0)</f>
        <v>0</v>
      </c>
      <c r="AM114" s="249">
        <f>+IF(intern2!AN110&gt;=1,AM$8,0)</f>
        <v>0</v>
      </c>
      <c r="AN114" s="249">
        <f>+IF(intern2!AO110&gt;=1,AN$8,0)</f>
        <v>0</v>
      </c>
      <c r="AO114" s="249">
        <f>+IF(intern2!AP110&gt;=1,AO$8,0)</f>
        <v>0</v>
      </c>
      <c r="AP114" s="249">
        <f>+IF(intern2!AQ110&gt;=1,AP$8,0)</f>
        <v>0</v>
      </c>
      <c r="AQ114" s="249">
        <f>+IF(intern2!AR110&gt;=1,AQ$8,0)</f>
        <v>0</v>
      </c>
      <c r="AR114" s="249">
        <f>+IF(intern2!AS110&gt;=1,AR$8,0)</f>
        <v>0</v>
      </c>
      <c r="AS114" s="249">
        <f>+IF(intern2!AT110&gt;=1,AS$8,0)</f>
        <v>0</v>
      </c>
      <c r="AT114" s="249">
        <f>+IF(intern2!AU110&gt;=1,AT$8,0)</f>
        <v>0</v>
      </c>
      <c r="AU114" s="249">
        <f>+IF(intern2!AV110&gt;=1,AU$8,0)</f>
        <v>0</v>
      </c>
      <c r="AV114" s="249">
        <f>+IF(intern2!AW110&gt;=1,AV$8,0)</f>
        <v>0</v>
      </c>
    </row>
    <row r="115" spans="1:48" ht="25" x14ac:dyDescent="0.25">
      <c r="A115" s="222" t="str">
        <f>'2.2'!C116</f>
        <v>BEW4</v>
      </c>
      <c r="B115" s="222" t="str">
        <f>'2.2'!D116</f>
        <v>Arthroskopie der Schulter und des Ellbogens</v>
      </c>
      <c r="C115" s="249">
        <f>+IF(intern2!D111&gt;=1,C$8,0)</f>
        <v>0</v>
      </c>
      <c r="D115" s="249">
        <f>+IF(intern2!E111&gt;=1,D$8,0)</f>
        <v>0</v>
      </c>
      <c r="E115" s="249">
        <f>+IF(intern2!F111&gt;=1,E$8,0)</f>
        <v>0</v>
      </c>
      <c r="F115" s="249">
        <f>+IF(intern2!G111&gt;=1,F$8,0)</f>
        <v>0</v>
      </c>
      <c r="G115" s="249">
        <f>+IF(intern2!H111&gt;=1,G$8,0)</f>
        <v>0</v>
      </c>
      <c r="H115" s="249">
        <f>+IF(intern2!I111&gt;=1,H$8,0)</f>
        <v>0</v>
      </c>
      <c r="I115" s="249">
        <f>+IF(intern2!J111&gt;=1,I$8,0)</f>
        <v>0</v>
      </c>
      <c r="J115" s="249">
        <f>+IF(intern2!K111&gt;=1,J$8,0)</f>
        <v>0</v>
      </c>
      <c r="K115" s="249">
        <f>+IF(intern2!L111&gt;=1,K$8,0)</f>
        <v>0</v>
      </c>
      <c r="L115" s="249">
        <f>+IF(intern2!M111&gt;=1,L$8,0)</f>
        <v>0</v>
      </c>
      <c r="M115" s="249">
        <f>+IF(intern2!N111&gt;=1,M$8,0)</f>
        <v>0</v>
      </c>
      <c r="N115" s="249">
        <f>+IF(intern2!O111&gt;=1,N$8,0)</f>
        <v>0</v>
      </c>
      <c r="O115" s="249">
        <f>+IF(intern2!P111&gt;=1,O$8,0)</f>
        <v>0</v>
      </c>
      <c r="P115" s="249">
        <f>+IF(intern2!Q111&gt;=1,P$8,0)</f>
        <v>0</v>
      </c>
      <c r="Q115" s="249">
        <f>+IF(intern2!R111&gt;=1,Q$8,0)</f>
        <v>0</v>
      </c>
      <c r="R115" s="249">
        <f>+IF(intern2!S111&gt;=1,R$8,0)</f>
        <v>0</v>
      </c>
      <c r="S115" s="249">
        <f>+IF(intern2!T111&gt;=1,S$8,0)</f>
        <v>0</v>
      </c>
      <c r="T115" s="249">
        <f>+IF(intern2!U111&gt;=1,T$8,0)</f>
        <v>0</v>
      </c>
      <c r="U115" s="249">
        <f>+IF(intern2!V111&gt;=1,U$8,0)</f>
        <v>0</v>
      </c>
      <c r="V115" s="249">
        <f>+IF(intern2!W111&gt;=1,V$8,0)</f>
        <v>0</v>
      </c>
      <c r="W115" s="249">
        <f>+IF(intern2!X111&gt;=1,W$8,0)</f>
        <v>0</v>
      </c>
      <c r="X115" s="249">
        <f>+IF(intern2!Y111&gt;=1,X$8,0)</f>
        <v>0</v>
      </c>
      <c r="Y115" s="249">
        <f>+IF(intern2!Z111&gt;=1,Y$8,0)</f>
        <v>0</v>
      </c>
      <c r="Z115" s="249">
        <f>+IF(intern2!AA111&gt;=1,Z$8,0)</f>
        <v>0</v>
      </c>
      <c r="AA115" s="249">
        <f>+IF(intern2!AB111&gt;=1,AA$8,0)</f>
        <v>0</v>
      </c>
      <c r="AB115" s="249">
        <f>+IF(intern2!AC111&gt;=1,AB$8,0)</f>
        <v>0</v>
      </c>
      <c r="AC115" s="249">
        <f>+IF(intern2!AD111&gt;=1,AC$8,0)</f>
        <v>0</v>
      </c>
      <c r="AD115" s="249">
        <f>+IF(intern2!AE111&gt;=1,AD$8,0)</f>
        <v>0</v>
      </c>
      <c r="AE115" s="249">
        <f>+IF(intern2!AF111&gt;=1,AE$8,0)</f>
        <v>0</v>
      </c>
      <c r="AF115" s="249">
        <f>+IF(intern2!AG111&gt;=1,AF$8,0)</f>
        <v>0</v>
      </c>
      <c r="AG115" s="249">
        <f>+IF(intern2!AH111&gt;=1,AG$8,0)</f>
        <v>0</v>
      </c>
      <c r="AH115" s="249">
        <f>+IF(intern2!AI111&gt;=1,AH$8,0)</f>
        <v>0</v>
      </c>
      <c r="AI115" s="249">
        <f>+IF(intern2!AJ111&gt;=1,AI$8,0)</f>
        <v>0</v>
      </c>
      <c r="AJ115" s="249">
        <f>+IF(intern2!AK111&gt;=1,AJ$8,0)</f>
        <v>0</v>
      </c>
      <c r="AK115" s="249">
        <f>+IF(intern2!AL111&gt;=1,AK$8,0)</f>
        <v>0</v>
      </c>
      <c r="AL115" s="249">
        <f>+IF(intern2!AM111&gt;=1,AL$8,0)</f>
        <v>0</v>
      </c>
      <c r="AM115" s="249">
        <f>+IF(intern2!AN111&gt;=1,AM$8,0)</f>
        <v>0</v>
      </c>
      <c r="AN115" s="249">
        <f>+IF(intern2!AO111&gt;=1,AN$8,0)</f>
        <v>0</v>
      </c>
      <c r="AO115" s="249">
        <f>+IF(intern2!AP111&gt;=1,AO$8,0)</f>
        <v>0</v>
      </c>
      <c r="AP115" s="249">
        <f>+IF(intern2!AQ111&gt;=1,AP$8,0)</f>
        <v>0</v>
      </c>
      <c r="AQ115" s="249">
        <f>+IF(intern2!AR111&gt;=1,AQ$8,0)</f>
        <v>0</v>
      </c>
      <c r="AR115" s="249">
        <f>+IF(intern2!AS111&gt;=1,AR$8,0)</f>
        <v>0</v>
      </c>
      <c r="AS115" s="249">
        <f>+IF(intern2!AT111&gt;=1,AS$8,0)</f>
        <v>0</v>
      </c>
      <c r="AT115" s="249">
        <f>+IF(intern2!AU111&gt;=1,AT$8,0)</f>
        <v>0</v>
      </c>
      <c r="AU115" s="249">
        <f>+IF(intern2!AV111&gt;=1,AU$8,0)</f>
        <v>0</v>
      </c>
      <c r="AV115" s="249">
        <f>+IF(intern2!AW111&gt;=1,AV$8,0)</f>
        <v>0</v>
      </c>
    </row>
    <row r="116" spans="1:48" ht="27" customHeight="1" x14ac:dyDescent="0.25">
      <c r="A116" s="222" t="str">
        <f>'2.2'!C117</f>
        <v>BEW5</v>
      </c>
      <c r="B116" s="222" t="str">
        <f>'2.2'!D117</f>
        <v>Arthroskopie des Knies</v>
      </c>
      <c r="C116" s="249">
        <f>+IF(intern2!D112&gt;=1,C$8,0)</f>
        <v>0</v>
      </c>
      <c r="D116" s="249">
        <f>+IF(intern2!E112&gt;=1,D$8,0)</f>
        <v>0</v>
      </c>
      <c r="E116" s="249">
        <f>+IF(intern2!F112&gt;=1,E$8,0)</f>
        <v>0</v>
      </c>
      <c r="F116" s="249">
        <f>+IF(intern2!G112&gt;=1,F$8,0)</f>
        <v>0</v>
      </c>
      <c r="G116" s="249">
        <f>+IF(intern2!H112&gt;=1,G$8,0)</f>
        <v>0</v>
      </c>
      <c r="H116" s="249">
        <f>+IF(intern2!I112&gt;=1,H$8,0)</f>
        <v>0</v>
      </c>
      <c r="I116" s="249">
        <f>+IF(intern2!J112&gt;=1,I$8,0)</f>
        <v>0</v>
      </c>
      <c r="J116" s="249">
        <f>+IF(intern2!K112&gt;=1,J$8,0)</f>
        <v>0</v>
      </c>
      <c r="K116" s="249">
        <f>+IF(intern2!L112&gt;=1,K$8,0)</f>
        <v>0</v>
      </c>
      <c r="L116" s="249">
        <f>+IF(intern2!M112&gt;=1,L$8,0)</f>
        <v>0</v>
      </c>
      <c r="M116" s="249">
        <f>+IF(intern2!N112&gt;=1,M$8,0)</f>
        <v>0</v>
      </c>
      <c r="N116" s="249">
        <f>+IF(intern2!O112&gt;=1,N$8,0)</f>
        <v>0</v>
      </c>
      <c r="O116" s="249">
        <f>+IF(intern2!P112&gt;=1,O$8,0)</f>
        <v>0</v>
      </c>
      <c r="P116" s="249">
        <f>+IF(intern2!Q112&gt;=1,P$8,0)</f>
        <v>0</v>
      </c>
      <c r="Q116" s="249">
        <f>+IF(intern2!R112&gt;=1,Q$8,0)</f>
        <v>0</v>
      </c>
      <c r="R116" s="249">
        <f>+IF(intern2!S112&gt;=1,R$8,0)</f>
        <v>0</v>
      </c>
      <c r="S116" s="249">
        <f>+IF(intern2!T112&gt;=1,S$8,0)</f>
        <v>0</v>
      </c>
      <c r="T116" s="249">
        <f>+IF(intern2!U112&gt;=1,T$8,0)</f>
        <v>0</v>
      </c>
      <c r="U116" s="249">
        <f>+IF(intern2!V112&gt;=1,U$8,0)</f>
        <v>0</v>
      </c>
      <c r="V116" s="249">
        <f>+IF(intern2!W112&gt;=1,V$8,0)</f>
        <v>0</v>
      </c>
      <c r="W116" s="249">
        <f>+IF(intern2!X112&gt;=1,W$8,0)</f>
        <v>0</v>
      </c>
      <c r="X116" s="249">
        <f>+IF(intern2!Y112&gt;=1,X$8,0)</f>
        <v>0</v>
      </c>
      <c r="Y116" s="249">
        <f>+IF(intern2!Z112&gt;=1,Y$8,0)</f>
        <v>0</v>
      </c>
      <c r="Z116" s="249">
        <f>+IF(intern2!AA112&gt;=1,Z$8,0)</f>
        <v>0</v>
      </c>
      <c r="AA116" s="249">
        <f>+IF(intern2!AB112&gt;=1,AA$8,0)</f>
        <v>0</v>
      </c>
      <c r="AB116" s="249">
        <f>+IF(intern2!AC112&gt;=1,AB$8,0)</f>
        <v>0</v>
      </c>
      <c r="AC116" s="249">
        <f>+IF(intern2!AD112&gt;=1,AC$8,0)</f>
        <v>0</v>
      </c>
      <c r="AD116" s="249">
        <f>+IF(intern2!AE112&gt;=1,AD$8,0)</f>
        <v>0</v>
      </c>
      <c r="AE116" s="249">
        <f>+IF(intern2!AF112&gt;=1,AE$8,0)</f>
        <v>0</v>
      </c>
      <c r="AF116" s="249">
        <f>+IF(intern2!AG112&gt;=1,AF$8,0)</f>
        <v>0</v>
      </c>
      <c r="AG116" s="249">
        <f>+IF(intern2!AH112&gt;=1,AG$8,0)</f>
        <v>0</v>
      </c>
      <c r="AH116" s="249">
        <f>+IF(intern2!AI112&gt;=1,AH$8,0)</f>
        <v>0</v>
      </c>
      <c r="AI116" s="249">
        <f>+IF(intern2!AJ112&gt;=1,AI$8,0)</f>
        <v>0</v>
      </c>
      <c r="AJ116" s="249">
        <f>+IF(intern2!AK112&gt;=1,AJ$8,0)</f>
        <v>0</v>
      </c>
      <c r="AK116" s="249">
        <f>+IF(intern2!AL112&gt;=1,AK$8,0)</f>
        <v>0</v>
      </c>
      <c r="AL116" s="249">
        <f>+IF(intern2!AM112&gt;=1,AL$8,0)</f>
        <v>0</v>
      </c>
      <c r="AM116" s="249">
        <f>+IF(intern2!AN112&gt;=1,AM$8,0)</f>
        <v>0</v>
      </c>
      <c r="AN116" s="249">
        <f>+IF(intern2!AO112&gt;=1,AN$8,0)</f>
        <v>0</v>
      </c>
      <c r="AO116" s="249">
        <f>+IF(intern2!AP112&gt;=1,AO$8,0)</f>
        <v>0</v>
      </c>
      <c r="AP116" s="249">
        <f>+IF(intern2!AQ112&gt;=1,AP$8,0)</f>
        <v>0</v>
      </c>
      <c r="AQ116" s="249">
        <f>+IF(intern2!AR112&gt;=1,AQ$8,0)</f>
        <v>0</v>
      </c>
      <c r="AR116" s="249">
        <f>+IF(intern2!AS112&gt;=1,AR$8,0)</f>
        <v>0</v>
      </c>
      <c r="AS116" s="249">
        <f>+IF(intern2!AT112&gt;=1,AS$8,0)</f>
        <v>0</v>
      </c>
      <c r="AT116" s="249">
        <f>+IF(intern2!AU112&gt;=1,AT$8,0)</f>
        <v>0</v>
      </c>
      <c r="AU116" s="249">
        <f>+IF(intern2!AV112&gt;=1,AU$8,0)</f>
        <v>0</v>
      </c>
      <c r="AV116" s="249">
        <f>+IF(intern2!AW112&gt;=1,AV$8,0)</f>
        <v>0</v>
      </c>
    </row>
    <row r="117" spans="1:48" ht="25" x14ac:dyDescent="0.25">
      <c r="A117" s="222" t="str">
        <f>'2.2'!C118</f>
        <v>BEW6</v>
      </c>
      <c r="B117" s="222" t="str">
        <f>'2.2'!D118</f>
        <v>Rekonstruktion obere Extremität</v>
      </c>
      <c r="C117" s="249">
        <f>+IF(intern2!D113&gt;=1,C$8,0)</f>
        <v>0</v>
      </c>
      <c r="D117" s="249">
        <f>+IF(intern2!E113&gt;=1,D$8,0)</f>
        <v>0</v>
      </c>
      <c r="E117" s="249">
        <f>+IF(intern2!F113&gt;=1,E$8,0)</f>
        <v>0</v>
      </c>
      <c r="F117" s="249">
        <f>+IF(intern2!G113&gt;=1,F$8,0)</f>
        <v>0</v>
      </c>
      <c r="G117" s="249">
        <f>+IF(intern2!H113&gt;=1,G$8,0)</f>
        <v>0</v>
      </c>
      <c r="H117" s="249">
        <f>+IF(intern2!I113&gt;=1,H$8,0)</f>
        <v>0</v>
      </c>
      <c r="I117" s="249">
        <f>+IF(intern2!J113&gt;=1,I$8,0)</f>
        <v>0</v>
      </c>
      <c r="J117" s="249">
        <f>+IF(intern2!K113&gt;=1,J$8,0)</f>
        <v>0</v>
      </c>
      <c r="K117" s="249">
        <f>+IF(intern2!L113&gt;=1,K$8,0)</f>
        <v>0</v>
      </c>
      <c r="L117" s="249">
        <f>+IF(intern2!M113&gt;=1,L$8,0)</f>
        <v>0</v>
      </c>
      <c r="M117" s="249">
        <f>+IF(intern2!N113&gt;=1,M$8,0)</f>
        <v>0</v>
      </c>
      <c r="N117" s="249">
        <f>+IF(intern2!O113&gt;=1,N$8,0)</f>
        <v>0</v>
      </c>
      <c r="O117" s="249">
        <f>+IF(intern2!P113&gt;=1,O$8,0)</f>
        <v>0</v>
      </c>
      <c r="P117" s="249">
        <f>+IF(intern2!Q113&gt;=1,P$8,0)</f>
        <v>0</v>
      </c>
      <c r="Q117" s="249">
        <f>+IF(intern2!R113&gt;=1,Q$8,0)</f>
        <v>0</v>
      </c>
      <c r="R117" s="249">
        <f>+IF(intern2!S113&gt;=1,R$8,0)</f>
        <v>0</v>
      </c>
      <c r="S117" s="249">
        <f>+IF(intern2!T113&gt;=1,S$8,0)</f>
        <v>0</v>
      </c>
      <c r="T117" s="249">
        <f>+IF(intern2!U113&gt;=1,T$8,0)</f>
        <v>0</v>
      </c>
      <c r="U117" s="249">
        <f>+IF(intern2!V113&gt;=1,U$8,0)</f>
        <v>0</v>
      </c>
      <c r="V117" s="249">
        <f>+IF(intern2!W113&gt;=1,V$8,0)</f>
        <v>0</v>
      </c>
      <c r="W117" s="249">
        <f>+IF(intern2!X113&gt;=1,W$8,0)</f>
        <v>0</v>
      </c>
      <c r="X117" s="249">
        <f>+IF(intern2!Y113&gt;=1,X$8,0)</f>
        <v>0</v>
      </c>
      <c r="Y117" s="249">
        <f>+IF(intern2!Z113&gt;=1,Y$8,0)</f>
        <v>0</v>
      </c>
      <c r="Z117" s="249">
        <f>+IF(intern2!AA113&gt;=1,Z$8,0)</f>
        <v>0</v>
      </c>
      <c r="AA117" s="249">
        <f>+IF(intern2!AB113&gt;=1,AA$8,0)</f>
        <v>0</v>
      </c>
      <c r="AB117" s="249">
        <f>+IF(intern2!AC113&gt;=1,AB$8,0)</f>
        <v>0</v>
      </c>
      <c r="AC117" s="249">
        <f>+IF(intern2!AD113&gt;=1,AC$8,0)</f>
        <v>0</v>
      </c>
      <c r="AD117" s="249">
        <f>+IF(intern2!AE113&gt;=1,AD$8,0)</f>
        <v>0</v>
      </c>
      <c r="AE117" s="249">
        <f>+IF(intern2!AF113&gt;=1,AE$8,0)</f>
        <v>0</v>
      </c>
      <c r="AF117" s="249">
        <f>+IF(intern2!AG113&gt;=1,AF$8,0)</f>
        <v>0</v>
      </c>
      <c r="AG117" s="249">
        <f>+IF(intern2!AH113&gt;=1,AG$8,0)</f>
        <v>0</v>
      </c>
      <c r="AH117" s="249">
        <f>+IF(intern2!AI113&gt;=1,AH$8,0)</f>
        <v>0</v>
      </c>
      <c r="AI117" s="249">
        <f>+IF(intern2!AJ113&gt;=1,AI$8,0)</f>
        <v>0</v>
      </c>
      <c r="AJ117" s="249">
        <f>+IF(intern2!AK113&gt;=1,AJ$8,0)</f>
        <v>0</v>
      </c>
      <c r="AK117" s="249">
        <f>+IF(intern2!AL113&gt;=1,AK$8,0)</f>
        <v>0</v>
      </c>
      <c r="AL117" s="249">
        <f>+IF(intern2!AM113&gt;=1,AL$8,0)</f>
        <v>0</v>
      </c>
      <c r="AM117" s="249">
        <f>+IF(intern2!AN113&gt;=1,AM$8,0)</f>
        <v>0</v>
      </c>
      <c r="AN117" s="249">
        <f>+IF(intern2!AO113&gt;=1,AN$8,0)</f>
        <v>0</v>
      </c>
      <c r="AO117" s="249">
        <f>+IF(intern2!AP113&gt;=1,AO$8,0)</f>
        <v>0</v>
      </c>
      <c r="AP117" s="249">
        <f>+IF(intern2!AQ113&gt;=1,AP$8,0)</f>
        <v>0</v>
      </c>
      <c r="AQ117" s="249">
        <f>+IF(intern2!AR113&gt;=1,AQ$8,0)</f>
        <v>0</v>
      </c>
      <c r="AR117" s="249">
        <f>+IF(intern2!AS113&gt;=1,AR$8,0)</f>
        <v>0</v>
      </c>
      <c r="AS117" s="249">
        <f>+IF(intern2!AT113&gt;=1,AS$8,0)</f>
        <v>0</v>
      </c>
      <c r="AT117" s="249">
        <f>+IF(intern2!AU113&gt;=1,AT$8,0)</f>
        <v>0</v>
      </c>
      <c r="AU117" s="249">
        <f>+IF(intern2!AV113&gt;=1,AU$8,0)</f>
        <v>0</v>
      </c>
      <c r="AV117" s="249">
        <f>+IF(intern2!AW113&gt;=1,AV$8,0)</f>
        <v>0</v>
      </c>
    </row>
    <row r="118" spans="1:48" ht="25" x14ac:dyDescent="0.25">
      <c r="A118" s="222" t="str">
        <f>'2.2'!C119</f>
        <v>BEW7</v>
      </c>
      <c r="B118" s="222" t="str">
        <f>'2.2'!D119</f>
        <v>Rekonstruktion untere Extremität</v>
      </c>
      <c r="C118" s="249">
        <f>+IF(intern2!D114&gt;=1,C$8,0)</f>
        <v>0</v>
      </c>
      <c r="D118" s="249">
        <f>+IF(intern2!E114&gt;=1,D$8,0)</f>
        <v>0</v>
      </c>
      <c r="E118" s="249">
        <f>+IF(intern2!F114&gt;=1,E$8,0)</f>
        <v>0</v>
      </c>
      <c r="F118" s="249">
        <f>+IF(intern2!G114&gt;=1,F$8,0)</f>
        <v>0</v>
      </c>
      <c r="G118" s="249">
        <f>+IF(intern2!H114&gt;=1,G$8,0)</f>
        <v>0</v>
      </c>
      <c r="H118" s="249">
        <f>+IF(intern2!I114&gt;=1,H$8,0)</f>
        <v>0</v>
      </c>
      <c r="I118" s="249">
        <f>+IF(intern2!J114&gt;=1,I$8,0)</f>
        <v>0</v>
      </c>
      <c r="J118" s="249">
        <f>+IF(intern2!K114&gt;=1,J$8,0)</f>
        <v>0</v>
      </c>
      <c r="K118" s="249">
        <f>+IF(intern2!L114&gt;=1,K$8,0)</f>
        <v>0</v>
      </c>
      <c r="L118" s="249">
        <f>+IF(intern2!M114&gt;=1,L$8,0)</f>
        <v>0</v>
      </c>
      <c r="M118" s="249">
        <f>+IF(intern2!N114&gt;=1,M$8,0)</f>
        <v>0</v>
      </c>
      <c r="N118" s="249">
        <f>+IF(intern2!O114&gt;=1,N$8,0)</f>
        <v>0</v>
      </c>
      <c r="O118" s="249">
        <f>+IF(intern2!P114&gt;=1,O$8,0)</f>
        <v>0</v>
      </c>
      <c r="P118" s="249">
        <f>+IF(intern2!Q114&gt;=1,P$8,0)</f>
        <v>0</v>
      </c>
      <c r="Q118" s="249">
        <f>+IF(intern2!R114&gt;=1,Q$8,0)</f>
        <v>0</v>
      </c>
      <c r="R118" s="249">
        <f>+IF(intern2!S114&gt;=1,R$8,0)</f>
        <v>0</v>
      </c>
      <c r="S118" s="249">
        <f>+IF(intern2!T114&gt;=1,S$8,0)</f>
        <v>0</v>
      </c>
      <c r="T118" s="249">
        <f>+IF(intern2!U114&gt;=1,T$8,0)</f>
        <v>0</v>
      </c>
      <c r="U118" s="249">
        <f>+IF(intern2!V114&gt;=1,U$8,0)</f>
        <v>0</v>
      </c>
      <c r="V118" s="249">
        <f>+IF(intern2!W114&gt;=1,V$8,0)</f>
        <v>0</v>
      </c>
      <c r="W118" s="249">
        <f>+IF(intern2!X114&gt;=1,W$8,0)</f>
        <v>0</v>
      </c>
      <c r="X118" s="249">
        <f>+IF(intern2!Y114&gt;=1,X$8,0)</f>
        <v>0</v>
      </c>
      <c r="Y118" s="249">
        <f>+IF(intern2!Z114&gt;=1,Y$8,0)</f>
        <v>0</v>
      </c>
      <c r="Z118" s="249">
        <f>+IF(intern2!AA114&gt;=1,Z$8,0)</f>
        <v>0</v>
      </c>
      <c r="AA118" s="249">
        <f>+IF(intern2!AB114&gt;=1,AA$8,0)</f>
        <v>0</v>
      </c>
      <c r="AB118" s="249">
        <f>+IF(intern2!AC114&gt;=1,AB$8,0)</f>
        <v>0</v>
      </c>
      <c r="AC118" s="249">
        <f>+IF(intern2!AD114&gt;=1,AC$8,0)</f>
        <v>0</v>
      </c>
      <c r="AD118" s="249">
        <f>+IF(intern2!AE114&gt;=1,AD$8,0)</f>
        <v>0</v>
      </c>
      <c r="AE118" s="249">
        <f>+IF(intern2!AF114&gt;=1,AE$8,0)</f>
        <v>0</v>
      </c>
      <c r="AF118" s="249">
        <f>+IF(intern2!AG114&gt;=1,AF$8,0)</f>
        <v>0</v>
      </c>
      <c r="AG118" s="249">
        <f>+IF(intern2!AH114&gt;=1,AG$8,0)</f>
        <v>0</v>
      </c>
      <c r="AH118" s="249">
        <f>+IF(intern2!AI114&gt;=1,AH$8,0)</f>
        <v>0</v>
      </c>
      <c r="AI118" s="249">
        <f>+IF(intern2!AJ114&gt;=1,AI$8,0)</f>
        <v>0</v>
      </c>
      <c r="AJ118" s="249">
        <f>+IF(intern2!AK114&gt;=1,AJ$8,0)</f>
        <v>0</v>
      </c>
      <c r="AK118" s="249">
        <f>+IF(intern2!AL114&gt;=1,AK$8,0)</f>
        <v>0</v>
      </c>
      <c r="AL118" s="249">
        <f>+IF(intern2!AM114&gt;=1,AL$8,0)</f>
        <v>0</v>
      </c>
      <c r="AM118" s="249">
        <f>+IF(intern2!AN114&gt;=1,AM$8,0)</f>
        <v>0</v>
      </c>
      <c r="AN118" s="249">
        <f>+IF(intern2!AO114&gt;=1,AN$8,0)</f>
        <v>0</v>
      </c>
      <c r="AO118" s="249">
        <f>+IF(intern2!AP114&gt;=1,AO$8,0)</f>
        <v>0</v>
      </c>
      <c r="AP118" s="249">
        <f>+IF(intern2!AQ114&gt;=1,AP$8,0)</f>
        <v>0</v>
      </c>
      <c r="AQ118" s="249">
        <f>+IF(intern2!AR114&gt;=1,AQ$8,0)</f>
        <v>0</v>
      </c>
      <c r="AR118" s="249">
        <f>+IF(intern2!AS114&gt;=1,AR$8,0)</f>
        <v>0</v>
      </c>
      <c r="AS118" s="249">
        <f>+IF(intern2!AT114&gt;=1,AS$8,0)</f>
        <v>0</v>
      </c>
      <c r="AT118" s="249">
        <f>+IF(intern2!AU114&gt;=1,AT$8,0)</f>
        <v>0</v>
      </c>
      <c r="AU118" s="249">
        <f>+IF(intern2!AV114&gt;=1,AU$8,0)</f>
        <v>0</v>
      </c>
      <c r="AV118" s="249">
        <f>+IF(intern2!AW114&gt;=1,AV$8,0)</f>
        <v>0</v>
      </c>
    </row>
    <row r="119" spans="1:48" x14ac:dyDescent="0.25">
      <c r="A119" s="222" t="str">
        <f>'2.2'!C120</f>
        <v xml:space="preserve">BEW7.1 </v>
      </c>
      <c r="B119" s="222" t="str">
        <f>'2.2'!D120</f>
        <v>Erstprothese Hüfte</v>
      </c>
      <c r="C119" s="249">
        <f>+IF(intern2!D115&gt;=1,C$8,0)</f>
        <v>0</v>
      </c>
      <c r="D119" s="249">
        <f>+IF(intern2!E115&gt;=1,D$8,0)</f>
        <v>0</v>
      </c>
      <c r="E119" s="249">
        <f>+IF(intern2!F115&gt;=1,E$8,0)</f>
        <v>0</v>
      </c>
      <c r="F119" s="249">
        <f>+IF(intern2!G115&gt;=1,F$8,0)</f>
        <v>0</v>
      </c>
      <c r="G119" s="249">
        <f>+IF(intern2!H115&gt;=1,G$8,0)</f>
        <v>0</v>
      </c>
      <c r="H119" s="249">
        <f>+IF(intern2!I115&gt;=1,H$8,0)</f>
        <v>0</v>
      </c>
      <c r="I119" s="249">
        <f>+IF(intern2!J115&gt;=1,I$8,0)</f>
        <v>0</v>
      </c>
      <c r="J119" s="249">
        <f>+IF(intern2!K115&gt;=1,J$8,0)</f>
        <v>0</v>
      </c>
      <c r="K119" s="249">
        <f>+IF(intern2!L115&gt;=1,K$8,0)</f>
        <v>0</v>
      </c>
      <c r="L119" s="249">
        <f>+IF(intern2!M115&gt;=1,L$8,0)</f>
        <v>0</v>
      </c>
      <c r="M119" s="249">
        <f>+IF(intern2!N115&gt;=1,M$8,0)</f>
        <v>0</v>
      </c>
      <c r="N119" s="249">
        <f>+IF(intern2!O115&gt;=1,N$8,0)</f>
        <v>0</v>
      </c>
      <c r="O119" s="249">
        <f>+IF(intern2!P115&gt;=1,O$8,0)</f>
        <v>0</v>
      </c>
      <c r="P119" s="249">
        <f>+IF(intern2!Q115&gt;=1,P$8,0)</f>
        <v>0</v>
      </c>
      <c r="Q119" s="249">
        <f>+IF(intern2!R115&gt;=1,Q$8,0)</f>
        <v>0</v>
      </c>
      <c r="R119" s="249">
        <f>+IF(intern2!S115&gt;=1,R$8,0)</f>
        <v>0</v>
      </c>
      <c r="S119" s="249">
        <f>+IF(intern2!T115&gt;=1,S$8,0)</f>
        <v>0</v>
      </c>
      <c r="T119" s="249">
        <f>+IF(intern2!U115&gt;=1,T$8,0)</f>
        <v>0</v>
      </c>
      <c r="U119" s="249">
        <f>+IF(intern2!V115&gt;=1,U$8,0)</f>
        <v>0</v>
      </c>
      <c r="V119" s="249">
        <f>+IF(intern2!W115&gt;=1,V$8,0)</f>
        <v>0</v>
      </c>
      <c r="W119" s="249">
        <f>+IF(intern2!X115&gt;=1,W$8,0)</f>
        <v>0</v>
      </c>
      <c r="X119" s="249">
        <f>+IF(intern2!Y115&gt;=1,X$8,0)</f>
        <v>0</v>
      </c>
      <c r="Y119" s="249">
        <f>+IF(intern2!Z115&gt;=1,Y$8,0)</f>
        <v>0</v>
      </c>
      <c r="Z119" s="249">
        <f>+IF(intern2!AA115&gt;=1,Z$8,0)</f>
        <v>0</v>
      </c>
      <c r="AA119" s="249">
        <f>+IF(intern2!AB115&gt;=1,AA$8,0)</f>
        <v>0</v>
      </c>
      <c r="AB119" s="249">
        <f>+IF(intern2!AC115&gt;=1,AB$8,0)</f>
        <v>0</v>
      </c>
      <c r="AC119" s="249">
        <f>+IF(intern2!AD115&gt;=1,AC$8,0)</f>
        <v>0</v>
      </c>
      <c r="AD119" s="249">
        <f>+IF(intern2!AE115&gt;=1,AD$8,0)</f>
        <v>0</v>
      </c>
      <c r="AE119" s="249">
        <f>+IF(intern2!AF115&gt;=1,AE$8,0)</f>
        <v>0</v>
      </c>
      <c r="AF119" s="249">
        <f>+IF(intern2!AG115&gt;=1,AF$8,0)</f>
        <v>0</v>
      </c>
      <c r="AG119" s="249">
        <f>+IF(intern2!AH115&gt;=1,AG$8,0)</f>
        <v>0</v>
      </c>
      <c r="AH119" s="249">
        <f>+IF(intern2!AI115&gt;=1,AH$8,0)</f>
        <v>0</v>
      </c>
      <c r="AI119" s="249">
        <f>+IF(intern2!AJ115&gt;=1,AI$8,0)</f>
        <v>0</v>
      </c>
      <c r="AJ119" s="249">
        <f>+IF(intern2!AK115&gt;=1,AJ$8,0)</f>
        <v>0</v>
      </c>
      <c r="AK119" s="249">
        <f>+IF(intern2!AL115&gt;=1,AK$8,0)</f>
        <v>0</v>
      </c>
      <c r="AL119" s="249">
        <f>+IF(intern2!AM115&gt;=1,AL$8,0)</f>
        <v>0</v>
      </c>
      <c r="AM119" s="249">
        <f>+IF(intern2!AN115&gt;=1,AM$8,0)</f>
        <v>0</v>
      </c>
      <c r="AN119" s="249">
        <f>+IF(intern2!AO115&gt;=1,AN$8,0)</f>
        <v>0</v>
      </c>
      <c r="AO119" s="249">
        <f>+IF(intern2!AP115&gt;=1,AO$8,0)</f>
        <v>0</v>
      </c>
      <c r="AP119" s="249">
        <f>+IF(intern2!AQ115&gt;=1,AP$8,0)</f>
        <v>0</v>
      </c>
      <c r="AQ119" s="249">
        <f>+IF(intern2!AR115&gt;=1,AQ$8,0)</f>
        <v>0</v>
      </c>
      <c r="AR119" s="249">
        <f>+IF(intern2!AS115&gt;=1,AR$8,0)</f>
        <v>0</v>
      </c>
      <c r="AS119" s="249">
        <f>+IF(intern2!AT115&gt;=1,AS$8,0)</f>
        <v>0</v>
      </c>
      <c r="AT119" s="249">
        <f>+IF(intern2!AU115&gt;=1,AT$8,0)</f>
        <v>0</v>
      </c>
      <c r="AU119" s="249">
        <f>+IF(intern2!AV115&gt;=1,AU$8,0)</f>
        <v>0</v>
      </c>
      <c r="AV119" s="249">
        <f>+IF(intern2!AW115&gt;=1,AV$8,0)</f>
        <v>0</v>
      </c>
    </row>
    <row r="120" spans="1:48" ht="25" x14ac:dyDescent="0.25">
      <c r="A120" s="222" t="str">
        <f>'2.2'!C121</f>
        <v>BEW7.1.1</v>
      </c>
      <c r="B120" s="222" t="str">
        <f>'2.2'!D121</f>
        <v>Wechseloperationen Hüftprothesen</v>
      </c>
      <c r="C120" s="249">
        <f>+IF(intern2!D116&gt;=1,C$8,0)</f>
        <v>0</v>
      </c>
      <c r="D120" s="249">
        <f>+IF(intern2!E116&gt;=1,D$8,0)</f>
        <v>0</v>
      </c>
      <c r="E120" s="249">
        <f>+IF(intern2!F116&gt;=1,E$8,0)</f>
        <v>0</v>
      </c>
      <c r="F120" s="249">
        <f>+IF(intern2!G116&gt;=1,F$8,0)</f>
        <v>0</v>
      </c>
      <c r="G120" s="249">
        <f>+IF(intern2!H116&gt;=1,G$8,0)</f>
        <v>0</v>
      </c>
      <c r="H120" s="249">
        <f>+IF(intern2!I116&gt;=1,H$8,0)</f>
        <v>0</v>
      </c>
      <c r="I120" s="249">
        <f>+IF(intern2!J116&gt;=1,I$8,0)</f>
        <v>0</v>
      </c>
      <c r="J120" s="249">
        <f>+IF(intern2!K116&gt;=1,J$8,0)</f>
        <v>0</v>
      </c>
      <c r="K120" s="249">
        <f>+IF(intern2!L116&gt;=1,K$8,0)</f>
        <v>0</v>
      </c>
      <c r="L120" s="249">
        <f>+IF(intern2!M116&gt;=1,L$8,0)</f>
        <v>0</v>
      </c>
      <c r="M120" s="249">
        <f>+IF(intern2!N116&gt;=1,M$8,0)</f>
        <v>0</v>
      </c>
      <c r="N120" s="249">
        <f>+IF(intern2!O116&gt;=1,N$8,0)</f>
        <v>0</v>
      </c>
      <c r="O120" s="249">
        <f>+IF(intern2!P116&gt;=1,O$8,0)</f>
        <v>0</v>
      </c>
      <c r="P120" s="249">
        <f>+IF(intern2!Q116&gt;=1,P$8,0)</f>
        <v>0</v>
      </c>
      <c r="Q120" s="249">
        <f>+IF(intern2!R116&gt;=1,Q$8,0)</f>
        <v>0</v>
      </c>
      <c r="R120" s="249">
        <f>+IF(intern2!S116&gt;=1,R$8,0)</f>
        <v>0</v>
      </c>
      <c r="S120" s="249">
        <f>+IF(intern2!T116&gt;=1,S$8,0)</f>
        <v>0</v>
      </c>
      <c r="T120" s="249">
        <f>+IF(intern2!U116&gt;=1,T$8,0)</f>
        <v>0</v>
      </c>
      <c r="U120" s="249">
        <f>+IF(intern2!V116&gt;=1,U$8,0)</f>
        <v>0</v>
      </c>
      <c r="V120" s="249">
        <f>+IF(intern2!W116&gt;=1,V$8,0)</f>
        <v>0</v>
      </c>
      <c r="W120" s="249">
        <f>+IF(intern2!X116&gt;=1,W$8,0)</f>
        <v>0</v>
      </c>
      <c r="X120" s="249">
        <f>+IF(intern2!Y116&gt;=1,X$8,0)</f>
        <v>0</v>
      </c>
      <c r="Y120" s="249">
        <f>+IF(intern2!Z116&gt;=1,Y$8,0)</f>
        <v>0</v>
      </c>
      <c r="Z120" s="249">
        <f>+IF(intern2!AA116&gt;=1,Z$8,0)</f>
        <v>0</v>
      </c>
      <c r="AA120" s="249">
        <f>+IF(intern2!AB116&gt;=1,AA$8,0)</f>
        <v>0</v>
      </c>
      <c r="AB120" s="249">
        <f>+IF(intern2!AC116&gt;=1,AB$8,0)</f>
        <v>0</v>
      </c>
      <c r="AC120" s="249">
        <f>+IF(intern2!AD116&gt;=1,AC$8,0)</f>
        <v>0</v>
      </c>
      <c r="AD120" s="249">
        <f>+IF(intern2!AE116&gt;=1,AD$8,0)</f>
        <v>0</v>
      </c>
      <c r="AE120" s="249">
        <f>+IF(intern2!AF116&gt;=1,AE$8,0)</f>
        <v>0</v>
      </c>
      <c r="AF120" s="249">
        <f>+IF(intern2!AG116&gt;=1,AF$8,0)</f>
        <v>0</v>
      </c>
      <c r="AG120" s="249">
        <f>+IF(intern2!AH116&gt;=1,AG$8,0)</f>
        <v>0</v>
      </c>
      <c r="AH120" s="249">
        <f>+IF(intern2!AI116&gt;=1,AH$8,0)</f>
        <v>0</v>
      </c>
      <c r="AI120" s="249">
        <f>+IF(intern2!AJ116&gt;=1,AI$8,0)</f>
        <v>0</v>
      </c>
      <c r="AJ120" s="249">
        <f>+IF(intern2!AK116&gt;=1,AJ$8,0)</f>
        <v>0</v>
      </c>
      <c r="AK120" s="249">
        <f>+IF(intern2!AL116&gt;=1,AK$8,0)</f>
        <v>0</v>
      </c>
      <c r="AL120" s="249">
        <f>+IF(intern2!AM116&gt;=1,AL$8,0)</f>
        <v>0</v>
      </c>
      <c r="AM120" s="249">
        <f>+IF(intern2!AN116&gt;=1,AM$8,0)</f>
        <v>0</v>
      </c>
      <c r="AN120" s="249">
        <f>+IF(intern2!AO116&gt;=1,AN$8,0)</f>
        <v>0</v>
      </c>
      <c r="AO120" s="249">
        <f>+IF(intern2!AP116&gt;=1,AO$8,0)</f>
        <v>0</v>
      </c>
      <c r="AP120" s="249">
        <f>+IF(intern2!AQ116&gt;=1,AP$8,0)</f>
        <v>0</v>
      </c>
      <c r="AQ120" s="249">
        <f>+IF(intern2!AR116&gt;=1,AQ$8,0)</f>
        <v>0</v>
      </c>
      <c r="AR120" s="249">
        <f>+IF(intern2!AS116&gt;=1,AR$8,0)</f>
        <v>0</v>
      </c>
      <c r="AS120" s="249">
        <f>+IF(intern2!AT116&gt;=1,AS$8,0)</f>
        <v>0</v>
      </c>
      <c r="AT120" s="249">
        <f>+IF(intern2!AU116&gt;=1,AT$8,0)</f>
        <v>0</v>
      </c>
      <c r="AU120" s="249">
        <f>+IF(intern2!AV116&gt;=1,AU$8,0)</f>
        <v>0</v>
      </c>
      <c r="AV120" s="249">
        <f>+IF(intern2!AW116&gt;=1,AV$8,0)</f>
        <v>0</v>
      </c>
    </row>
    <row r="121" spans="1:48" x14ac:dyDescent="0.25">
      <c r="A121" s="222" t="str">
        <f>'2.2'!C122</f>
        <v>BEW7.2</v>
      </c>
      <c r="B121" s="222" t="str">
        <f>'2.2'!D122</f>
        <v>Erstprothese Knie</v>
      </c>
      <c r="C121" s="249">
        <f>+IF(intern2!D117&gt;=1,C$8,0)</f>
        <v>0</v>
      </c>
      <c r="D121" s="249">
        <f>+IF(intern2!E117&gt;=1,D$8,0)</f>
        <v>0</v>
      </c>
      <c r="E121" s="249">
        <f>+IF(intern2!F117&gt;=1,E$8,0)</f>
        <v>0</v>
      </c>
      <c r="F121" s="249">
        <f>+IF(intern2!G117&gt;=1,F$8,0)</f>
        <v>0</v>
      </c>
      <c r="G121" s="249">
        <f>+IF(intern2!H117&gt;=1,G$8,0)</f>
        <v>0</v>
      </c>
      <c r="H121" s="249">
        <f>+IF(intern2!I117&gt;=1,H$8,0)</f>
        <v>0</v>
      </c>
      <c r="I121" s="249">
        <f>+IF(intern2!J117&gt;=1,I$8,0)</f>
        <v>0</v>
      </c>
      <c r="J121" s="249">
        <f>+IF(intern2!K117&gt;=1,J$8,0)</f>
        <v>0</v>
      </c>
      <c r="K121" s="249">
        <f>+IF(intern2!L117&gt;=1,K$8,0)</f>
        <v>0</v>
      </c>
      <c r="L121" s="249">
        <f>+IF(intern2!M117&gt;=1,L$8,0)</f>
        <v>0</v>
      </c>
      <c r="M121" s="249">
        <f>+IF(intern2!N117&gt;=1,M$8,0)</f>
        <v>0</v>
      </c>
      <c r="N121" s="249">
        <f>+IF(intern2!O117&gt;=1,N$8,0)</f>
        <v>0</v>
      </c>
      <c r="O121" s="249">
        <f>+IF(intern2!P117&gt;=1,O$8,0)</f>
        <v>0</v>
      </c>
      <c r="P121" s="249">
        <f>+IF(intern2!Q117&gt;=1,P$8,0)</f>
        <v>0</v>
      </c>
      <c r="Q121" s="249">
        <f>+IF(intern2!R117&gt;=1,Q$8,0)</f>
        <v>0</v>
      </c>
      <c r="R121" s="249">
        <f>+IF(intern2!S117&gt;=1,R$8,0)</f>
        <v>0</v>
      </c>
      <c r="S121" s="249">
        <f>+IF(intern2!T117&gt;=1,S$8,0)</f>
        <v>0</v>
      </c>
      <c r="T121" s="249">
        <f>+IF(intern2!U117&gt;=1,T$8,0)</f>
        <v>0</v>
      </c>
      <c r="U121" s="249">
        <f>+IF(intern2!V117&gt;=1,U$8,0)</f>
        <v>0</v>
      </c>
      <c r="V121" s="249">
        <f>+IF(intern2!W117&gt;=1,V$8,0)</f>
        <v>0</v>
      </c>
      <c r="W121" s="249">
        <f>+IF(intern2!X117&gt;=1,W$8,0)</f>
        <v>0</v>
      </c>
      <c r="X121" s="249">
        <f>+IF(intern2!Y117&gt;=1,X$8,0)</f>
        <v>0</v>
      </c>
      <c r="Y121" s="249">
        <f>+IF(intern2!Z117&gt;=1,Y$8,0)</f>
        <v>0</v>
      </c>
      <c r="Z121" s="249">
        <f>+IF(intern2!AA117&gt;=1,Z$8,0)</f>
        <v>0</v>
      </c>
      <c r="AA121" s="249">
        <f>+IF(intern2!AB117&gt;=1,AA$8,0)</f>
        <v>0</v>
      </c>
      <c r="AB121" s="249">
        <f>+IF(intern2!AC117&gt;=1,AB$8,0)</f>
        <v>0</v>
      </c>
      <c r="AC121" s="249">
        <f>+IF(intern2!AD117&gt;=1,AC$8,0)</f>
        <v>0</v>
      </c>
      <c r="AD121" s="249">
        <f>+IF(intern2!AE117&gt;=1,AD$8,0)</f>
        <v>0</v>
      </c>
      <c r="AE121" s="249">
        <f>+IF(intern2!AF117&gt;=1,AE$8,0)</f>
        <v>0</v>
      </c>
      <c r="AF121" s="249">
        <f>+IF(intern2!AG117&gt;=1,AF$8,0)</f>
        <v>0</v>
      </c>
      <c r="AG121" s="249">
        <f>+IF(intern2!AH117&gt;=1,AG$8,0)</f>
        <v>0</v>
      </c>
      <c r="AH121" s="249">
        <f>+IF(intern2!AI117&gt;=1,AH$8,0)</f>
        <v>0</v>
      </c>
      <c r="AI121" s="249">
        <f>+IF(intern2!AJ117&gt;=1,AI$8,0)</f>
        <v>0</v>
      </c>
      <c r="AJ121" s="249">
        <f>+IF(intern2!AK117&gt;=1,AJ$8,0)</f>
        <v>0</v>
      </c>
      <c r="AK121" s="249">
        <f>+IF(intern2!AL117&gt;=1,AK$8,0)</f>
        <v>0</v>
      </c>
      <c r="AL121" s="249">
        <f>+IF(intern2!AM117&gt;=1,AL$8,0)</f>
        <v>0</v>
      </c>
      <c r="AM121" s="249">
        <f>+IF(intern2!AN117&gt;=1,AM$8,0)</f>
        <v>0</v>
      </c>
      <c r="AN121" s="249">
        <f>+IF(intern2!AO117&gt;=1,AN$8,0)</f>
        <v>0</v>
      </c>
      <c r="AO121" s="249">
        <f>+IF(intern2!AP117&gt;=1,AO$8,0)</f>
        <v>0</v>
      </c>
      <c r="AP121" s="249">
        <f>+IF(intern2!AQ117&gt;=1,AP$8,0)</f>
        <v>0</v>
      </c>
      <c r="AQ121" s="249">
        <f>+IF(intern2!AR117&gt;=1,AQ$8,0)</f>
        <v>0</v>
      </c>
      <c r="AR121" s="249">
        <f>+IF(intern2!AS117&gt;=1,AR$8,0)</f>
        <v>0</v>
      </c>
      <c r="AS121" s="249">
        <f>+IF(intern2!AT117&gt;=1,AS$8,0)</f>
        <v>0</v>
      </c>
      <c r="AT121" s="249">
        <f>+IF(intern2!AU117&gt;=1,AT$8,0)</f>
        <v>0</v>
      </c>
      <c r="AU121" s="249">
        <f>+IF(intern2!AV117&gt;=1,AU$8,0)</f>
        <v>0</v>
      </c>
      <c r="AV121" s="249">
        <f>+IF(intern2!AW117&gt;=1,AV$8,0)</f>
        <v>0</v>
      </c>
    </row>
    <row r="122" spans="1:48" ht="25" x14ac:dyDescent="0.25">
      <c r="A122" s="222" t="str">
        <f>'2.2'!C123</f>
        <v>BEW7.2.1</v>
      </c>
      <c r="B122" s="222" t="str">
        <f>'2.2'!D123</f>
        <v>Wechseloperationen Knieprothesen</v>
      </c>
      <c r="C122" s="249">
        <f>+IF(intern2!D118&gt;=1,C$8,0)</f>
        <v>0</v>
      </c>
      <c r="D122" s="249">
        <f>+IF(intern2!E118&gt;=1,D$8,0)</f>
        <v>0</v>
      </c>
      <c r="E122" s="249">
        <f>+IF(intern2!F118&gt;=1,E$8,0)</f>
        <v>0</v>
      </c>
      <c r="F122" s="249">
        <f>+IF(intern2!G118&gt;=1,F$8,0)</f>
        <v>0</v>
      </c>
      <c r="G122" s="249">
        <f>+IF(intern2!H118&gt;=1,G$8,0)</f>
        <v>0</v>
      </c>
      <c r="H122" s="249">
        <f>+IF(intern2!I118&gt;=1,H$8,0)</f>
        <v>0</v>
      </c>
      <c r="I122" s="249">
        <f>+IF(intern2!J118&gt;=1,I$8,0)</f>
        <v>0</v>
      </c>
      <c r="J122" s="249">
        <f>+IF(intern2!K118&gt;=1,J$8,0)</f>
        <v>0</v>
      </c>
      <c r="K122" s="249">
        <f>+IF(intern2!L118&gt;=1,K$8,0)</f>
        <v>0</v>
      </c>
      <c r="L122" s="249">
        <f>+IF(intern2!M118&gt;=1,L$8,0)</f>
        <v>0</v>
      </c>
      <c r="M122" s="249">
        <f>+IF(intern2!N118&gt;=1,M$8,0)</f>
        <v>0</v>
      </c>
      <c r="N122" s="249">
        <f>+IF(intern2!O118&gt;=1,N$8,0)</f>
        <v>0</v>
      </c>
      <c r="O122" s="249">
        <f>+IF(intern2!P118&gt;=1,O$8,0)</f>
        <v>0</v>
      </c>
      <c r="P122" s="249">
        <f>+IF(intern2!Q118&gt;=1,P$8,0)</f>
        <v>0</v>
      </c>
      <c r="Q122" s="249">
        <f>+IF(intern2!R118&gt;=1,Q$8,0)</f>
        <v>0</v>
      </c>
      <c r="R122" s="249">
        <f>+IF(intern2!S118&gt;=1,R$8,0)</f>
        <v>0</v>
      </c>
      <c r="S122" s="249">
        <f>+IF(intern2!T118&gt;=1,S$8,0)</f>
        <v>0</v>
      </c>
      <c r="T122" s="249">
        <f>+IF(intern2!U118&gt;=1,T$8,0)</f>
        <v>0</v>
      </c>
      <c r="U122" s="249">
        <f>+IF(intern2!V118&gt;=1,U$8,0)</f>
        <v>0</v>
      </c>
      <c r="V122" s="249">
        <f>+IF(intern2!W118&gt;=1,V$8,0)</f>
        <v>0</v>
      </c>
      <c r="W122" s="249">
        <f>+IF(intern2!X118&gt;=1,W$8,0)</f>
        <v>0</v>
      </c>
      <c r="X122" s="249">
        <f>+IF(intern2!Y118&gt;=1,X$8,0)</f>
        <v>0</v>
      </c>
      <c r="Y122" s="249">
        <f>+IF(intern2!Z118&gt;=1,Y$8,0)</f>
        <v>0</v>
      </c>
      <c r="Z122" s="249">
        <f>+IF(intern2!AA118&gt;=1,Z$8,0)</f>
        <v>0</v>
      </c>
      <c r="AA122" s="249">
        <f>+IF(intern2!AB118&gt;=1,AA$8,0)</f>
        <v>0</v>
      </c>
      <c r="AB122" s="249">
        <f>+IF(intern2!AC118&gt;=1,AB$8,0)</f>
        <v>0</v>
      </c>
      <c r="AC122" s="249">
        <f>+IF(intern2!AD118&gt;=1,AC$8,0)</f>
        <v>0</v>
      </c>
      <c r="AD122" s="249">
        <f>+IF(intern2!AE118&gt;=1,AD$8,0)</f>
        <v>0</v>
      </c>
      <c r="AE122" s="249">
        <f>+IF(intern2!AF118&gt;=1,AE$8,0)</f>
        <v>0</v>
      </c>
      <c r="AF122" s="249">
        <f>+IF(intern2!AG118&gt;=1,AF$8,0)</f>
        <v>0</v>
      </c>
      <c r="AG122" s="249">
        <f>+IF(intern2!AH118&gt;=1,AG$8,0)</f>
        <v>0</v>
      </c>
      <c r="AH122" s="249">
        <f>+IF(intern2!AI118&gt;=1,AH$8,0)</f>
        <v>0</v>
      </c>
      <c r="AI122" s="249">
        <f>+IF(intern2!AJ118&gt;=1,AI$8,0)</f>
        <v>0</v>
      </c>
      <c r="AJ122" s="249">
        <f>+IF(intern2!AK118&gt;=1,AJ$8,0)</f>
        <v>0</v>
      </c>
      <c r="AK122" s="249">
        <f>+IF(intern2!AL118&gt;=1,AK$8,0)</f>
        <v>0</v>
      </c>
      <c r="AL122" s="249">
        <f>+IF(intern2!AM118&gt;=1,AL$8,0)</f>
        <v>0</v>
      </c>
      <c r="AM122" s="249">
        <f>+IF(intern2!AN118&gt;=1,AM$8,0)</f>
        <v>0</v>
      </c>
      <c r="AN122" s="249">
        <f>+IF(intern2!AO118&gt;=1,AN$8,0)</f>
        <v>0</v>
      </c>
      <c r="AO122" s="249">
        <f>+IF(intern2!AP118&gt;=1,AO$8,0)</f>
        <v>0</v>
      </c>
      <c r="AP122" s="249">
        <f>+IF(intern2!AQ118&gt;=1,AP$8,0)</f>
        <v>0</v>
      </c>
      <c r="AQ122" s="249">
        <f>+IF(intern2!AR118&gt;=1,AQ$8,0)</f>
        <v>0</v>
      </c>
      <c r="AR122" s="249">
        <f>+IF(intern2!AS118&gt;=1,AR$8,0)</f>
        <v>0</v>
      </c>
      <c r="AS122" s="249">
        <f>+IF(intern2!AT118&gt;=1,AS$8,0)</f>
        <v>0</v>
      </c>
      <c r="AT122" s="249">
        <f>+IF(intern2!AU118&gt;=1,AT$8,0)</f>
        <v>0</v>
      </c>
      <c r="AU122" s="249">
        <f>+IF(intern2!AV118&gt;=1,AU$8,0)</f>
        <v>0</v>
      </c>
      <c r="AV122" s="249">
        <f>+IF(intern2!AW118&gt;=1,AV$8,0)</f>
        <v>0</v>
      </c>
    </row>
    <row r="123" spans="1:48" x14ac:dyDescent="0.25">
      <c r="A123" s="222" t="str">
        <f>'2.2'!C124</f>
        <v>BEW8</v>
      </c>
      <c r="B123" s="222" t="str">
        <f>'2.2'!D124</f>
        <v>Wirbelsäulenchirurgie</v>
      </c>
      <c r="C123" s="249">
        <f>+IF(intern2!D119&gt;=1,C$8,0)</f>
        <v>0</v>
      </c>
      <c r="D123" s="249">
        <f>+IF(intern2!E119&gt;=1,D$8,0)</f>
        <v>0</v>
      </c>
      <c r="E123" s="249">
        <f>+IF(intern2!F119&gt;=1,E$8,0)</f>
        <v>0</v>
      </c>
      <c r="F123" s="249">
        <f>+IF(intern2!G119&gt;=1,F$8,0)</f>
        <v>0</v>
      </c>
      <c r="G123" s="249">
        <f>+IF(intern2!H119&gt;=1,G$8,0)</f>
        <v>0</v>
      </c>
      <c r="H123" s="249">
        <f>+IF(intern2!I119&gt;=1,H$8,0)</f>
        <v>0</v>
      </c>
      <c r="I123" s="249">
        <f>+IF(intern2!J119&gt;=1,I$8,0)</f>
        <v>0</v>
      </c>
      <c r="J123" s="249">
        <f>+IF(intern2!K119&gt;=1,J$8,0)</f>
        <v>0</v>
      </c>
      <c r="K123" s="249">
        <f>+IF(intern2!L119&gt;=1,K$8,0)</f>
        <v>0</v>
      </c>
      <c r="L123" s="249">
        <f>+IF(intern2!M119&gt;=1,L$8,0)</f>
        <v>0</v>
      </c>
      <c r="M123" s="249">
        <f>+IF(intern2!N119&gt;=1,M$8,0)</f>
        <v>0</v>
      </c>
      <c r="N123" s="249">
        <f>+IF(intern2!O119&gt;=1,N$8,0)</f>
        <v>0</v>
      </c>
      <c r="O123" s="249">
        <f>+IF(intern2!P119&gt;=1,O$8,0)</f>
        <v>0</v>
      </c>
      <c r="P123" s="249">
        <f>+IF(intern2!Q119&gt;=1,P$8,0)</f>
        <v>0</v>
      </c>
      <c r="Q123" s="249">
        <f>+IF(intern2!R119&gt;=1,Q$8,0)</f>
        <v>0</v>
      </c>
      <c r="R123" s="249">
        <f>+IF(intern2!S119&gt;=1,R$8,0)</f>
        <v>0</v>
      </c>
      <c r="S123" s="249">
        <f>+IF(intern2!T119&gt;=1,S$8,0)</f>
        <v>0</v>
      </c>
      <c r="T123" s="249">
        <f>+IF(intern2!U119&gt;=1,T$8,0)</f>
        <v>0</v>
      </c>
      <c r="U123" s="249">
        <f>+IF(intern2!V119&gt;=1,U$8,0)</f>
        <v>0</v>
      </c>
      <c r="V123" s="249">
        <f>+IF(intern2!W119&gt;=1,V$8,0)</f>
        <v>0</v>
      </c>
      <c r="W123" s="249">
        <f>+IF(intern2!X119&gt;=1,W$8,0)</f>
        <v>0</v>
      </c>
      <c r="X123" s="249">
        <f>+IF(intern2!Y119&gt;=1,X$8,0)</f>
        <v>0</v>
      </c>
      <c r="Y123" s="249">
        <f>+IF(intern2!Z119&gt;=1,Y$8,0)</f>
        <v>0</v>
      </c>
      <c r="Z123" s="249">
        <f>+IF(intern2!AA119&gt;=1,Z$8,0)</f>
        <v>0</v>
      </c>
      <c r="AA123" s="249">
        <f>+IF(intern2!AB119&gt;=1,AA$8,0)</f>
        <v>0</v>
      </c>
      <c r="AB123" s="249">
        <f>+IF(intern2!AC119&gt;=1,AB$8,0)</f>
        <v>0</v>
      </c>
      <c r="AC123" s="249">
        <f>+IF(intern2!AD119&gt;=1,AC$8,0)</f>
        <v>0</v>
      </c>
      <c r="AD123" s="249">
        <f>+IF(intern2!AE119&gt;=1,AD$8,0)</f>
        <v>0</v>
      </c>
      <c r="AE123" s="249">
        <f>+IF(intern2!AF119&gt;=1,AE$8,0)</f>
        <v>0</v>
      </c>
      <c r="AF123" s="249">
        <f>+IF(intern2!AG119&gt;=1,AF$8,0)</f>
        <v>0</v>
      </c>
      <c r="AG123" s="249">
        <f>+IF(intern2!AH119&gt;=1,AG$8,0)</f>
        <v>0</v>
      </c>
      <c r="AH123" s="249">
        <f>+IF(intern2!AI119&gt;=1,AH$8,0)</f>
        <v>0</v>
      </c>
      <c r="AI123" s="249">
        <f>+IF(intern2!AJ119&gt;=1,AI$8,0)</f>
        <v>0</v>
      </c>
      <c r="AJ123" s="249">
        <f>+IF(intern2!AK119&gt;=1,AJ$8,0)</f>
        <v>0</v>
      </c>
      <c r="AK123" s="249">
        <f>+IF(intern2!AL119&gt;=1,AK$8,0)</f>
        <v>0</v>
      </c>
      <c r="AL123" s="249">
        <f>+IF(intern2!AM119&gt;=1,AL$8,0)</f>
        <v>0</v>
      </c>
      <c r="AM123" s="249">
        <f>+IF(intern2!AN119&gt;=1,AM$8,0)</f>
        <v>0</v>
      </c>
      <c r="AN123" s="249">
        <f>+IF(intern2!AO119&gt;=1,AN$8,0)</f>
        <v>0</v>
      </c>
      <c r="AO123" s="249">
        <f>+IF(intern2!AP119&gt;=1,AO$8,0)</f>
        <v>0</v>
      </c>
      <c r="AP123" s="249">
        <f>+IF(intern2!AQ119&gt;=1,AP$8,0)</f>
        <v>0</v>
      </c>
      <c r="AQ123" s="249">
        <f>+IF(intern2!AR119&gt;=1,AQ$8,0)</f>
        <v>0</v>
      </c>
      <c r="AR123" s="249">
        <f>+IF(intern2!AS119&gt;=1,AR$8,0)</f>
        <v>0</v>
      </c>
      <c r="AS123" s="249">
        <f>+IF(intern2!AT119&gt;=1,AS$8,0)</f>
        <v>0</v>
      </c>
      <c r="AT123" s="249">
        <f>+IF(intern2!AU119&gt;=1,AT$8,0)</f>
        <v>0</v>
      </c>
      <c r="AU123" s="249">
        <f>+IF(intern2!AV119&gt;=1,AU$8,0)</f>
        <v>0</v>
      </c>
      <c r="AV123" s="249">
        <f>+IF(intern2!AW119&gt;=1,AV$8,0)</f>
        <v>0</v>
      </c>
    </row>
    <row r="124" spans="1:48" ht="25" x14ac:dyDescent="0.25">
      <c r="A124" s="222" t="str">
        <f>'2.2'!C125</f>
        <v>BEW8.1</v>
      </c>
      <c r="B124" s="222" t="str">
        <f>'2.2'!D125</f>
        <v>Spezialisierte Wirbelsäulenchirurgie</v>
      </c>
      <c r="C124" s="249">
        <f>+IF(intern2!D120&gt;=1,C$8,0)</f>
        <v>0</v>
      </c>
      <c r="D124" s="249">
        <f>+IF(intern2!E120&gt;=1,D$8,0)</f>
        <v>0</v>
      </c>
      <c r="E124" s="249">
        <f>+IF(intern2!F120&gt;=1,E$8,0)</f>
        <v>0</v>
      </c>
      <c r="F124" s="249">
        <f>+IF(intern2!G120&gt;=1,F$8,0)</f>
        <v>0</v>
      </c>
      <c r="G124" s="249">
        <f>+IF(intern2!H120&gt;=1,G$8,0)</f>
        <v>0</v>
      </c>
      <c r="H124" s="249">
        <f>+IF(intern2!I120&gt;=1,H$8,0)</f>
        <v>0</v>
      </c>
      <c r="I124" s="249">
        <f>+IF(intern2!J120&gt;=1,I$8,0)</f>
        <v>0</v>
      </c>
      <c r="J124" s="249">
        <f>+IF(intern2!K120&gt;=1,J$8,0)</f>
        <v>0</v>
      </c>
      <c r="K124" s="249">
        <f>+IF(intern2!L120&gt;=1,K$8,0)</f>
        <v>0</v>
      </c>
      <c r="L124" s="249">
        <f>+IF(intern2!M120&gt;=1,L$8,0)</f>
        <v>0</v>
      </c>
      <c r="M124" s="249">
        <f>+IF(intern2!N120&gt;=1,M$8,0)</f>
        <v>0</v>
      </c>
      <c r="N124" s="249">
        <f>+IF(intern2!O120&gt;=1,N$8,0)</f>
        <v>0</v>
      </c>
      <c r="O124" s="249">
        <f>+IF(intern2!P120&gt;=1,O$8,0)</f>
        <v>0</v>
      </c>
      <c r="P124" s="249">
        <f>+IF(intern2!Q120&gt;=1,P$8,0)</f>
        <v>0</v>
      </c>
      <c r="Q124" s="249">
        <f>+IF(intern2!R120&gt;=1,Q$8,0)</f>
        <v>0</v>
      </c>
      <c r="R124" s="249">
        <f>+IF(intern2!S120&gt;=1,R$8,0)</f>
        <v>0</v>
      </c>
      <c r="S124" s="249">
        <f>+IF(intern2!T120&gt;=1,S$8,0)</f>
        <v>0</v>
      </c>
      <c r="T124" s="249">
        <f>+IF(intern2!U120&gt;=1,T$8,0)</f>
        <v>0</v>
      </c>
      <c r="U124" s="249">
        <f>+IF(intern2!V120&gt;=1,U$8,0)</f>
        <v>0</v>
      </c>
      <c r="V124" s="249">
        <f>+IF(intern2!W120&gt;=1,V$8,0)</f>
        <v>0</v>
      </c>
      <c r="W124" s="249">
        <f>+IF(intern2!X120&gt;=1,W$8,0)</f>
        <v>0</v>
      </c>
      <c r="X124" s="249">
        <f>+IF(intern2!Y120&gt;=1,X$8,0)</f>
        <v>0</v>
      </c>
      <c r="Y124" s="249">
        <f>+IF(intern2!Z120&gt;=1,Y$8,0)</f>
        <v>0</v>
      </c>
      <c r="Z124" s="249">
        <f>+IF(intern2!AA120&gt;=1,Z$8,0)</f>
        <v>0</v>
      </c>
      <c r="AA124" s="249">
        <f>+IF(intern2!AB120&gt;=1,AA$8,0)</f>
        <v>0</v>
      </c>
      <c r="AB124" s="249">
        <f>+IF(intern2!AC120&gt;=1,AB$8,0)</f>
        <v>0</v>
      </c>
      <c r="AC124" s="249">
        <f>+IF(intern2!AD120&gt;=1,AC$8,0)</f>
        <v>0</v>
      </c>
      <c r="AD124" s="249">
        <f>+IF(intern2!AE120&gt;=1,AD$8,0)</f>
        <v>0</v>
      </c>
      <c r="AE124" s="249">
        <f>+IF(intern2!AF120&gt;=1,AE$8,0)</f>
        <v>0</v>
      </c>
      <c r="AF124" s="249">
        <f>+IF(intern2!AG120&gt;=1,AF$8,0)</f>
        <v>0</v>
      </c>
      <c r="AG124" s="249">
        <f>+IF(intern2!AH120&gt;=1,AG$8,0)</f>
        <v>0</v>
      </c>
      <c r="AH124" s="249">
        <f>+IF(intern2!AI120&gt;=1,AH$8,0)</f>
        <v>0</v>
      </c>
      <c r="AI124" s="249">
        <f>+IF(intern2!AJ120&gt;=1,AI$8,0)</f>
        <v>0</v>
      </c>
      <c r="AJ124" s="249">
        <f>+IF(intern2!AK120&gt;=1,AJ$8,0)</f>
        <v>0</v>
      </c>
      <c r="AK124" s="249">
        <f>+IF(intern2!AL120&gt;=1,AK$8,0)</f>
        <v>0</v>
      </c>
      <c r="AL124" s="249">
        <f>+IF(intern2!AM120&gt;=1,AL$8,0)</f>
        <v>0</v>
      </c>
      <c r="AM124" s="249">
        <f>+IF(intern2!AN120&gt;=1,AM$8,0)</f>
        <v>0</v>
      </c>
      <c r="AN124" s="249">
        <f>+IF(intern2!AO120&gt;=1,AN$8,0)</f>
        <v>0</v>
      </c>
      <c r="AO124" s="249">
        <f>+IF(intern2!AP120&gt;=1,AO$8,0)</f>
        <v>0</v>
      </c>
      <c r="AP124" s="249">
        <f>+IF(intern2!AQ120&gt;=1,AP$8,0)</f>
        <v>0</v>
      </c>
      <c r="AQ124" s="249">
        <f>+IF(intern2!AR120&gt;=1,AQ$8,0)</f>
        <v>0</v>
      </c>
      <c r="AR124" s="249">
        <f>+IF(intern2!AS120&gt;=1,AR$8,0)</f>
        <v>0</v>
      </c>
      <c r="AS124" s="249">
        <f>+IF(intern2!AT120&gt;=1,AS$8,0)</f>
        <v>0</v>
      </c>
      <c r="AT124" s="249">
        <f>+IF(intern2!AU120&gt;=1,AT$8,0)</f>
        <v>0</v>
      </c>
      <c r="AU124" s="249">
        <f>+IF(intern2!AV120&gt;=1,AU$8,0)</f>
        <v>0</v>
      </c>
      <c r="AV124" s="249">
        <f>+IF(intern2!AW120&gt;=1,AV$8,0)</f>
        <v>0</v>
      </c>
    </row>
    <row r="125" spans="1:48" x14ac:dyDescent="0.25">
      <c r="A125" s="222" t="str">
        <f>'2.2'!C126</f>
        <v>BEW8.1.1</v>
      </c>
      <c r="B125" s="222" t="str">
        <f>'2.2'!D126</f>
        <v>Komplexe Wirbelsäulenchirurgie</v>
      </c>
      <c r="C125" s="249">
        <f>+IF(intern2!D121&gt;=1,C$8,0)</f>
        <v>0</v>
      </c>
      <c r="D125" s="249">
        <f>+IF(intern2!E121&gt;=1,D$8,0)</f>
        <v>0</v>
      </c>
      <c r="E125" s="249">
        <f>+IF(intern2!F121&gt;=1,E$8,0)</f>
        <v>0</v>
      </c>
      <c r="F125" s="249">
        <f>+IF(intern2!G121&gt;=1,F$8,0)</f>
        <v>0</v>
      </c>
      <c r="G125" s="249">
        <f>+IF(intern2!H121&gt;=1,G$8,0)</f>
        <v>0</v>
      </c>
      <c r="H125" s="249">
        <f>+IF(intern2!I121&gt;=1,H$8,0)</f>
        <v>0</v>
      </c>
      <c r="I125" s="249">
        <f>+IF(intern2!J121&gt;=1,I$8,0)</f>
        <v>0</v>
      </c>
      <c r="J125" s="249">
        <f>+IF(intern2!K121&gt;=1,J$8,0)</f>
        <v>0</v>
      </c>
      <c r="K125" s="249">
        <f>+IF(intern2!L121&gt;=1,K$8,0)</f>
        <v>0</v>
      </c>
      <c r="L125" s="249">
        <f>+IF(intern2!M121&gt;=1,L$8,0)</f>
        <v>0</v>
      </c>
      <c r="M125" s="249">
        <f>+IF(intern2!N121&gt;=1,M$8,0)</f>
        <v>0</v>
      </c>
      <c r="N125" s="249">
        <f>+IF(intern2!O121&gt;=1,N$8,0)</f>
        <v>0</v>
      </c>
      <c r="O125" s="249">
        <f>+IF(intern2!P121&gt;=1,O$8,0)</f>
        <v>0</v>
      </c>
      <c r="P125" s="249">
        <f>+IF(intern2!Q121&gt;=1,P$8,0)</f>
        <v>0</v>
      </c>
      <c r="Q125" s="249">
        <f>+IF(intern2!R121&gt;=1,Q$8,0)</f>
        <v>0</v>
      </c>
      <c r="R125" s="249">
        <f>+IF(intern2!S121&gt;=1,R$8,0)</f>
        <v>0</v>
      </c>
      <c r="S125" s="249">
        <f>+IF(intern2!T121&gt;=1,S$8,0)</f>
        <v>0</v>
      </c>
      <c r="T125" s="249">
        <f>+IF(intern2!U121&gt;=1,T$8,0)</f>
        <v>0</v>
      </c>
      <c r="U125" s="249">
        <f>+IF(intern2!V121&gt;=1,U$8,0)</f>
        <v>0</v>
      </c>
      <c r="V125" s="249">
        <f>+IF(intern2!W121&gt;=1,V$8,0)</f>
        <v>0</v>
      </c>
      <c r="W125" s="249">
        <f>+IF(intern2!X121&gt;=1,W$8,0)</f>
        <v>0</v>
      </c>
      <c r="X125" s="249">
        <f>+IF(intern2!Y121&gt;=1,X$8,0)</f>
        <v>0</v>
      </c>
      <c r="Y125" s="249">
        <f>+IF(intern2!Z121&gt;=1,Y$8,0)</f>
        <v>0</v>
      </c>
      <c r="Z125" s="249">
        <f>+IF(intern2!AA121&gt;=1,Z$8,0)</f>
        <v>0</v>
      </c>
      <c r="AA125" s="249">
        <f>+IF(intern2!AB121&gt;=1,AA$8,0)</f>
        <v>0</v>
      </c>
      <c r="AB125" s="249">
        <f>+IF(intern2!AC121&gt;=1,AB$8,0)</f>
        <v>0</v>
      </c>
      <c r="AC125" s="249">
        <f>+IF(intern2!AD121&gt;=1,AC$8,0)</f>
        <v>0</v>
      </c>
      <c r="AD125" s="249">
        <f>+IF(intern2!AE121&gt;=1,AD$8,0)</f>
        <v>0</v>
      </c>
      <c r="AE125" s="249">
        <f>+IF(intern2!AF121&gt;=1,AE$8,0)</f>
        <v>0</v>
      </c>
      <c r="AF125" s="249">
        <f>+IF(intern2!AG121&gt;=1,AF$8,0)</f>
        <v>0</v>
      </c>
      <c r="AG125" s="249">
        <f>+IF(intern2!AH121&gt;=1,AG$8,0)</f>
        <v>0</v>
      </c>
      <c r="AH125" s="249">
        <f>+IF(intern2!AI121&gt;=1,AH$8,0)</f>
        <v>0</v>
      </c>
      <c r="AI125" s="249">
        <f>+IF(intern2!AJ121&gt;=1,AI$8,0)</f>
        <v>0</v>
      </c>
      <c r="AJ125" s="249">
        <f>+IF(intern2!AK121&gt;=1,AJ$8,0)</f>
        <v>0</v>
      </c>
      <c r="AK125" s="249">
        <f>+IF(intern2!AL121&gt;=1,AK$8,0)</f>
        <v>0</v>
      </c>
      <c r="AL125" s="249">
        <f>+IF(intern2!AM121&gt;=1,AL$8,0)</f>
        <v>0</v>
      </c>
      <c r="AM125" s="249">
        <f>+IF(intern2!AN121&gt;=1,AM$8,0)</f>
        <v>0</v>
      </c>
      <c r="AN125" s="249">
        <f>+IF(intern2!AO121&gt;=1,AN$8,0)</f>
        <v>0</v>
      </c>
      <c r="AO125" s="249">
        <f>+IF(intern2!AP121&gt;=1,AO$8,0)</f>
        <v>0</v>
      </c>
      <c r="AP125" s="249">
        <f>+IF(intern2!AQ121&gt;=1,AP$8,0)</f>
        <v>0</v>
      </c>
      <c r="AQ125" s="249">
        <f>+IF(intern2!AR121&gt;=1,AQ$8,0)</f>
        <v>0</v>
      </c>
      <c r="AR125" s="249">
        <f>+IF(intern2!AS121&gt;=1,AR$8,0)</f>
        <v>0</v>
      </c>
      <c r="AS125" s="249">
        <f>+IF(intern2!AT121&gt;=1,AS$8,0)</f>
        <v>0</v>
      </c>
      <c r="AT125" s="249">
        <f>+IF(intern2!AU121&gt;=1,AT$8,0)</f>
        <v>0</v>
      </c>
      <c r="AU125" s="249">
        <f>+IF(intern2!AV121&gt;=1,AU$8,0)</f>
        <v>0</v>
      </c>
      <c r="AV125" s="249">
        <f>+IF(intern2!AW121&gt;=1,AV$8,0)</f>
        <v>0</v>
      </c>
    </row>
    <row r="126" spans="1:48" x14ac:dyDescent="0.25">
      <c r="A126" s="222" t="str">
        <f>'2.2'!C127</f>
        <v>BEW9</v>
      </c>
      <c r="B126" s="222" t="str">
        <f>'2.2'!D127</f>
        <v>Maligne Knochentumore</v>
      </c>
      <c r="C126" s="249">
        <f>+IF(intern2!D122&gt;=1,C$8,0)</f>
        <v>0</v>
      </c>
      <c r="D126" s="249">
        <f>+IF(intern2!E122&gt;=1,D$8,0)</f>
        <v>0</v>
      </c>
      <c r="E126" s="249">
        <f>+IF(intern2!F122&gt;=1,E$8,0)</f>
        <v>0</v>
      </c>
      <c r="F126" s="249">
        <f>+IF(intern2!G122&gt;=1,F$8,0)</f>
        <v>0</v>
      </c>
      <c r="G126" s="249">
        <f>+IF(intern2!H122&gt;=1,G$8,0)</f>
        <v>0</v>
      </c>
      <c r="H126" s="249">
        <f>+IF(intern2!I122&gt;=1,H$8,0)</f>
        <v>0</v>
      </c>
      <c r="I126" s="249">
        <f>+IF(intern2!J122&gt;=1,I$8,0)</f>
        <v>0</v>
      </c>
      <c r="J126" s="249">
        <f>+IF(intern2!K122&gt;=1,J$8,0)</f>
        <v>0</v>
      </c>
      <c r="K126" s="249">
        <f>+IF(intern2!L122&gt;=1,K$8,0)</f>
        <v>0</v>
      </c>
      <c r="L126" s="249">
        <f>+IF(intern2!M122&gt;=1,L$8,0)</f>
        <v>0</v>
      </c>
      <c r="M126" s="249">
        <f>+IF(intern2!N122&gt;=1,M$8,0)</f>
        <v>0</v>
      </c>
      <c r="N126" s="249">
        <f>+IF(intern2!O122&gt;=1,N$8,0)</f>
        <v>0</v>
      </c>
      <c r="O126" s="249">
        <f>+IF(intern2!P122&gt;=1,O$8,0)</f>
        <v>0</v>
      </c>
      <c r="P126" s="249">
        <f>+IF(intern2!Q122&gt;=1,P$8,0)</f>
        <v>0</v>
      </c>
      <c r="Q126" s="249">
        <f>+IF(intern2!R122&gt;=1,Q$8,0)</f>
        <v>0</v>
      </c>
      <c r="R126" s="249">
        <f>+IF(intern2!S122&gt;=1,R$8,0)</f>
        <v>0</v>
      </c>
      <c r="S126" s="249">
        <f>+IF(intern2!T122&gt;=1,S$8,0)</f>
        <v>0</v>
      </c>
      <c r="T126" s="249">
        <f>+IF(intern2!U122&gt;=1,T$8,0)</f>
        <v>0</v>
      </c>
      <c r="U126" s="249">
        <f>+IF(intern2!V122&gt;=1,U$8,0)</f>
        <v>0</v>
      </c>
      <c r="V126" s="249">
        <f>+IF(intern2!W122&gt;=1,V$8,0)</f>
        <v>0</v>
      </c>
      <c r="W126" s="249">
        <f>+IF(intern2!X122&gt;=1,W$8,0)</f>
        <v>0</v>
      </c>
      <c r="X126" s="249">
        <f>+IF(intern2!Y122&gt;=1,X$8,0)</f>
        <v>0</v>
      </c>
      <c r="Y126" s="249">
        <f>+IF(intern2!Z122&gt;=1,Y$8,0)</f>
        <v>0</v>
      </c>
      <c r="Z126" s="249">
        <f>+IF(intern2!AA122&gt;=1,Z$8,0)</f>
        <v>0</v>
      </c>
      <c r="AA126" s="249">
        <f>+IF(intern2!AB122&gt;=1,AA$8,0)</f>
        <v>0</v>
      </c>
      <c r="AB126" s="249">
        <f>+IF(intern2!AC122&gt;=1,AB$8,0)</f>
        <v>0</v>
      </c>
      <c r="AC126" s="249">
        <f>+IF(intern2!AD122&gt;=1,AC$8,0)</f>
        <v>0</v>
      </c>
      <c r="AD126" s="249">
        <f>+IF(intern2!AE122&gt;=1,AD$8,0)</f>
        <v>0</v>
      </c>
      <c r="AE126" s="249">
        <f>+IF(intern2!AF122&gt;=1,AE$8,0)</f>
        <v>0</v>
      </c>
      <c r="AF126" s="249">
        <f>+IF(intern2!AG122&gt;=1,AF$8,0)</f>
        <v>0</v>
      </c>
      <c r="AG126" s="249">
        <f>+IF(intern2!AH122&gt;=1,AG$8,0)</f>
        <v>0</v>
      </c>
      <c r="AH126" s="249">
        <f>+IF(intern2!AI122&gt;=1,AH$8,0)</f>
        <v>0</v>
      </c>
      <c r="AI126" s="249">
        <f>+IF(intern2!AJ122&gt;=1,AI$8,0)</f>
        <v>0</v>
      </c>
      <c r="AJ126" s="249">
        <f>+IF(intern2!AK122&gt;=1,AJ$8,0)</f>
        <v>0</v>
      </c>
      <c r="AK126" s="249">
        <f>+IF(intern2!AL122&gt;=1,AK$8,0)</f>
        <v>0</v>
      </c>
      <c r="AL126" s="249">
        <f>+IF(intern2!AM122&gt;=1,AL$8,0)</f>
        <v>0</v>
      </c>
      <c r="AM126" s="249">
        <f>+IF(intern2!AN122&gt;=1,AM$8,0)</f>
        <v>0</v>
      </c>
      <c r="AN126" s="249">
        <f>+IF(intern2!AO122&gt;=1,AN$8,0)</f>
        <v>0</v>
      </c>
      <c r="AO126" s="249">
        <f>+IF(intern2!AP122&gt;=1,AO$8,0)</f>
        <v>0</v>
      </c>
      <c r="AP126" s="249">
        <f>+IF(intern2!AQ122&gt;=1,AP$8,0)</f>
        <v>0</v>
      </c>
      <c r="AQ126" s="249">
        <f>+IF(intern2!AR122&gt;=1,AQ$8,0)</f>
        <v>0</v>
      </c>
      <c r="AR126" s="249">
        <f>+IF(intern2!AS122&gt;=1,AR$8,0)</f>
        <v>0</v>
      </c>
      <c r="AS126" s="249">
        <f>+IF(intern2!AT122&gt;=1,AS$8,0)</f>
        <v>0</v>
      </c>
      <c r="AT126" s="249">
        <f>+IF(intern2!AU122&gt;=1,AT$8,0)</f>
        <v>0</v>
      </c>
      <c r="AU126" s="249">
        <f>+IF(intern2!AV122&gt;=1,AU$8,0)</f>
        <v>0</v>
      </c>
      <c r="AV126" s="249">
        <f>+IF(intern2!AW122&gt;=1,AV$8,0)</f>
        <v>0</v>
      </c>
    </row>
    <row r="127" spans="1:48" x14ac:dyDescent="0.25">
      <c r="A127" s="222" t="str">
        <f>'2.2'!C128</f>
        <v>BEW10</v>
      </c>
      <c r="B127" s="222" t="str">
        <f>'2.2'!D128</f>
        <v>Plexuschirurgie</v>
      </c>
      <c r="C127" s="249">
        <f>+IF(intern2!D123&gt;=1,C$8,0)</f>
        <v>0</v>
      </c>
      <c r="D127" s="249">
        <f>+IF(intern2!E123&gt;=1,D$8,0)</f>
        <v>0</v>
      </c>
      <c r="E127" s="249">
        <f>+IF(intern2!F123&gt;=1,E$8,0)</f>
        <v>0</v>
      </c>
      <c r="F127" s="249">
        <f>+IF(intern2!G123&gt;=1,F$8,0)</f>
        <v>0</v>
      </c>
      <c r="G127" s="249">
        <f>+IF(intern2!H123&gt;=1,G$8,0)</f>
        <v>0</v>
      </c>
      <c r="H127" s="249">
        <f>+IF(intern2!I123&gt;=1,H$8,0)</f>
        <v>0</v>
      </c>
      <c r="I127" s="249">
        <f>+IF(intern2!J123&gt;=1,I$8,0)</f>
        <v>0</v>
      </c>
      <c r="J127" s="249">
        <f>+IF(intern2!K123&gt;=1,J$8,0)</f>
        <v>0</v>
      </c>
      <c r="K127" s="249">
        <f>+IF(intern2!L123&gt;=1,K$8,0)</f>
        <v>0</v>
      </c>
      <c r="L127" s="249">
        <f>+IF(intern2!M123&gt;=1,L$8,0)</f>
        <v>0</v>
      </c>
      <c r="M127" s="249">
        <f>+IF(intern2!N123&gt;=1,M$8,0)</f>
        <v>0</v>
      </c>
      <c r="N127" s="249">
        <f>+IF(intern2!O123&gt;=1,N$8,0)</f>
        <v>0</v>
      </c>
      <c r="O127" s="249">
        <f>+IF(intern2!P123&gt;=1,O$8,0)</f>
        <v>0</v>
      </c>
      <c r="P127" s="249">
        <f>+IF(intern2!Q123&gt;=1,P$8,0)</f>
        <v>0</v>
      </c>
      <c r="Q127" s="249">
        <f>+IF(intern2!R123&gt;=1,Q$8,0)</f>
        <v>0</v>
      </c>
      <c r="R127" s="249">
        <f>+IF(intern2!S123&gt;=1,R$8,0)</f>
        <v>0</v>
      </c>
      <c r="S127" s="249">
        <f>+IF(intern2!T123&gt;=1,S$8,0)</f>
        <v>0</v>
      </c>
      <c r="T127" s="249">
        <f>+IF(intern2!U123&gt;=1,T$8,0)</f>
        <v>0</v>
      </c>
      <c r="U127" s="249">
        <f>+IF(intern2!V123&gt;=1,U$8,0)</f>
        <v>0</v>
      </c>
      <c r="V127" s="249">
        <f>+IF(intern2!W123&gt;=1,V$8,0)</f>
        <v>0</v>
      </c>
      <c r="W127" s="249">
        <f>+IF(intern2!X123&gt;=1,W$8,0)</f>
        <v>0</v>
      </c>
      <c r="X127" s="249">
        <f>+IF(intern2!Y123&gt;=1,X$8,0)</f>
        <v>0</v>
      </c>
      <c r="Y127" s="249">
        <f>+IF(intern2!Z123&gt;=1,Y$8,0)</f>
        <v>0</v>
      </c>
      <c r="Z127" s="249">
        <f>+IF(intern2!AA123&gt;=1,Z$8,0)</f>
        <v>0</v>
      </c>
      <c r="AA127" s="249">
        <f>+IF(intern2!AB123&gt;=1,AA$8,0)</f>
        <v>0</v>
      </c>
      <c r="AB127" s="249">
        <f>+IF(intern2!AC123&gt;=1,AB$8,0)</f>
        <v>0</v>
      </c>
      <c r="AC127" s="249">
        <f>+IF(intern2!AD123&gt;=1,AC$8,0)</f>
        <v>0</v>
      </c>
      <c r="AD127" s="249">
        <f>+IF(intern2!AE123&gt;=1,AD$8,0)</f>
        <v>0</v>
      </c>
      <c r="AE127" s="249">
        <f>+IF(intern2!AF123&gt;=1,AE$8,0)</f>
        <v>0</v>
      </c>
      <c r="AF127" s="249">
        <f>+IF(intern2!AG123&gt;=1,AF$8,0)</f>
        <v>0</v>
      </c>
      <c r="AG127" s="249">
        <f>+IF(intern2!AH123&gt;=1,AG$8,0)</f>
        <v>0</v>
      </c>
      <c r="AH127" s="249">
        <f>+IF(intern2!AI123&gt;=1,AH$8,0)</f>
        <v>0</v>
      </c>
      <c r="AI127" s="249">
        <f>+IF(intern2!AJ123&gt;=1,AI$8,0)</f>
        <v>0</v>
      </c>
      <c r="AJ127" s="249">
        <f>+IF(intern2!AK123&gt;=1,AJ$8,0)</f>
        <v>0</v>
      </c>
      <c r="AK127" s="249">
        <f>+IF(intern2!AL123&gt;=1,AK$8,0)</f>
        <v>0</v>
      </c>
      <c r="AL127" s="249">
        <f>+IF(intern2!AM123&gt;=1,AL$8,0)</f>
        <v>0</v>
      </c>
      <c r="AM127" s="249">
        <f>+IF(intern2!AN123&gt;=1,AM$8,0)</f>
        <v>0</v>
      </c>
      <c r="AN127" s="249">
        <f>+IF(intern2!AO123&gt;=1,AN$8,0)</f>
        <v>0</v>
      </c>
      <c r="AO127" s="249">
        <f>+IF(intern2!AP123&gt;=1,AO$8,0)</f>
        <v>0</v>
      </c>
      <c r="AP127" s="249">
        <f>+IF(intern2!AQ123&gt;=1,AP$8,0)</f>
        <v>0</v>
      </c>
      <c r="AQ127" s="249">
        <f>+IF(intern2!AR123&gt;=1,AQ$8,0)</f>
        <v>0</v>
      </c>
      <c r="AR127" s="249">
        <f>+IF(intern2!AS123&gt;=1,AR$8,0)</f>
        <v>0</v>
      </c>
      <c r="AS127" s="249">
        <f>+IF(intern2!AT123&gt;=1,AS$8,0)</f>
        <v>0</v>
      </c>
      <c r="AT127" s="249">
        <f>+IF(intern2!AU123&gt;=1,AT$8,0)</f>
        <v>0</v>
      </c>
      <c r="AU127" s="249">
        <f>+IF(intern2!AV123&gt;=1,AU$8,0)</f>
        <v>0</v>
      </c>
      <c r="AV127" s="249">
        <f>+IF(intern2!AW123&gt;=1,AV$8,0)</f>
        <v>0</v>
      </c>
    </row>
    <row r="128" spans="1:48" x14ac:dyDescent="0.25">
      <c r="A128" s="222" t="str">
        <f>'2.2'!C129</f>
        <v>BEW11</v>
      </c>
      <c r="B128" s="222" t="str">
        <f>'2.2'!D129</f>
        <v>Replantationen</v>
      </c>
      <c r="C128" s="249">
        <f>+IF(intern2!D124&gt;=1,C$8,0)</f>
        <v>0</v>
      </c>
      <c r="D128" s="249">
        <f>+IF(intern2!E124&gt;=1,D$8,0)</f>
        <v>0</v>
      </c>
      <c r="E128" s="249">
        <f>+IF(intern2!F124&gt;=1,E$8,0)</f>
        <v>0</v>
      </c>
      <c r="F128" s="249">
        <f>+IF(intern2!G124&gt;=1,F$8,0)</f>
        <v>0</v>
      </c>
      <c r="G128" s="249">
        <f>+IF(intern2!H124&gt;=1,G$8,0)</f>
        <v>0</v>
      </c>
      <c r="H128" s="249">
        <f>+IF(intern2!I124&gt;=1,H$8,0)</f>
        <v>0</v>
      </c>
      <c r="I128" s="249">
        <f>+IF(intern2!J124&gt;=1,I$8,0)</f>
        <v>0</v>
      </c>
      <c r="J128" s="249">
        <f>+IF(intern2!K124&gt;=1,J$8,0)</f>
        <v>0</v>
      </c>
      <c r="K128" s="249">
        <f>+IF(intern2!L124&gt;=1,K$8,0)</f>
        <v>0</v>
      </c>
      <c r="L128" s="249">
        <f>+IF(intern2!M124&gt;=1,L$8,0)</f>
        <v>0</v>
      </c>
      <c r="M128" s="249">
        <f>+IF(intern2!N124&gt;=1,M$8,0)</f>
        <v>0</v>
      </c>
      <c r="N128" s="249">
        <f>+IF(intern2!O124&gt;=1,N$8,0)</f>
        <v>0</v>
      </c>
      <c r="O128" s="249">
        <f>+IF(intern2!P124&gt;=1,O$8,0)</f>
        <v>0</v>
      </c>
      <c r="P128" s="249">
        <f>+IF(intern2!Q124&gt;=1,P$8,0)</f>
        <v>0</v>
      </c>
      <c r="Q128" s="249">
        <f>+IF(intern2!R124&gt;=1,Q$8,0)</f>
        <v>0</v>
      </c>
      <c r="R128" s="249">
        <f>+IF(intern2!S124&gt;=1,R$8,0)</f>
        <v>0</v>
      </c>
      <c r="S128" s="249">
        <f>+IF(intern2!T124&gt;=1,S$8,0)</f>
        <v>0</v>
      </c>
      <c r="T128" s="249">
        <f>+IF(intern2!U124&gt;=1,T$8,0)</f>
        <v>0</v>
      </c>
      <c r="U128" s="249">
        <f>+IF(intern2!V124&gt;=1,U$8,0)</f>
        <v>0</v>
      </c>
      <c r="V128" s="249">
        <f>+IF(intern2!W124&gt;=1,V$8,0)</f>
        <v>0</v>
      </c>
      <c r="W128" s="249">
        <f>+IF(intern2!X124&gt;=1,W$8,0)</f>
        <v>0</v>
      </c>
      <c r="X128" s="249">
        <f>+IF(intern2!Y124&gt;=1,X$8,0)</f>
        <v>0</v>
      </c>
      <c r="Y128" s="249">
        <f>+IF(intern2!Z124&gt;=1,Y$8,0)</f>
        <v>0</v>
      </c>
      <c r="Z128" s="249">
        <f>+IF(intern2!AA124&gt;=1,Z$8,0)</f>
        <v>0</v>
      </c>
      <c r="AA128" s="249">
        <f>+IF(intern2!AB124&gt;=1,AA$8,0)</f>
        <v>0</v>
      </c>
      <c r="AB128" s="249">
        <f>+IF(intern2!AC124&gt;=1,AB$8,0)</f>
        <v>0</v>
      </c>
      <c r="AC128" s="249">
        <f>+IF(intern2!AD124&gt;=1,AC$8,0)</f>
        <v>0</v>
      </c>
      <c r="AD128" s="249">
        <f>+IF(intern2!AE124&gt;=1,AD$8,0)</f>
        <v>0</v>
      </c>
      <c r="AE128" s="249">
        <f>+IF(intern2!AF124&gt;=1,AE$8,0)</f>
        <v>0</v>
      </c>
      <c r="AF128" s="249">
        <f>+IF(intern2!AG124&gt;=1,AF$8,0)</f>
        <v>0</v>
      </c>
      <c r="AG128" s="249">
        <f>+IF(intern2!AH124&gt;=1,AG$8,0)</f>
        <v>0</v>
      </c>
      <c r="AH128" s="249">
        <f>+IF(intern2!AI124&gt;=1,AH$8,0)</f>
        <v>0</v>
      </c>
      <c r="AI128" s="249">
        <f>+IF(intern2!AJ124&gt;=1,AI$8,0)</f>
        <v>0</v>
      </c>
      <c r="AJ128" s="249">
        <f>+IF(intern2!AK124&gt;=1,AJ$8,0)</f>
        <v>0</v>
      </c>
      <c r="AK128" s="249">
        <f>+IF(intern2!AL124&gt;=1,AK$8,0)</f>
        <v>0</v>
      </c>
      <c r="AL128" s="249">
        <f>+IF(intern2!AM124&gt;=1,AL$8,0)</f>
        <v>0</v>
      </c>
      <c r="AM128" s="249">
        <f>+IF(intern2!AN124&gt;=1,AM$8,0)</f>
        <v>0</v>
      </c>
      <c r="AN128" s="249">
        <f>+IF(intern2!AO124&gt;=1,AN$8,0)</f>
        <v>0</v>
      </c>
      <c r="AO128" s="249">
        <f>+IF(intern2!AP124&gt;=1,AO$8,0)</f>
        <v>0</v>
      </c>
      <c r="AP128" s="249">
        <f>+IF(intern2!AQ124&gt;=1,AP$8,0)</f>
        <v>0</v>
      </c>
      <c r="AQ128" s="249">
        <f>+IF(intern2!AR124&gt;=1,AQ$8,0)</f>
        <v>0</v>
      </c>
      <c r="AR128" s="249">
        <f>+IF(intern2!AS124&gt;=1,AR$8,0)</f>
        <v>0</v>
      </c>
      <c r="AS128" s="249">
        <f>+IF(intern2!AT124&gt;=1,AS$8,0)</f>
        <v>0</v>
      </c>
      <c r="AT128" s="249">
        <f>+IF(intern2!AU124&gt;=1,AT$8,0)</f>
        <v>0</v>
      </c>
      <c r="AU128" s="249">
        <f>+IF(intern2!AV124&gt;=1,AU$8,0)</f>
        <v>0</v>
      </c>
      <c r="AV128" s="249">
        <f>+IF(intern2!AW124&gt;=1,AV$8,0)</f>
        <v>0</v>
      </c>
    </row>
    <row r="129" spans="1:48" x14ac:dyDescent="0.25">
      <c r="A129" s="222" t="str">
        <f>'2.2'!C130</f>
        <v>RHE1</v>
      </c>
      <c r="B129" s="222" t="str">
        <f>'2.2'!D130</f>
        <v>Rheumatologie</v>
      </c>
      <c r="C129" s="249">
        <f>+IF(intern2!D125&gt;=1,C$8,0)</f>
        <v>0</v>
      </c>
      <c r="D129" s="249">
        <f>+IF(intern2!E125&gt;=1,D$8,0)</f>
        <v>0</v>
      </c>
      <c r="E129" s="249">
        <f>+IF(intern2!F125&gt;=1,E$8,0)</f>
        <v>0</v>
      </c>
      <c r="F129" s="249">
        <f>+IF(intern2!G125&gt;=1,F$8,0)</f>
        <v>0</v>
      </c>
      <c r="G129" s="249">
        <f>+IF(intern2!H125&gt;=1,G$8,0)</f>
        <v>0</v>
      </c>
      <c r="H129" s="249">
        <f>+IF(intern2!I125&gt;=1,H$8,0)</f>
        <v>0</v>
      </c>
      <c r="I129" s="249">
        <f>+IF(intern2!J125&gt;=1,I$8,0)</f>
        <v>0</v>
      </c>
      <c r="J129" s="249">
        <f>+IF(intern2!K125&gt;=1,J$8,0)</f>
        <v>0</v>
      </c>
      <c r="K129" s="249">
        <f>+IF(intern2!L125&gt;=1,K$8,0)</f>
        <v>0</v>
      </c>
      <c r="L129" s="249">
        <f>+IF(intern2!M125&gt;=1,L$8,0)</f>
        <v>0</v>
      </c>
      <c r="M129" s="249">
        <f>+IF(intern2!N125&gt;=1,M$8,0)</f>
        <v>0</v>
      </c>
      <c r="N129" s="249">
        <f>+IF(intern2!O125&gt;=1,N$8,0)</f>
        <v>0</v>
      </c>
      <c r="O129" s="249">
        <f>+IF(intern2!P125&gt;=1,O$8,0)</f>
        <v>0</v>
      </c>
      <c r="P129" s="249">
        <f>+IF(intern2!Q125&gt;=1,P$8,0)</f>
        <v>0</v>
      </c>
      <c r="Q129" s="249">
        <f>+IF(intern2!R125&gt;=1,Q$8,0)</f>
        <v>0</v>
      </c>
      <c r="R129" s="249">
        <f>+IF(intern2!S125&gt;=1,R$8,0)</f>
        <v>0</v>
      </c>
      <c r="S129" s="249">
        <f>+IF(intern2!T125&gt;=1,S$8,0)</f>
        <v>0</v>
      </c>
      <c r="T129" s="249">
        <f>+IF(intern2!U125&gt;=1,T$8,0)</f>
        <v>0</v>
      </c>
      <c r="U129" s="249">
        <f>+IF(intern2!V125&gt;=1,U$8,0)</f>
        <v>0</v>
      </c>
      <c r="V129" s="249">
        <f>+IF(intern2!W125&gt;=1,V$8,0)</f>
        <v>0</v>
      </c>
      <c r="W129" s="249">
        <f>+IF(intern2!X125&gt;=1,W$8,0)</f>
        <v>0</v>
      </c>
      <c r="X129" s="249">
        <f>+IF(intern2!Y125&gt;=1,X$8,0)</f>
        <v>0</v>
      </c>
      <c r="Y129" s="249">
        <f>+IF(intern2!Z125&gt;=1,Y$8,0)</f>
        <v>0</v>
      </c>
      <c r="Z129" s="249">
        <f>+IF(intern2!AA125&gt;=1,Z$8,0)</f>
        <v>0</v>
      </c>
      <c r="AA129" s="249">
        <f>+IF(intern2!AB125&gt;=1,AA$8,0)</f>
        <v>0</v>
      </c>
      <c r="AB129" s="249">
        <f>+IF(intern2!AC125&gt;=1,AB$8,0)</f>
        <v>0</v>
      </c>
      <c r="AC129" s="249">
        <f>+IF(intern2!AD125&gt;=1,AC$8,0)</f>
        <v>0</v>
      </c>
      <c r="AD129" s="249">
        <f>+IF(intern2!AE125&gt;=1,AD$8,0)</f>
        <v>0</v>
      </c>
      <c r="AE129" s="249">
        <f>+IF(intern2!AF125&gt;=1,AE$8,0)</f>
        <v>0</v>
      </c>
      <c r="AF129" s="249">
        <f>+IF(intern2!AG125&gt;=1,AF$8,0)</f>
        <v>0</v>
      </c>
      <c r="AG129" s="249">
        <f>+IF(intern2!AH125&gt;=1,AG$8,0)</f>
        <v>0</v>
      </c>
      <c r="AH129" s="249">
        <f>+IF(intern2!AI125&gt;=1,AH$8,0)</f>
        <v>0</v>
      </c>
      <c r="AI129" s="249">
        <f>+IF(intern2!AJ125&gt;=1,AI$8,0)</f>
        <v>0</v>
      </c>
      <c r="AJ129" s="249">
        <f>+IF(intern2!AK125&gt;=1,AJ$8,0)</f>
        <v>0</v>
      </c>
      <c r="AK129" s="249">
        <f>+IF(intern2!AL125&gt;=1,AK$8,0)</f>
        <v>0</v>
      </c>
      <c r="AL129" s="249">
        <f>+IF(intern2!AM125&gt;=1,AL$8,0)</f>
        <v>0</v>
      </c>
      <c r="AM129" s="249">
        <f>+IF(intern2!AN125&gt;=1,AM$8,0)</f>
        <v>0</v>
      </c>
      <c r="AN129" s="249">
        <f>+IF(intern2!AO125&gt;=1,AN$8,0)</f>
        <v>0</v>
      </c>
      <c r="AO129" s="249">
        <f>+IF(intern2!AP125&gt;=1,AO$8,0)</f>
        <v>0</v>
      </c>
      <c r="AP129" s="249">
        <f>+IF(intern2!AQ125&gt;=1,AP$8,0)</f>
        <v>0</v>
      </c>
      <c r="AQ129" s="249">
        <f>+IF(intern2!AR125&gt;=1,AQ$8,0)</f>
        <v>0</v>
      </c>
      <c r="AR129" s="249">
        <f>+IF(intern2!AS125&gt;=1,AR$8,0)</f>
        <v>0</v>
      </c>
      <c r="AS129" s="249">
        <f>+IF(intern2!AT125&gt;=1,AS$8,0)</f>
        <v>0</v>
      </c>
      <c r="AT129" s="249">
        <f>+IF(intern2!AU125&gt;=1,AT$8,0)</f>
        <v>0</v>
      </c>
      <c r="AU129" s="249">
        <f>+IF(intern2!AV125&gt;=1,AU$8,0)</f>
        <v>0</v>
      </c>
      <c r="AV129" s="249">
        <f>+IF(intern2!AW125&gt;=1,AV$8,0)</f>
        <v>0</v>
      </c>
    </row>
    <row r="130" spans="1:48" x14ac:dyDescent="0.25">
      <c r="A130" s="222" t="str">
        <f>'2.2'!C131</f>
        <v>RHE2</v>
      </c>
      <c r="B130" s="222" t="str">
        <f>'2.2'!D131</f>
        <v>Interdisziplinäre Rheumatologie</v>
      </c>
      <c r="C130" s="249">
        <f>+IF(intern2!D126&gt;=1,C$8,0)</f>
        <v>0</v>
      </c>
      <c r="D130" s="249">
        <f>+IF(intern2!E126&gt;=1,D$8,0)</f>
        <v>0</v>
      </c>
      <c r="E130" s="249">
        <f>+IF(intern2!F126&gt;=1,E$8,0)</f>
        <v>0</v>
      </c>
      <c r="F130" s="249">
        <f>+IF(intern2!G126&gt;=1,F$8,0)</f>
        <v>0</v>
      </c>
      <c r="G130" s="249">
        <f>+IF(intern2!H126&gt;=1,G$8,0)</f>
        <v>0</v>
      </c>
      <c r="H130" s="249">
        <f>+IF(intern2!I126&gt;=1,H$8,0)</f>
        <v>0</v>
      </c>
      <c r="I130" s="249">
        <f>+IF(intern2!J126&gt;=1,I$8,0)</f>
        <v>0</v>
      </c>
      <c r="J130" s="249">
        <f>+IF(intern2!K126&gt;=1,J$8,0)</f>
        <v>0</v>
      </c>
      <c r="K130" s="249">
        <f>+IF(intern2!L126&gt;=1,K$8,0)</f>
        <v>0</v>
      </c>
      <c r="L130" s="249">
        <f>+IF(intern2!M126&gt;=1,L$8,0)</f>
        <v>0</v>
      </c>
      <c r="M130" s="249">
        <f>+IF(intern2!N126&gt;=1,M$8,0)</f>
        <v>0</v>
      </c>
      <c r="N130" s="249">
        <f>+IF(intern2!O126&gt;=1,N$8,0)</f>
        <v>0</v>
      </c>
      <c r="O130" s="249">
        <f>+IF(intern2!P126&gt;=1,O$8,0)</f>
        <v>0</v>
      </c>
      <c r="P130" s="249">
        <f>+IF(intern2!Q126&gt;=1,P$8,0)</f>
        <v>0</v>
      </c>
      <c r="Q130" s="249">
        <f>+IF(intern2!R126&gt;=1,Q$8,0)</f>
        <v>0</v>
      </c>
      <c r="R130" s="249">
        <f>+IF(intern2!S126&gt;=1,R$8,0)</f>
        <v>0</v>
      </c>
      <c r="S130" s="249">
        <f>+IF(intern2!T126&gt;=1,S$8,0)</f>
        <v>0</v>
      </c>
      <c r="T130" s="249">
        <f>+IF(intern2!U126&gt;=1,T$8,0)</f>
        <v>0</v>
      </c>
      <c r="U130" s="249">
        <f>+IF(intern2!V126&gt;=1,U$8,0)</f>
        <v>0</v>
      </c>
      <c r="V130" s="249">
        <f>+IF(intern2!W126&gt;=1,V$8,0)</f>
        <v>0</v>
      </c>
      <c r="W130" s="249">
        <f>+IF(intern2!X126&gt;=1,W$8,0)</f>
        <v>0</v>
      </c>
      <c r="X130" s="249">
        <f>+IF(intern2!Y126&gt;=1,X$8,0)</f>
        <v>0</v>
      </c>
      <c r="Y130" s="249">
        <f>+IF(intern2!Z126&gt;=1,Y$8,0)</f>
        <v>0</v>
      </c>
      <c r="Z130" s="249">
        <f>+IF(intern2!AA126&gt;=1,Z$8,0)</f>
        <v>0</v>
      </c>
      <c r="AA130" s="249">
        <f>+IF(intern2!AB126&gt;=1,AA$8,0)</f>
        <v>0</v>
      </c>
      <c r="AB130" s="249">
        <f>+IF(intern2!AC126&gt;=1,AB$8,0)</f>
        <v>0</v>
      </c>
      <c r="AC130" s="249">
        <f>+IF(intern2!AD126&gt;=1,AC$8,0)</f>
        <v>0</v>
      </c>
      <c r="AD130" s="249">
        <f>+IF(intern2!AE126&gt;=1,AD$8,0)</f>
        <v>0</v>
      </c>
      <c r="AE130" s="249">
        <f>+IF(intern2!AF126&gt;=1,AE$8,0)</f>
        <v>0</v>
      </c>
      <c r="AF130" s="249">
        <f>+IF(intern2!AG126&gt;=1,AF$8,0)</f>
        <v>0</v>
      </c>
      <c r="AG130" s="249">
        <f>+IF(intern2!AH126&gt;=1,AG$8,0)</f>
        <v>0</v>
      </c>
      <c r="AH130" s="249">
        <f>+IF(intern2!AI126&gt;=1,AH$8,0)</f>
        <v>0</v>
      </c>
      <c r="AI130" s="249">
        <f>+IF(intern2!AJ126&gt;=1,AI$8,0)</f>
        <v>0</v>
      </c>
      <c r="AJ130" s="249">
        <f>+IF(intern2!AK126&gt;=1,AJ$8,0)</f>
        <v>0</v>
      </c>
      <c r="AK130" s="249">
        <f>+IF(intern2!AL126&gt;=1,AK$8,0)</f>
        <v>0</v>
      </c>
      <c r="AL130" s="249">
        <f>+IF(intern2!AM126&gt;=1,AL$8,0)</f>
        <v>0</v>
      </c>
      <c r="AM130" s="249">
        <f>+IF(intern2!AN126&gt;=1,AM$8,0)</f>
        <v>0</v>
      </c>
      <c r="AN130" s="249">
        <f>+IF(intern2!AO126&gt;=1,AN$8,0)</f>
        <v>0</v>
      </c>
      <c r="AO130" s="249">
        <f>+IF(intern2!AP126&gt;=1,AO$8,0)</f>
        <v>0</v>
      </c>
      <c r="AP130" s="249">
        <f>+IF(intern2!AQ126&gt;=1,AP$8,0)</f>
        <v>0</v>
      </c>
      <c r="AQ130" s="249">
        <f>+IF(intern2!AR126&gt;=1,AQ$8,0)</f>
        <v>0</v>
      </c>
      <c r="AR130" s="249">
        <f>+IF(intern2!AS126&gt;=1,AR$8,0)</f>
        <v>0</v>
      </c>
      <c r="AS130" s="249">
        <f>+IF(intern2!AT126&gt;=1,AS$8,0)</f>
        <v>0</v>
      </c>
      <c r="AT130" s="249">
        <f>+IF(intern2!AU126&gt;=1,AT$8,0)</f>
        <v>0</v>
      </c>
      <c r="AU130" s="249">
        <f>+IF(intern2!AV126&gt;=1,AU$8,0)</f>
        <v>0</v>
      </c>
      <c r="AV130" s="249">
        <f>+IF(intern2!AW126&gt;=1,AV$8,0)</f>
        <v>0</v>
      </c>
    </row>
    <row r="131" spans="1:48" x14ac:dyDescent="0.25">
      <c r="A131" s="222" t="str">
        <f>'2.2'!C132</f>
        <v>GYN1</v>
      </c>
      <c r="B131" s="222" t="str">
        <f>'2.2'!D132</f>
        <v>Gynäkologie</v>
      </c>
      <c r="C131" s="249">
        <f>+IF(intern2!D127&gt;=1,C$8,0)</f>
        <v>0</v>
      </c>
      <c r="D131" s="249">
        <f>+IF(intern2!E127&gt;=1,D$8,0)</f>
        <v>0</v>
      </c>
      <c r="E131" s="249">
        <f>+IF(intern2!F127&gt;=1,E$8,0)</f>
        <v>0</v>
      </c>
      <c r="F131" s="249">
        <f>+IF(intern2!G127&gt;=1,F$8,0)</f>
        <v>0</v>
      </c>
      <c r="G131" s="249">
        <f>+IF(intern2!H127&gt;=1,G$8,0)</f>
        <v>0</v>
      </c>
      <c r="H131" s="249">
        <f>+IF(intern2!I127&gt;=1,H$8,0)</f>
        <v>0</v>
      </c>
      <c r="I131" s="249">
        <f>+IF(intern2!J127&gt;=1,I$8,0)</f>
        <v>0</v>
      </c>
      <c r="J131" s="249">
        <f>+IF(intern2!K127&gt;=1,J$8,0)</f>
        <v>0</v>
      </c>
      <c r="K131" s="249">
        <f>+IF(intern2!L127&gt;=1,K$8,0)</f>
        <v>0</v>
      </c>
      <c r="L131" s="249">
        <f>+IF(intern2!M127&gt;=1,L$8,0)</f>
        <v>0</v>
      </c>
      <c r="M131" s="249">
        <f>+IF(intern2!N127&gt;=1,M$8,0)</f>
        <v>0</v>
      </c>
      <c r="N131" s="249">
        <f>+IF(intern2!O127&gt;=1,N$8,0)</f>
        <v>0</v>
      </c>
      <c r="O131" s="249">
        <f>+IF(intern2!P127&gt;=1,O$8,0)</f>
        <v>0</v>
      </c>
      <c r="P131" s="249">
        <f>+IF(intern2!Q127&gt;=1,P$8,0)</f>
        <v>0</v>
      </c>
      <c r="Q131" s="249">
        <f>+IF(intern2!R127&gt;=1,Q$8,0)</f>
        <v>0</v>
      </c>
      <c r="R131" s="249">
        <f>+IF(intern2!S127&gt;=1,R$8,0)</f>
        <v>0</v>
      </c>
      <c r="S131" s="249">
        <f>+IF(intern2!T127&gt;=1,S$8,0)</f>
        <v>0</v>
      </c>
      <c r="T131" s="249">
        <f>+IF(intern2!U127&gt;=1,T$8,0)</f>
        <v>0</v>
      </c>
      <c r="U131" s="249">
        <f>+IF(intern2!V127&gt;=1,U$8,0)</f>
        <v>0</v>
      </c>
      <c r="V131" s="249">
        <f>+IF(intern2!W127&gt;=1,V$8,0)</f>
        <v>0</v>
      </c>
      <c r="W131" s="249">
        <f>+IF(intern2!X127&gt;=1,W$8,0)</f>
        <v>0</v>
      </c>
      <c r="X131" s="249">
        <f>+IF(intern2!Y127&gt;=1,X$8,0)</f>
        <v>0</v>
      </c>
      <c r="Y131" s="249">
        <f>+IF(intern2!Z127&gt;=1,Y$8,0)</f>
        <v>0</v>
      </c>
      <c r="Z131" s="249">
        <f>+IF(intern2!AA127&gt;=1,Z$8,0)</f>
        <v>0</v>
      </c>
      <c r="AA131" s="249">
        <f>+IF(intern2!AB127&gt;=1,AA$8,0)</f>
        <v>0</v>
      </c>
      <c r="AB131" s="249">
        <f>+IF(intern2!AC127&gt;=1,AB$8,0)</f>
        <v>0</v>
      </c>
      <c r="AC131" s="249">
        <f>+IF(intern2!AD127&gt;=1,AC$8,0)</f>
        <v>0</v>
      </c>
      <c r="AD131" s="249">
        <f>+IF(intern2!AE127&gt;=1,AD$8,0)</f>
        <v>0</v>
      </c>
      <c r="AE131" s="249">
        <f>+IF(intern2!AF127&gt;=1,AE$8,0)</f>
        <v>0</v>
      </c>
      <c r="AF131" s="249">
        <f>+IF(intern2!AG127&gt;=1,AF$8,0)</f>
        <v>0</v>
      </c>
      <c r="AG131" s="249">
        <f>+IF(intern2!AH127&gt;=1,AG$8,0)</f>
        <v>0</v>
      </c>
      <c r="AH131" s="249">
        <f>+IF(intern2!AI127&gt;=1,AH$8,0)</f>
        <v>0</v>
      </c>
      <c r="AI131" s="249">
        <f>+IF(intern2!AJ127&gt;=1,AI$8,0)</f>
        <v>0</v>
      </c>
      <c r="AJ131" s="249">
        <f>+IF(intern2!AK127&gt;=1,AJ$8,0)</f>
        <v>0</v>
      </c>
      <c r="AK131" s="249">
        <f>+IF(intern2!AL127&gt;=1,AK$8,0)</f>
        <v>0</v>
      </c>
      <c r="AL131" s="249">
        <f>+IF(intern2!AM127&gt;=1,AL$8,0)</f>
        <v>0</v>
      </c>
      <c r="AM131" s="249">
        <f>+IF(intern2!AN127&gt;=1,AM$8,0)</f>
        <v>0</v>
      </c>
      <c r="AN131" s="249">
        <f>+IF(intern2!AO127&gt;=1,AN$8,0)</f>
        <v>0</v>
      </c>
      <c r="AO131" s="249">
        <f>+IF(intern2!AP127&gt;=1,AO$8,0)</f>
        <v>0</v>
      </c>
      <c r="AP131" s="249">
        <f>+IF(intern2!AQ127&gt;=1,AP$8,0)</f>
        <v>0</v>
      </c>
      <c r="AQ131" s="249">
        <f>+IF(intern2!AR127&gt;=1,AQ$8,0)</f>
        <v>0</v>
      </c>
      <c r="AR131" s="249">
        <f>+IF(intern2!AS127&gt;=1,AR$8,0)</f>
        <v>0</v>
      </c>
      <c r="AS131" s="249">
        <f>+IF(intern2!AT127&gt;=1,AS$8,0)</f>
        <v>0</v>
      </c>
      <c r="AT131" s="249">
        <f>+IF(intern2!AU127&gt;=1,AT$8,0)</f>
        <v>0</v>
      </c>
      <c r="AU131" s="249">
        <f>+IF(intern2!AV127&gt;=1,AU$8,0)</f>
        <v>0</v>
      </c>
      <c r="AV131" s="249">
        <f>+IF(intern2!AW127&gt;=1,AV$8,0)</f>
        <v>0</v>
      </c>
    </row>
    <row r="132" spans="1:48" x14ac:dyDescent="0.25">
      <c r="A132" s="222" t="str">
        <f>'2.2'!C133</f>
        <v>GYNT</v>
      </c>
      <c r="B132" s="222" t="str">
        <f>'2.2'!D133</f>
        <v>Gynäkologische Tumore</v>
      </c>
      <c r="C132" s="249">
        <f>+IF(intern2!D128&gt;=1,C$8,0)</f>
        <v>0</v>
      </c>
      <c r="D132" s="249">
        <f>+IF(intern2!E128&gt;=1,D$8,0)</f>
        <v>0</v>
      </c>
      <c r="E132" s="249">
        <f>+IF(intern2!F128&gt;=1,E$8,0)</f>
        <v>0</v>
      </c>
      <c r="F132" s="249">
        <f>+IF(intern2!G128&gt;=1,F$8,0)</f>
        <v>0</v>
      </c>
      <c r="G132" s="249">
        <f>+IF(intern2!H128&gt;=1,G$8,0)</f>
        <v>0</v>
      </c>
      <c r="H132" s="249">
        <f>+IF(intern2!I128&gt;=1,H$8,0)</f>
        <v>0</v>
      </c>
      <c r="I132" s="249">
        <f>+IF(intern2!J128&gt;=1,I$8,0)</f>
        <v>0</v>
      </c>
      <c r="J132" s="249">
        <f>+IF(intern2!K128&gt;=1,J$8,0)</f>
        <v>0</v>
      </c>
      <c r="K132" s="249">
        <f>+IF(intern2!L128&gt;=1,K$8,0)</f>
        <v>0</v>
      </c>
      <c r="L132" s="249">
        <f>+IF(intern2!M128&gt;=1,L$8,0)</f>
        <v>0</v>
      </c>
      <c r="M132" s="249">
        <f>+IF(intern2!N128&gt;=1,M$8,0)</f>
        <v>0</v>
      </c>
      <c r="N132" s="249">
        <f>+IF(intern2!O128&gt;=1,N$8,0)</f>
        <v>0</v>
      </c>
      <c r="O132" s="249">
        <f>+IF(intern2!P128&gt;=1,O$8,0)</f>
        <v>0</v>
      </c>
      <c r="P132" s="249">
        <f>+IF(intern2!Q128&gt;=1,P$8,0)</f>
        <v>0</v>
      </c>
      <c r="Q132" s="249">
        <f>+IF(intern2!R128&gt;=1,Q$8,0)</f>
        <v>0</v>
      </c>
      <c r="R132" s="249">
        <f>+IF(intern2!S128&gt;=1,R$8,0)</f>
        <v>0</v>
      </c>
      <c r="S132" s="249">
        <f>+IF(intern2!T128&gt;=1,S$8,0)</f>
        <v>0</v>
      </c>
      <c r="T132" s="249">
        <f>+IF(intern2!U128&gt;=1,T$8,0)</f>
        <v>0</v>
      </c>
      <c r="U132" s="249">
        <f>+IF(intern2!V128&gt;=1,U$8,0)</f>
        <v>0</v>
      </c>
      <c r="V132" s="249">
        <f>+IF(intern2!W128&gt;=1,V$8,0)</f>
        <v>0</v>
      </c>
      <c r="W132" s="249">
        <f>+IF(intern2!X128&gt;=1,W$8,0)</f>
        <v>0</v>
      </c>
      <c r="X132" s="249">
        <f>+IF(intern2!Y128&gt;=1,X$8,0)</f>
        <v>0</v>
      </c>
      <c r="Y132" s="249">
        <f>+IF(intern2!Z128&gt;=1,Y$8,0)</f>
        <v>0</v>
      </c>
      <c r="Z132" s="249">
        <f>+IF(intern2!AA128&gt;=1,Z$8,0)</f>
        <v>0</v>
      </c>
      <c r="AA132" s="249">
        <f>+IF(intern2!AB128&gt;=1,AA$8,0)</f>
        <v>0</v>
      </c>
      <c r="AB132" s="249">
        <f>+IF(intern2!AC128&gt;=1,AB$8,0)</f>
        <v>0</v>
      </c>
      <c r="AC132" s="249">
        <f>+IF(intern2!AD128&gt;=1,AC$8,0)</f>
        <v>0</v>
      </c>
      <c r="AD132" s="249">
        <f>+IF(intern2!AE128&gt;=1,AD$8,0)</f>
        <v>0</v>
      </c>
      <c r="AE132" s="249">
        <f>+IF(intern2!AF128&gt;=1,AE$8,0)</f>
        <v>0</v>
      </c>
      <c r="AF132" s="249">
        <f>+IF(intern2!AG128&gt;=1,AF$8,0)</f>
        <v>0</v>
      </c>
      <c r="AG132" s="249">
        <f>+IF(intern2!AH128&gt;=1,AG$8,0)</f>
        <v>0</v>
      </c>
      <c r="AH132" s="249">
        <f>+IF(intern2!AI128&gt;=1,AH$8,0)</f>
        <v>0</v>
      </c>
      <c r="AI132" s="249">
        <f>+IF(intern2!AJ128&gt;=1,AI$8,0)</f>
        <v>0</v>
      </c>
      <c r="AJ132" s="249">
        <f>+IF(intern2!AK128&gt;=1,AJ$8,0)</f>
        <v>0</v>
      </c>
      <c r="AK132" s="249">
        <f>+IF(intern2!AL128&gt;=1,AK$8,0)</f>
        <v>0</v>
      </c>
      <c r="AL132" s="249">
        <f>+IF(intern2!AM128&gt;=1,AL$8,0)</f>
        <v>0</v>
      </c>
      <c r="AM132" s="249">
        <f>+IF(intern2!AN128&gt;=1,AM$8,0)</f>
        <v>0</v>
      </c>
      <c r="AN132" s="249">
        <f>+IF(intern2!AO128&gt;=1,AN$8,0)</f>
        <v>0</v>
      </c>
      <c r="AO132" s="249">
        <f>+IF(intern2!AP128&gt;=1,AO$8,0)</f>
        <v>0</v>
      </c>
      <c r="AP132" s="249">
        <f>+IF(intern2!AQ128&gt;=1,AP$8,0)</f>
        <v>0</v>
      </c>
      <c r="AQ132" s="249">
        <f>+IF(intern2!AR128&gt;=1,AQ$8,0)</f>
        <v>0</v>
      </c>
      <c r="AR132" s="249">
        <f>+IF(intern2!AS128&gt;=1,AR$8,0)</f>
        <v>0</v>
      </c>
      <c r="AS132" s="249">
        <f>+IF(intern2!AT128&gt;=1,AS$8,0)</f>
        <v>0</v>
      </c>
      <c r="AT132" s="249">
        <f>+IF(intern2!AU128&gt;=1,AT$8,0)</f>
        <v>0</v>
      </c>
      <c r="AU132" s="249">
        <f>+IF(intern2!AV128&gt;=1,AU$8,0)</f>
        <v>0</v>
      </c>
      <c r="AV132" s="249">
        <f>+IF(intern2!AW128&gt;=1,AV$8,0)</f>
        <v>0</v>
      </c>
    </row>
    <row r="133" spans="1:48" ht="25" x14ac:dyDescent="0.25">
      <c r="A133" s="222" t="str">
        <f>'2.2'!C134</f>
        <v>GYN2</v>
      </c>
      <c r="B133" s="222" t="str">
        <f>'2.2'!D134</f>
        <v>Anerkanntes zertifiziertes Brustzentrum</v>
      </c>
      <c r="C133" s="249">
        <f>+IF(intern2!D129&gt;=1,C$8,0)</f>
        <v>0</v>
      </c>
      <c r="D133" s="249">
        <f>+IF(intern2!E129&gt;=1,D$8,0)</f>
        <v>0</v>
      </c>
      <c r="E133" s="249">
        <f>+IF(intern2!F129&gt;=1,E$8,0)</f>
        <v>0</v>
      </c>
      <c r="F133" s="249">
        <f>+IF(intern2!G129&gt;=1,F$8,0)</f>
        <v>0</v>
      </c>
      <c r="G133" s="249">
        <f>+IF(intern2!H129&gt;=1,G$8,0)</f>
        <v>0</v>
      </c>
      <c r="H133" s="249">
        <f>+IF(intern2!I129&gt;=1,H$8,0)</f>
        <v>0</v>
      </c>
      <c r="I133" s="249">
        <f>+IF(intern2!J129&gt;=1,I$8,0)</f>
        <v>0</v>
      </c>
      <c r="J133" s="249">
        <f>+IF(intern2!K129&gt;=1,J$8,0)</f>
        <v>0</v>
      </c>
      <c r="K133" s="249">
        <f>+IF(intern2!L129&gt;=1,K$8,0)</f>
        <v>0</v>
      </c>
      <c r="L133" s="249">
        <f>+IF(intern2!M129&gt;=1,L$8,0)</f>
        <v>0</v>
      </c>
      <c r="M133" s="249">
        <f>+IF(intern2!N129&gt;=1,M$8,0)</f>
        <v>0</v>
      </c>
      <c r="N133" s="249">
        <f>+IF(intern2!O129&gt;=1,N$8,0)</f>
        <v>0</v>
      </c>
      <c r="O133" s="249">
        <f>+IF(intern2!P129&gt;=1,O$8,0)</f>
        <v>0</v>
      </c>
      <c r="P133" s="249">
        <f>+IF(intern2!Q129&gt;=1,P$8,0)</f>
        <v>0</v>
      </c>
      <c r="Q133" s="249">
        <f>+IF(intern2!R129&gt;=1,Q$8,0)</f>
        <v>0</v>
      </c>
      <c r="R133" s="249">
        <f>+IF(intern2!S129&gt;=1,R$8,0)</f>
        <v>0</v>
      </c>
      <c r="S133" s="249">
        <f>+IF(intern2!T129&gt;=1,S$8,0)</f>
        <v>0</v>
      </c>
      <c r="T133" s="249">
        <f>+IF(intern2!U129&gt;=1,T$8,0)</f>
        <v>0</v>
      </c>
      <c r="U133" s="249">
        <f>+IF(intern2!V129&gt;=1,U$8,0)</f>
        <v>0</v>
      </c>
      <c r="V133" s="249">
        <f>+IF(intern2!W129&gt;=1,V$8,0)</f>
        <v>0</v>
      </c>
      <c r="W133" s="249">
        <f>+IF(intern2!X129&gt;=1,W$8,0)</f>
        <v>0</v>
      </c>
      <c r="X133" s="249">
        <f>+IF(intern2!Y129&gt;=1,X$8,0)</f>
        <v>0</v>
      </c>
      <c r="Y133" s="249">
        <f>+IF(intern2!Z129&gt;=1,Y$8,0)</f>
        <v>0</v>
      </c>
      <c r="Z133" s="249">
        <f>+IF(intern2!AA129&gt;=1,Z$8,0)</f>
        <v>0</v>
      </c>
      <c r="AA133" s="249">
        <f>+IF(intern2!AB129&gt;=1,AA$8,0)</f>
        <v>0</v>
      </c>
      <c r="AB133" s="249">
        <f>+IF(intern2!AC129&gt;=1,AB$8,0)</f>
        <v>0</v>
      </c>
      <c r="AC133" s="249">
        <f>+IF(intern2!AD129&gt;=1,AC$8,0)</f>
        <v>0</v>
      </c>
      <c r="AD133" s="249">
        <f>+IF(intern2!AE129&gt;=1,AD$8,0)</f>
        <v>0</v>
      </c>
      <c r="AE133" s="249">
        <f>+IF(intern2!AF129&gt;=1,AE$8,0)</f>
        <v>0</v>
      </c>
      <c r="AF133" s="249">
        <f>+IF(intern2!AG129&gt;=1,AF$8,0)</f>
        <v>0</v>
      </c>
      <c r="AG133" s="249">
        <f>+IF(intern2!AH129&gt;=1,AG$8,0)</f>
        <v>0</v>
      </c>
      <c r="AH133" s="249">
        <f>+IF(intern2!AI129&gt;=1,AH$8,0)</f>
        <v>0</v>
      </c>
      <c r="AI133" s="249">
        <f>+IF(intern2!AJ129&gt;=1,AI$8,0)</f>
        <v>0</v>
      </c>
      <c r="AJ133" s="249">
        <f>+IF(intern2!AK129&gt;=1,AJ$8,0)</f>
        <v>0</v>
      </c>
      <c r="AK133" s="249">
        <f>+IF(intern2!AL129&gt;=1,AK$8,0)</f>
        <v>0</v>
      </c>
      <c r="AL133" s="249">
        <f>+IF(intern2!AM129&gt;=1,AL$8,0)</f>
        <v>0</v>
      </c>
      <c r="AM133" s="249">
        <f>+IF(intern2!AN129&gt;=1,AM$8,0)</f>
        <v>0</v>
      </c>
      <c r="AN133" s="249">
        <f>+IF(intern2!AO129&gt;=1,AN$8,0)</f>
        <v>0</v>
      </c>
      <c r="AO133" s="249">
        <f>+IF(intern2!AP129&gt;=1,AO$8,0)</f>
        <v>0</v>
      </c>
      <c r="AP133" s="249">
        <f>+IF(intern2!AQ129&gt;=1,AP$8,0)</f>
        <v>0</v>
      </c>
      <c r="AQ133" s="249">
        <f>+IF(intern2!AR129&gt;=1,AQ$8,0)</f>
        <v>0</v>
      </c>
      <c r="AR133" s="249">
        <f>+IF(intern2!AS129&gt;=1,AR$8,0)</f>
        <v>0</v>
      </c>
      <c r="AS133" s="249">
        <f>+IF(intern2!AT129&gt;=1,AS$8,0)</f>
        <v>0</v>
      </c>
      <c r="AT133" s="249">
        <f>+IF(intern2!AU129&gt;=1,AT$8,0)</f>
        <v>0</v>
      </c>
      <c r="AU133" s="249">
        <f>+IF(intern2!AV129&gt;=1,AU$8,0)</f>
        <v>0</v>
      </c>
      <c r="AV133" s="249">
        <f>+IF(intern2!AW129&gt;=1,AV$8,0)</f>
        <v>0</v>
      </c>
    </row>
    <row r="134" spans="1:48" ht="25" x14ac:dyDescent="0.25">
      <c r="A134" s="222" t="str">
        <f>'2.2'!C135</f>
        <v>PLC1</v>
      </c>
      <c r="B134" s="222" t="str">
        <f>'2.2'!D135</f>
        <v>Eingriffe im Zusammenhang mit Transsexualität</v>
      </c>
      <c r="C134" s="249">
        <f>+IF(intern2!D130&gt;=1,C$8,0)</f>
        <v>0</v>
      </c>
      <c r="D134" s="249">
        <f>+IF(intern2!E130&gt;=1,D$8,0)</f>
        <v>0</v>
      </c>
      <c r="E134" s="249">
        <f>+IF(intern2!F130&gt;=1,E$8,0)</f>
        <v>0</v>
      </c>
      <c r="F134" s="249">
        <f>+IF(intern2!G130&gt;=1,F$8,0)</f>
        <v>0</v>
      </c>
      <c r="G134" s="249">
        <f>+IF(intern2!H130&gt;=1,G$8,0)</f>
        <v>0</v>
      </c>
      <c r="H134" s="249">
        <f>+IF(intern2!I130&gt;=1,H$8,0)</f>
        <v>0</v>
      </c>
      <c r="I134" s="249">
        <f>+IF(intern2!J130&gt;=1,I$8,0)</f>
        <v>0</v>
      </c>
      <c r="J134" s="249">
        <f>+IF(intern2!K130&gt;=1,J$8,0)</f>
        <v>0</v>
      </c>
      <c r="K134" s="249">
        <f>+IF(intern2!L130&gt;=1,K$8,0)</f>
        <v>0</v>
      </c>
      <c r="L134" s="249">
        <f>+IF(intern2!M130&gt;=1,L$8,0)</f>
        <v>0</v>
      </c>
      <c r="M134" s="249">
        <f>+IF(intern2!N130&gt;=1,M$8,0)</f>
        <v>0</v>
      </c>
      <c r="N134" s="249">
        <f>+IF(intern2!O130&gt;=1,N$8,0)</f>
        <v>0</v>
      </c>
      <c r="O134" s="249">
        <f>+IF(intern2!P130&gt;=1,O$8,0)</f>
        <v>0</v>
      </c>
      <c r="P134" s="249">
        <f>+IF(intern2!Q130&gt;=1,P$8,0)</f>
        <v>0</v>
      </c>
      <c r="Q134" s="249">
        <f>+IF(intern2!R130&gt;=1,Q$8,0)</f>
        <v>0</v>
      </c>
      <c r="R134" s="249">
        <f>+IF(intern2!S130&gt;=1,R$8,0)</f>
        <v>0</v>
      </c>
      <c r="S134" s="249">
        <f>+IF(intern2!T130&gt;=1,S$8,0)</f>
        <v>0</v>
      </c>
      <c r="T134" s="249">
        <f>+IF(intern2!U130&gt;=1,T$8,0)</f>
        <v>0</v>
      </c>
      <c r="U134" s="249">
        <f>+IF(intern2!V130&gt;=1,U$8,0)</f>
        <v>0</v>
      </c>
      <c r="V134" s="249">
        <f>+IF(intern2!W130&gt;=1,V$8,0)</f>
        <v>0</v>
      </c>
      <c r="W134" s="249">
        <f>+IF(intern2!X130&gt;=1,W$8,0)</f>
        <v>0</v>
      </c>
      <c r="X134" s="249">
        <f>+IF(intern2!Y130&gt;=1,X$8,0)</f>
        <v>0</v>
      </c>
      <c r="Y134" s="249">
        <f>+IF(intern2!Z130&gt;=1,Y$8,0)</f>
        <v>0</v>
      </c>
      <c r="Z134" s="249">
        <f>+IF(intern2!AA130&gt;=1,Z$8,0)</f>
        <v>0</v>
      </c>
      <c r="AA134" s="249">
        <f>+IF(intern2!AB130&gt;=1,AA$8,0)</f>
        <v>0</v>
      </c>
      <c r="AB134" s="249">
        <f>+IF(intern2!AC130&gt;=1,AB$8,0)</f>
        <v>0</v>
      </c>
      <c r="AC134" s="249">
        <f>+IF(intern2!AD130&gt;=1,AC$8,0)</f>
        <v>0</v>
      </c>
      <c r="AD134" s="249">
        <f>+IF(intern2!AE130&gt;=1,AD$8,0)</f>
        <v>0</v>
      </c>
      <c r="AE134" s="249">
        <f>+IF(intern2!AF130&gt;=1,AE$8,0)</f>
        <v>0</v>
      </c>
      <c r="AF134" s="249">
        <f>+IF(intern2!AG130&gt;=1,AF$8,0)</f>
        <v>0</v>
      </c>
      <c r="AG134" s="249">
        <f>+IF(intern2!AH130&gt;=1,AG$8,0)</f>
        <v>0</v>
      </c>
      <c r="AH134" s="249">
        <f>+IF(intern2!AI130&gt;=1,AH$8,0)</f>
        <v>0</v>
      </c>
      <c r="AI134" s="249">
        <f>+IF(intern2!AJ130&gt;=1,AI$8,0)</f>
        <v>0</v>
      </c>
      <c r="AJ134" s="249">
        <f>+IF(intern2!AK130&gt;=1,AJ$8,0)</f>
        <v>0</v>
      </c>
      <c r="AK134" s="249">
        <f>+IF(intern2!AL130&gt;=1,AK$8,0)</f>
        <v>0</v>
      </c>
      <c r="AL134" s="249">
        <f>+IF(intern2!AM130&gt;=1,AL$8,0)</f>
        <v>0</v>
      </c>
      <c r="AM134" s="249">
        <f>+IF(intern2!AN130&gt;=1,AM$8,0)</f>
        <v>0</v>
      </c>
      <c r="AN134" s="249">
        <f>+IF(intern2!AO130&gt;=1,AN$8,0)</f>
        <v>0</v>
      </c>
      <c r="AO134" s="249">
        <f>+IF(intern2!AP130&gt;=1,AO$8,0)</f>
        <v>0</v>
      </c>
      <c r="AP134" s="249">
        <f>+IF(intern2!AQ130&gt;=1,AP$8,0)</f>
        <v>0</v>
      </c>
      <c r="AQ134" s="249">
        <f>+IF(intern2!AR130&gt;=1,AQ$8,0)</f>
        <v>0</v>
      </c>
      <c r="AR134" s="249">
        <f>+IF(intern2!AS130&gt;=1,AR$8,0)</f>
        <v>0</v>
      </c>
      <c r="AS134" s="249">
        <f>+IF(intern2!AT130&gt;=1,AS$8,0)</f>
        <v>0</v>
      </c>
      <c r="AT134" s="249">
        <f>+IF(intern2!AU130&gt;=1,AT$8,0)</f>
        <v>0</v>
      </c>
      <c r="AU134" s="249">
        <f>+IF(intern2!AV130&gt;=1,AU$8,0)</f>
        <v>0</v>
      </c>
      <c r="AV134" s="249">
        <f>+IF(intern2!AW130&gt;=1,AV$8,0)</f>
        <v>0</v>
      </c>
    </row>
    <row r="135" spans="1:48" ht="25" x14ac:dyDescent="0.25">
      <c r="A135" s="222" t="str">
        <f>'2.2'!C136</f>
        <v>GEBH</v>
      </c>
      <c r="B135" s="222" t="str">
        <f>'2.2'!D136</f>
        <v>GEBH Geburtshäuser ( ≥ 36 0/7 SSW)</v>
      </c>
      <c r="C135" s="249">
        <f>+IF(intern2!D131&gt;=1,C$8,0)</f>
        <v>0</v>
      </c>
      <c r="D135" s="249">
        <f>+IF(intern2!E131&gt;=1,D$8,0)</f>
        <v>0</v>
      </c>
      <c r="E135" s="249">
        <f>+IF(intern2!F131&gt;=1,E$8,0)</f>
        <v>0</v>
      </c>
      <c r="F135" s="249">
        <f>+IF(intern2!G131&gt;=1,F$8,0)</f>
        <v>0</v>
      </c>
      <c r="G135" s="249">
        <f>+IF(intern2!H131&gt;=1,G$8,0)</f>
        <v>0</v>
      </c>
      <c r="H135" s="249">
        <f>+IF(intern2!I131&gt;=1,H$8,0)</f>
        <v>0</v>
      </c>
      <c r="I135" s="249">
        <f>+IF(intern2!J131&gt;=1,I$8,0)</f>
        <v>0</v>
      </c>
      <c r="J135" s="249">
        <f>+IF(intern2!K131&gt;=1,J$8,0)</f>
        <v>0</v>
      </c>
      <c r="K135" s="249">
        <f>+IF(intern2!L131&gt;=1,K$8,0)</f>
        <v>0</v>
      </c>
      <c r="L135" s="249">
        <f>+IF(intern2!M131&gt;=1,L$8,0)</f>
        <v>0</v>
      </c>
      <c r="M135" s="249">
        <f>+IF(intern2!N131&gt;=1,M$8,0)</f>
        <v>0</v>
      </c>
      <c r="N135" s="249">
        <f>+IF(intern2!O131&gt;=1,N$8,0)</f>
        <v>0</v>
      </c>
      <c r="O135" s="249">
        <f>+IF(intern2!P131&gt;=1,O$8,0)</f>
        <v>0</v>
      </c>
      <c r="P135" s="249">
        <f>+IF(intern2!Q131&gt;=1,P$8,0)</f>
        <v>0</v>
      </c>
      <c r="Q135" s="249">
        <f>+IF(intern2!R131&gt;=1,Q$8,0)</f>
        <v>0</v>
      </c>
      <c r="R135" s="249">
        <f>+IF(intern2!S131&gt;=1,R$8,0)</f>
        <v>0</v>
      </c>
      <c r="S135" s="249">
        <f>+IF(intern2!T131&gt;=1,S$8,0)</f>
        <v>0</v>
      </c>
      <c r="T135" s="249">
        <f>+IF(intern2!U131&gt;=1,T$8,0)</f>
        <v>0</v>
      </c>
      <c r="U135" s="249">
        <f>+IF(intern2!V131&gt;=1,U$8,0)</f>
        <v>0</v>
      </c>
      <c r="V135" s="249">
        <f>+IF(intern2!W131&gt;=1,V$8,0)</f>
        <v>0</v>
      </c>
      <c r="W135" s="249">
        <f>+IF(intern2!X131&gt;=1,W$8,0)</f>
        <v>0</v>
      </c>
      <c r="X135" s="249">
        <f>+IF(intern2!Y131&gt;=1,X$8,0)</f>
        <v>0</v>
      </c>
      <c r="Y135" s="249">
        <f>+IF(intern2!Z131&gt;=1,Y$8,0)</f>
        <v>0</v>
      </c>
      <c r="Z135" s="249">
        <f>+IF(intern2!AA131&gt;=1,Z$8,0)</f>
        <v>0</v>
      </c>
      <c r="AA135" s="249">
        <f>+IF(intern2!AB131&gt;=1,AA$8,0)</f>
        <v>0</v>
      </c>
      <c r="AB135" s="249">
        <f>+IF(intern2!AC131&gt;=1,AB$8,0)</f>
        <v>0</v>
      </c>
      <c r="AC135" s="249">
        <f>+IF(intern2!AD131&gt;=1,AC$8,0)</f>
        <v>0</v>
      </c>
      <c r="AD135" s="249">
        <f>+IF(intern2!AE131&gt;=1,AD$8,0)</f>
        <v>0</v>
      </c>
      <c r="AE135" s="249">
        <f>+IF(intern2!AF131&gt;=1,AE$8,0)</f>
        <v>0</v>
      </c>
      <c r="AF135" s="249">
        <f>+IF(intern2!AG131&gt;=1,AF$8,0)</f>
        <v>0</v>
      </c>
      <c r="AG135" s="249">
        <f>+IF(intern2!AH131&gt;=1,AG$8,0)</f>
        <v>0</v>
      </c>
      <c r="AH135" s="249">
        <f>+IF(intern2!AI131&gt;=1,AH$8,0)</f>
        <v>0</v>
      </c>
      <c r="AI135" s="249">
        <f>+IF(intern2!AJ131&gt;=1,AI$8,0)</f>
        <v>0</v>
      </c>
      <c r="AJ135" s="249">
        <f>+IF(intern2!AK131&gt;=1,AJ$8,0)</f>
        <v>0</v>
      </c>
      <c r="AK135" s="249">
        <f>+IF(intern2!AL131&gt;=1,AK$8,0)</f>
        <v>0</v>
      </c>
      <c r="AL135" s="249">
        <f>+IF(intern2!AM131&gt;=1,AL$8,0)</f>
        <v>0</v>
      </c>
      <c r="AM135" s="249">
        <f>+IF(intern2!AN131&gt;=1,AM$8,0)</f>
        <v>0</v>
      </c>
      <c r="AN135" s="249">
        <f>+IF(intern2!AO131&gt;=1,AN$8,0)</f>
        <v>0</v>
      </c>
      <c r="AO135" s="249">
        <f>+IF(intern2!AP131&gt;=1,AO$8,0)</f>
        <v>0</v>
      </c>
      <c r="AP135" s="249">
        <f>+IF(intern2!AQ131&gt;=1,AP$8,0)</f>
        <v>0</v>
      </c>
      <c r="AQ135" s="249">
        <f>+IF(intern2!AR131&gt;=1,AQ$8,0)</f>
        <v>0</v>
      </c>
      <c r="AR135" s="249">
        <f>+IF(intern2!AS131&gt;=1,AR$8,0)</f>
        <v>0</v>
      </c>
      <c r="AS135" s="249">
        <f>+IF(intern2!AT131&gt;=1,AS$8,0)</f>
        <v>0</v>
      </c>
      <c r="AT135" s="249">
        <f>+IF(intern2!AU131&gt;=1,AT$8,0)</f>
        <v>0</v>
      </c>
      <c r="AU135" s="249">
        <f>+IF(intern2!AV131&gt;=1,AU$8,0)</f>
        <v>0</v>
      </c>
      <c r="AV135" s="249">
        <f>+IF(intern2!AW131&gt;=1,AV$8,0)</f>
        <v>0</v>
      </c>
    </row>
    <row r="136" spans="1:48" ht="25" x14ac:dyDescent="0.25">
      <c r="A136" s="222" t="str">
        <f>'2.2'!C137</f>
        <v>GEBS</v>
      </c>
      <c r="B136" s="222" t="str">
        <f>'2.2'!D137</f>
        <v>Hebammengeleitete Geburtshilfe am/im Spital</v>
      </c>
      <c r="C136" s="249">
        <f>+IF(intern2!D132&gt;=1,C$8,0)</f>
        <v>0</v>
      </c>
      <c r="D136" s="249">
        <f>+IF(intern2!E132&gt;=1,D$8,0)</f>
        <v>0</v>
      </c>
      <c r="E136" s="249">
        <f>+IF(intern2!F132&gt;=1,E$8,0)</f>
        <v>0</v>
      </c>
      <c r="F136" s="249">
        <f>+IF(intern2!G132&gt;=1,F$8,0)</f>
        <v>0</v>
      </c>
      <c r="G136" s="249">
        <f>+IF(intern2!H132&gt;=1,G$8,0)</f>
        <v>0</v>
      </c>
      <c r="H136" s="249">
        <f>+IF(intern2!I132&gt;=1,H$8,0)</f>
        <v>0</v>
      </c>
      <c r="I136" s="249">
        <f>+IF(intern2!J132&gt;=1,I$8,0)</f>
        <v>0</v>
      </c>
      <c r="J136" s="249">
        <f>+IF(intern2!K132&gt;=1,J$8,0)</f>
        <v>0</v>
      </c>
      <c r="K136" s="249">
        <f>+IF(intern2!L132&gt;=1,K$8,0)</f>
        <v>0</v>
      </c>
      <c r="L136" s="249">
        <f>+IF(intern2!M132&gt;=1,L$8,0)</f>
        <v>0</v>
      </c>
      <c r="M136" s="249">
        <f>+IF(intern2!N132&gt;=1,M$8,0)</f>
        <v>0</v>
      </c>
      <c r="N136" s="249">
        <f>+IF(intern2!O132&gt;=1,N$8,0)</f>
        <v>0</v>
      </c>
      <c r="O136" s="249">
        <f>+IF(intern2!P132&gt;=1,O$8,0)</f>
        <v>0</v>
      </c>
      <c r="P136" s="249">
        <f>+IF(intern2!Q132&gt;=1,P$8,0)</f>
        <v>0</v>
      </c>
      <c r="Q136" s="249">
        <f>+IF(intern2!R132&gt;=1,Q$8,0)</f>
        <v>0</v>
      </c>
      <c r="R136" s="249">
        <f>+IF(intern2!S132&gt;=1,R$8,0)</f>
        <v>0</v>
      </c>
      <c r="S136" s="249">
        <f>+IF(intern2!T132&gt;=1,S$8,0)</f>
        <v>0</v>
      </c>
      <c r="T136" s="249">
        <f>+IF(intern2!U132&gt;=1,T$8,0)</f>
        <v>0</v>
      </c>
      <c r="U136" s="249">
        <f>+IF(intern2!V132&gt;=1,U$8,0)</f>
        <v>0</v>
      </c>
      <c r="V136" s="249">
        <f>+IF(intern2!W132&gt;=1,V$8,0)</f>
        <v>0</v>
      </c>
      <c r="W136" s="249">
        <f>+IF(intern2!X132&gt;=1,W$8,0)</f>
        <v>0</v>
      </c>
      <c r="X136" s="249">
        <f>+IF(intern2!Y132&gt;=1,X$8,0)</f>
        <v>0</v>
      </c>
      <c r="Y136" s="249">
        <f>+IF(intern2!Z132&gt;=1,Y$8,0)</f>
        <v>0</v>
      </c>
      <c r="Z136" s="249">
        <f>+IF(intern2!AA132&gt;=1,Z$8,0)</f>
        <v>0</v>
      </c>
      <c r="AA136" s="249">
        <f>+IF(intern2!AB132&gt;=1,AA$8,0)</f>
        <v>0</v>
      </c>
      <c r="AB136" s="249">
        <f>+IF(intern2!AC132&gt;=1,AB$8,0)</f>
        <v>0</v>
      </c>
      <c r="AC136" s="249">
        <f>+IF(intern2!AD132&gt;=1,AC$8,0)</f>
        <v>0</v>
      </c>
      <c r="AD136" s="249">
        <f>+IF(intern2!AE132&gt;=1,AD$8,0)</f>
        <v>0</v>
      </c>
      <c r="AE136" s="249">
        <f>+IF(intern2!AF132&gt;=1,AE$8,0)</f>
        <v>0</v>
      </c>
      <c r="AF136" s="249">
        <f>+IF(intern2!AG132&gt;=1,AF$8,0)</f>
        <v>0</v>
      </c>
      <c r="AG136" s="249">
        <f>+IF(intern2!AH132&gt;=1,AG$8,0)</f>
        <v>0</v>
      </c>
      <c r="AH136" s="249">
        <f>+IF(intern2!AI132&gt;=1,AH$8,0)</f>
        <v>0</v>
      </c>
      <c r="AI136" s="249">
        <f>+IF(intern2!AJ132&gt;=1,AI$8,0)</f>
        <v>0</v>
      </c>
      <c r="AJ136" s="249">
        <f>+IF(intern2!AK132&gt;=1,AJ$8,0)</f>
        <v>0</v>
      </c>
      <c r="AK136" s="249">
        <f>+IF(intern2!AL132&gt;=1,AK$8,0)</f>
        <v>0</v>
      </c>
      <c r="AL136" s="249">
        <f>+IF(intern2!AM132&gt;=1,AL$8,0)</f>
        <v>0</v>
      </c>
      <c r="AM136" s="249">
        <f>+IF(intern2!AN132&gt;=1,AM$8,0)</f>
        <v>0</v>
      </c>
      <c r="AN136" s="249">
        <f>+IF(intern2!AO132&gt;=1,AN$8,0)</f>
        <v>0</v>
      </c>
      <c r="AO136" s="249">
        <f>+IF(intern2!AP132&gt;=1,AO$8,0)</f>
        <v>0</v>
      </c>
      <c r="AP136" s="249">
        <f>+IF(intern2!AQ132&gt;=1,AP$8,0)</f>
        <v>0</v>
      </c>
      <c r="AQ136" s="249">
        <f>+IF(intern2!AR132&gt;=1,AQ$8,0)</f>
        <v>0</v>
      </c>
      <c r="AR136" s="249">
        <f>+IF(intern2!AS132&gt;=1,AR$8,0)</f>
        <v>0</v>
      </c>
      <c r="AS136" s="249">
        <f>+IF(intern2!AT132&gt;=1,AS$8,0)</f>
        <v>0</v>
      </c>
      <c r="AT136" s="249">
        <f>+IF(intern2!AU132&gt;=1,AT$8,0)</f>
        <v>0</v>
      </c>
      <c r="AU136" s="249">
        <f>+IF(intern2!AV132&gt;=1,AU$8,0)</f>
        <v>0</v>
      </c>
      <c r="AV136" s="249">
        <f>+IF(intern2!AW132&gt;=1,AV$8,0)</f>
        <v>0</v>
      </c>
    </row>
    <row r="137" spans="1:48" ht="25" x14ac:dyDescent="0.25">
      <c r="A137" s="222" t="str">
        <f>'2.2'!C138</f>
        <v>GEB1</v>
      </c>
      <c r="B137" s="222" t="str">
        <f>'2.2'!D138</f>
        <v>Grundversorgung Geburtshilfe ( ≥ 35 0/7 SSW und GG 2000g)</v>
      </c>
      <c r="C137" s="249">
        <f>+IF(intern2!D133&gt;=1,C$8,0)</f>
        <v>0</v>
      </c>
      <c r="D137" s="249">
        <f>+IF(intern2!E133&gt;=1,D$8,0)</f>
        <v>0</v>
      </c>
      <c r="E137" s="249">
        <f>+IF(intern2!F133&gt;=1,E$8,0)</f>
        <v>0</v>
      </c>
      <c r="F137" s="249">
        <f>+IF(intern2!G133&gt;=1,F$8,0)</f>
        <v>0</v>
      </c>
      <c r="G137" s="249">
        <f>+IF(intern2!H133&gt;=1,G$8,0)</f>
        <v>0</v>
      </c>
      <c r="H137" s="249">
        <f>+IF(intern2!I133&gt;=1,H$8,0)</f>
        <v>0</v>
      </c>
      <c r="I137" s="249">
        <f>+IF(intern2!J133&gt;=1,I$8,0)</f>
        <v>0</v>
      </c>
      <c r="J137" s="249">
        <f>+IF(intern2!K133&gt;=1,J$8,0)</f>
        <v>0</v>
      </c>
      <c r="K137" s="249">
        <f>+IF(intern2!L133&gt;=1,K$8,0)</f>
        <v>0</v>
      </c>
      <c r="L137" s="249">
        <f>+IF(intern2!M133&gt;=1,L$8,0)</f>
        <v>0</v>
      </c>
      <c r="M137" s="249">
        <f>+IF(intern2!N133&gt;=1,M$8,0)</f>
        <v>0</v>
      </c>
      <c r="N137" s="249">
        <f>+IF(intern2!O133&gt;=1,N$8,0)</f>
        <v>0</v>
      </c>
      <c r="O137" s="249">
        <f>+IF(intern2!P133&gt;=1,O$8,0)</f>
        <v>0</v>
      </c>
      <c r="P137" s="249">
        <f>+IF(intern2!Q133&gt;=1,P$8,0)</f>
        <v>0</v>
      </c>
      <c r="Q137" s="249">
        <f>+IF(intern2!R133&gt;=1,Q$8,0)</f>
        <v>0</v>
      </c>
      <c r="R137" s="249">
        <f>+IF(intern2!S133&gt;=1,R$8,0)</f>
        <v>0</v>
      </c>
      <c r="S137" s="249">
        <f>+IF(intern2!T133&gt;=1,S$8,0)</f>
        <v>0</v>
      </c>
      <c r="T137" s="249">
        <f>+IF(intern2!U133&gt;=1,T$8,0)</f>
        <v>0</v>
      </c>
      <c r="U137" s="249">
        <f>+IF(intern2!V133&gt;=1,U$8,0)</f>
        <v>0</v>
      </c>
      <c r="V137" s="249">
        <f>+IF(intern2!W133&gt;=1,V$8,0)</f>
        <v>0</v>
      </c>
      <c r="W137" s="249">
        <f>+IF(intern2!X133&gt;=1,W$8,0)</f>
        <v>0</v>
      </c>
      <c r="X137" s="249">
        <f>+IF(intern2!Y133&gt;=1,X$8,0)</f>
        <v>0</v>
      </c>
      <c r="Y137" s="249">
        <f>+IF(intern2!Z133&gt;=1,Y$8,0)</f>
        <v>0</v>
      </c>
      <c r="Z137" s="249">
        <f>+IF(intern2!AA133&gt;=1,Z$8,0)</f>
        <v>0</v>
      </c>
      <c r="AA137" s="249">
        <f>+IF(intern2!AB133&gt;=1,AA$8,0)</f>
        <v>0</v>
      </c>
      <c r="AB137" s="249">
        <f>+IF(intern2!AC133&gt;=1,AB$8,0)</f>
        <v>0</v>
      </c>
      <c r="AC137" s="249">
        <f>+IF(intern2!AD133&gt;=1,AC$8,0)</f>
        <v>0</v>
      </c>
      <c r="AD137" s="249">
        <f>+IF(intern2!AE133&gt;=1,AD$8,0)</f>
        <v>0</v>
      </c>
      <c r="AE137" s="249">
        <f>+IF(intern2!AF133&gt;=1,AE$8,0)</f>
        <v>0</v>
      </c>
      <c r="AF137" s="249">
        <f>+IF(intern2!AG133&gt;=1,AF$8,0)</f>
        <v>0</v>
      </c>
      <c r="AG137" s="249">
        <f>+IF(intern2!AH133&gt;=1,AG$8,0)</f>
        <v>0</v>
      </c>
      <c r="AH137" s="249">
        <f>+IF(intern2!AI133&gt;=1,AH$8,0)</f>
        <v>0</v>
      </c>
      <c r="AI137" s="249">
        <f>+IF(intern2!AJ133&gt;=1,AI$8,0)</f>
        <v>0</v>
      </c>
      <c r="AJ137" s="249">
        <f>+IF(intern2!AK133&gt;=1,AJ$8,0)</f>
        <v>0</v>
      </c>
      <c r="AK137" s="249">
        <f>+IF(intern2!AL133&gt;=1,AK$8,0)</f>
        <v>0</v>
      </c>
      <c r="AL137" s="249">
        <f>+IF(intern2!AM133&gt;=1,AL$8,0)</f>
        <v>0</v>
      </c>
      <c r="AM137" s="249">
        <f>+IF(intern2!AN133&gt;=1,AM$8,0)</f>
        <v>0</v>
      </c>
      <c r="AN137" s="249">
        <f>+IF(intern2!AO133&gt;=1,AN$8,0)</f>
        <v>0</v>
      </c>
      <c r="AO137" s="249">
        <f>+IF(intern2!AP133&gt;=1,AO$8,0)</f>
        <v>0</v>
      </c>
      <c r="AP137" s="249">
        <f>+IF(intern2!AQ133&gt;=1,AP$8,0)</f>
        <v>0</v>
      </c>
      <c r="AQ137" s="249">
        <f>+IF(intern2!AR133&gt;=1,AQ$8,0)</f>
        <v>0</v>
      </c>
      <c r="AR137" s="249">
        <f>+IF(intern2!AS133&gt;=1,AR$8,0)</f>
        <v>0</v>
      </c>
      <c r="AS137" s="249">
        <f>+IF(intern2!AT133&gt;=1,AS$8,0)</f>
        <v>0</v>
      </c>
      <c r="AT137" s="249">
        <f>+IF(intern2!AU133&gt;=1,AT$8,0)</f>
        <v>0</v>
      </c>
      <c r="AU137" s="249">
        <f>+IF(intern2!AV133&gt;=1,AU$8,0)</f>
        <v>0</v>
      </c>
      <c r="AV137" s="249">
        <f>+IF(intern2!AW133&gt;=1,AV$8,0)</f>
        <v>0</v>
      </c>
    </row>
    <row r="138" spans="1:48" ht="25" x14ac:dyDescent="0.25">
      <c r="A138" s="222" t="str">
        <f>'2.2'!C139</f>
        <v>GEB1.1</v>
      </c>
      <c r="B138" s="222" t="str">
        <f>'2.2'!D139</f>
        <v>Geburtshilfe (≥ 32 0/7 SSW und GG 1250g)</v>
      </c>
      <c r="C138" s="249">
        <f>+IF(intern2!D134&gt;=1,C$8,0)</f>
        <v>0</v>
      </c>
      <c r="D138" s="249">
        <f>+IF(intern2!E134&gt;=1,D$8,0)</f>
        <v>0</v>
      </c>
      <c r="E138" s="249">
        <f>+IF(intern2!F134&gt;=1,E$8,0)</f>
        <v>0</v>
      </c>
      <c r="F138" s="249">
        <f>+IF(intern2!G134&gt;=1,F$8,0)</f>
        <v>0</v>
      </c>
      <c r="G138" s="249">
        <f>+IF(intern2!H134&gt;=1,G$8,0)</f>
        <v>0</v>
      </c>
      <c r="H138" s="249">
        <f>+IF(intern2!I134&gt;=1,H$8,0)</f>
        <v>0</v>
      </c>
      <c r="I138" s="249">
        <f>+IF(intern2!J134&gt;=1,I$8,0)</f>
        <v>0</v>
      </c>
      <c r="J138" s="249">
        <f>+IF(intern2!K134&gt;=1,J$8,0)</f>
        <v>0</v>
      </c>
      <c r="K138" s="249">
        <f>+IF(intern2!L134&gt;=1,K$8,0)</f>
        <v>0</v>
      </c>
      <c r="L138" s="249">
        <f>+IF(intern2!M134&gt;=1,L$8,0)</f>
        <v>0</v>
      </c>
      <c r="M138" s="249">
        <f>+IF(intern2!N134&gt;=1,M$8,0)</f>
        <v>0</v>
      </c>
      <c r="N138" s="249">
        <f>+IF(intern2!O134&gt;=1,N$8,0)</f>
        <v>0</v>
      </c>
      <c r="O138" s="249">
        <f>+IF(intern2!P134&gt;=1,O$8,0)</f>
        <v>0</v>
      </c>
      <c r="P138" s="249">
        <f>+IF(intern2!Q134&gt;=1,P$8,0)</f>
        <v>0</v>
      </c>
      <c r="Q138" s="249">
        <f>+IF(intern2!R134&gt;=1,Q$8,0)</f>
        <v>0</v>
      </c>
      <c r="R138" s="249">
        <f>+IF(intern2!S134&gt;=1,R$8,0)</f>
        <v>0</v>
      </c>
      <c r="S138" s="249">
        <f>+IF(intern2!T134&gt;=1,S$8,0)</f>
        <v>0</v>
      </c>
      <c r="T138" s="249">
        <f>+IF(intern2!U134&gt;=1,T$8,0)</f>
        <v>0</v>
      </c>
      <c r="U138" s="249">
        <f>+IF(intern2!V134&gt;=1,U$8,0)</f>
        <v>0</v>
      </c>
      <c r="V138" s="249">
        <f>+IF(intern2!W134&gt;=1,V$8,0)</f>
        <v>0</v>
      </c>
      <c r="W138" s="249">
        <f>+IF(intern2!X134&gt;=1,W$8,0)</f>
        <v>0</v>
      </c>
      <c r="X138" s="249">
        <f>+IF(intern2!Y134&gt;=1,X$8,0)</f>
        <v>0</v>
      </c>
      <c r="Y138" s="249">
        <f>+IF(intern2!Z134&gt;=1,Y$8,0)</f>
        <v>0</v>
      </c>
      <c r="Z138" s="249">
        <f>+IF(intern2!AA134&gt;=1,Z$8,0)</f>
        <v>0</v>
      </c>
      <c r="AA138" s="249">
        <f>+IF(intern2!AB134&gt;=1,AA$8,0)</f>
        <v>0</v>
      </c>
      <c r="AB138" s="249">
        <f>+IF(intern2!AC134&gt;=1,AB$8,0)</f>
        <v>0</v>
      </c>
      <c r="AC138" s="249">
        <f>+IF(intern2!AD134&gt;=1,AC$8,0)</f>
        <v>0</v>
      </c>
      <c r="AD138" s="249">
        <f>+IF(intern2!AE134&gt;=1,AD$8,0)</f>
        <v>0</v>
      </c>
      <c r="AE138" s="249">
        <f>+IF(intern2!AF134&gt;=1,AE$8,0)</f>
        <v>0</v>
      </c>
      <c r="AF138" s="249">
        <f>+IF(intern2!AG134&gt;=1,AF$8,0)</f>
        <v>0</v>
      </c>
      <c r="AG138" s="249">
        <f>+IF(intern2!AH134&gt;=1,AG$8,0)</f>
        <v>0</v>
      </c>
      <c r="AH138" s="249">
        <f>+IF(intern2!AI134&gt;=1,AH$8,0)</f>
        <v>0</v>
      </c>
      <c r="AI138" s="249">
        <f>+IF(intern2!AJ134&gt;=1,AI$8,0)</f>
        <v>0</v>
      </c>
      <c r="AJ138" s="249">
        <f>+IF(intern2!AK134&gt;=1,AJ$8,0)</f>
        <v>0</v>
      </c>
      <c r="AK138" s="249">
        <f>+IF(intern2!AL134&gt;=1,AK$8,0)</f>
        <v>0</v>
      </c>
      <c r="AL138" s="249">
        <f>+IF(intern2!AM134&gt;=1,AL$8,0)</f>
        <v>0</v>
      </c>
      <c r="AM138" s="249">
        <f>+IF(intern2!AN134&gt;=1,AM$8,0)</f>
        <v>0</v>
      </c>
      <c r="AN138" s="249">
        <f>+IF(intern2!AO134&gt;=1,AN$8,0)</f>
        <v>0</v>
      </c>
      <c r="AO138" s="249">
        <f>+IF(intern2!AP134&gt;=1,AO$8,0)</f>
        <v>0</v>
      </c>
      <c r="AP138" s="249">
        <f>+IF(intern2!AQ134&gt;=1,AP$8,0)</f>
        <v>0</v>
      </c>
      <c r="AQ138" s="249">
        <f>+IF(intern2!AR134&gt;=1,AQ$8,0)</f>
        <v>0</v>
      </c>
      <c r="AR138" s="249">
        <f>+IF(intern2!AS134&gt;=1,AR$8,0)</f>
        <v>0</v>
      </c>
      <c r="AS138" s="249">
        <f>+IF(intern2!AT134&gt;=1,AS$8,0)</f>
        <v>0</v>
      </c>
      <c r="AT138" s="249">
        <f>+IF(intern2!AU134&gt;=1,AT$8,0)</f>
        <v>0</v>
      </c>
      <c r="AU138" s="249">
        <f>+IF(intern2!AV134&gt;=1,AU$8,0)</f>
        <v>0</v>
      </c>
      <c r="AV138" s="249">
        <f>+IF(intern2!AW134&gt;=1,AV$8,0)</f>
        <v>0</v>
      </c>
    </row>
    <row r="139" spans="1:48" x14ac:dyDescent="0.25">
      <c r="A139" s="222" t="str">
        <f>'2.2'!C140</f>
        <v>GEB1.1.1</v>
      </c>
      <c r="B139" s="222" t="str">
        <f>'2.2'!D140</f>
        <v>Spezialisierte Geburtshilfe</v>
      </c>
      <c r="C139" s="249">
        <f>+IF(intern2!D135&gt;=1,C$8,0)</f>
        <v>0</v>
      </c>
      <c r="D139" s="249">
        <f>+IF(intern2!E135&gt;=1,D$8,0)</f>
        <v>0</v>
      </c>
      <c r="E139" s="249">
        <f>+IF(intern2!F135&gt;=1,E$8,0)</f>
        <v>0</v>
      </c>
      <c r="F139" s="249">
        <f>+IF(intern2!G135&gt;=1,F$8,0)</f>
        <v>0</v>
      </c>
      <c r="G139" s="249">
        <f>+IF(intern2!H135&gt;=1,G$8,0)</f>
        <v>0</v>
      </c>
      <c r="H139" s="249">
        <f>+IF(intern2!I135&gt;=1,H$8,0)</f>
        <v>0</v>
      </c>
      <c r="I139" s="249">
        <f>+IF(intern2!J135&gt;=1,I$8,0)</f>
        <v>0</v>
      </c>
      <c r="J139" s="249">
        <f>+IF(intern2!K135&gt;=1,J$8,0)</f>
        <v>0</v>
      </c>
      <c r="K139" s="249">
        <f>+IF(intern2!L135&gt;=1,K$8,0)</f>
        <v>0</v>
      </c>
      <c r="L139" s="249">
        <f>+IF(intern2!M135&gt;=1,L$8,0)</f>
        <v>0</v>
      </c>
      <c r="M139" s="249">
        <f>+IF(intern2!N135&gt;=1,M$8,0)</f>
        <v>0</v>
      </c>
      <c r="N139" s="249">
        <f>+IF(intern2!O135&gt;=1,N$8,0)</f>
        <v>0</v>
      </c>
      <c r="O139" s="249">
        <f>+IF(intern2!P135&gt;=1,O$8,0)</f>
        <v>0</v>
      </c>
      <c r="P139" s="249">
        <f>+IF(intern2!Q135&gt;=1,P$8,0)</f>
        <v>0</v>
      </c>
      <c r="Q139" s="249">
        <f>+IF(intern2!R135&gt;=1,Q$8,0)</f>
        <v>0</v>
      </c>
      <c r="R139" s="249">
        <f>+IF(intern2!S135&gt;=1,R$8,0)</f>
        <v>0</v>
      </c>
      <c r="S139" s="249">
        <f>+IF(intern2!T135&gt;=1,S$8,0)</f>
        <v>0</v>
      </c>
      <c r="T139" s="249">
        <f>+IF(intern2!U135&gt;=1,T$8,0)</f>
        <v>0</v>
      </c>
      <c r="U139" s="249">
        <f>+IF(intern2!V135&gt;=1,U$8,0)</f>
        <v>0</v>
      </c>
      <c r="V139" s="249">
        <f>+IF(intern2!W135&gt;=1,V$8,0)</f>
        <v>0</v>
      </c>
      <c r="W139" s="249">
        <f>+IF(intern2!X135&gt;=1,W$8,0)</f>
        <v>0</v>
      </c>
      <c r="X139" s="249">
        <f>+IF(intern2!Y135&gt;=1,X$8,0)</f>
        <v>0</v>
      </c>
      <c r="Y139" s="249">
        <f>+IF(intern2!Z135&gt;=1,Y$8,0)</f>
        <v>0</v>
      </c>
      <c r="Z139" s="249">
        <f>+IF(intern2!AA135&gt;=1,Z$8,0)</f>
        <v>0</v>
      </c>
      <c r="AA139" s="249">
        <f>+IF(intern2!AB135&gt;=1,AA$8,0)</f>
        <v>0</v>
      </c>
      <c r="AB139" s="249">
        <f>+IF(intern2!AC135&gt;=1,AB$8,0)</f>
        <v>0</v>
      </c>
      <c r="AC139" s="249">
        <f>+IF(intern2!AD135&gt;=1,AC$8,0)</f>
        <v>0</v>
      </c>
      <c r="AD139" s="249">
        <f>+IF(intern2!AE135&gt;=1,AD$8,0)</f>
        <v>0</v>
      </c>
      <c r="AE139" s="249">
        <f>+IF(intern2!AF135&gt;=1,AE$8,0)</f>
        <v>0</v>
      </c>
      <c r="AF139" s="249">
        <f>+IF(intern2!AG135&gt;=1,AF$8,0)</f>
        <v>0</v>
      </c>
      <c r="AG139" s="249">
        <f>+IF(intern2!AH135&gt;=1,AG$8,0)</f>
        <v>0</v>
      </c>
      <c r="AH139" s="249">
        <f>+IF(intern2!AI135&gt;=1,AH$8,0)</f>
        <v>0</v>
      </c>
      <c r="AI139" s="249">
        <f>+IF(intern2!AJ135&gt;=1,AI$8,0)</f>
        <v>0</v>
      </c>
      <c r="AJ139" s="249">
        <f>+IF(intern2!AK135&gt;=1,AJ$8,0)</f>
        <v>0</v>
      </c>
      <c r="AK139" s="249">
        <f>+IF(intern2!AL135&gt;=1,AK$8,0)</f>
        <v>0</v>
      </c>
      <c r="AL139" s="249">
        <f>+IF(intern2!AM135&gt;=1,AL$8,0)</f>
        <v>0</v>
      </c>
      <c r="AM139" s="249">
        <f>+IF(intern2!AN135&gt;=1,AM$8,0)</f>
        <v>0</v>
      </c>
      <c r="AN139" s="249">
        <f>+IF(intern2!AO135&gt;=1,AN$8,0)</f>
        <v>0</v>
      </c>
      <c r="AO139" s="249">
        <f>+IF(intern2!AP135&gt;=1,AO$8,0)</f>
        <v>0</v>
      </c>
      <c r="AP139" s="249">
        <f>+IF(intern2!AQ135&gt;=1,AP$8,0)</f>
        <v>0</v>
      </c>
      <c r="AQ139" s="249">
        <f>+IF(intern2!AR135&gt;=1,AQ$8,0)</f>
        <v>0</v>
      </c>
      <c r="AR139" s="249">
        <f>+IF(intern2!AS135&gt;=1,AR$8,0)</f>
        <v>0</v>
      </c>
      <c r="AS139" s="249">
        <f>+IF(intern2!AT135&gt;=1,AS$8,0)</f>
        <v>0</v>
      </c>
      <c r="AT139" s="249">
        <f>+IF(intern2!AU135&gt;=1,AT$8,0)</f>
        <v>0</v>
      </c>
      <c r="AU139" s="249">
        <f>+IF(intern2!AV135&gt;=1,AU$8,0)</f>
        <v>0</v>
      </c>
      <c r="AV139" s="249">
        <f>+IF(intern2!AW135&gt;=1,AV$8,0)</f>
        <v>0</v>
      </c>
    </row>
    <row r="140" spans="1:48" ht="25" x14ac:dyDescent="0.25">
      <c r="A140" s="222" t="str">
        <f>'2.2'!C141</f>
        <v>NEOG</v>
      </c>
      <c r="B140" s="222" t="str">
        <f>'2.2'!D141</f>
        <v>Grundversorgung Neugeborene (≥ 36 0/7 SSW und GG 2000g)</v>
      </c>
      <c r="C140" s="249">
        <f>+IF(intern2!D136&gt;=1,C$8,0)</f>
        <v>0</v>
      </c>
      <c r="D140" s="249">
        <f>+IF(intern2!E136&gt;=1,D$8,0)</f>
        <v>0</v>
      </c>
      <c r="E140" s="249">
        <f>+IF(intern2!F136&gt;=1,E$8,0)</f>
        <v>0</v>
      </c>
      <c r="F140" s="249">
        <f>+IF(intern2!G136&gt;=1,F$8,0)</f>
        <v>0</v>
      </c>
      <c r="G140" s="249">
        <f>+IF(intern2!H136&gt;=1,G$8,0)</f>
        <v>0</v>
      </c>
      <c r="H140" s="249">
        <f>+IF(intern2!I136&gt;=1,H$8,0)</f>
        <v>0</v>
      </c>
      <c r="I140" s="249">
        <f>+IF(intern2!J136&gt;=1,I$8,0)</f>
        <v>0</v>
      </c>
      <c r="J140" s="249">
        <f>+IF(intern2!K136&gt;=1,J$8,0)</f>
        <v>0</v>
      </c>
      <c r="K140" s="249">
        <f>+IF(intern2!L136&gt;=1,K$8,0)</f>
        <v>0</v>
      </c>
      <c r="L140" s="249">
        <f>+IF(intern2!M136&gt;=1,L$8,0)</f>
        <v>0</v>
      </c>
      <c r="M140" s="249">
        <f>+IF(intern2!N136&gt;=1,M$8,0)</f>
        <v>0</v>
      </c>
      <c r="N140" s="249">
        <f>+IF(intern2!O136&gt;=1,N$8,0)</f>
        <v>0</v>
      </c>
      <c r="O140" s="249">
        <f>+IF(intern2!P136&gt;=1,O$8,0)</f>
        <v>0</v>
      </c>
      <c r="P140" s="249">
        <f>+IF(intern2!Q136&gt;=1,P$8,0)</f>
        <v>0</v>
      </c>
      <c r="Q140" s="249">
        <f>+IF(intern2!R136&gt;=1,Q$8,0)</f>
        <v>0</v>
      </c>
      <c r="R140" s="249">
        <f>+IF(intern2!S136&gt;=1,R$8,0)</f>
        <v>0</v>
      </c>
      <c r="S140" s="249">
        <f>+IF(intern2!T136&gt;=1,S$8,0)</f>
        <v>0</v>
      </c>
      <c r="T140" s="249">
        <f>+IF(intern2!U136&gt;=1,T$8,0)</f>
        <v>0</v>
      </c>
      <c r="U140" s="249">
        <f>+IF(intern2!V136&gt;=1,U$8,0)</f>
        <v>0</v>
      </c>
      <c r="V140" s="249">
        <f>+IF(intern2!W136&gt;=1,V$8,0)</f>
        <v>0</v>
      </c>
      <c r="W140" s="249">
        <f>+IF(intern2!X136&gt;=1,W$8,0)</f>
        <v>0</v>
      </c>
      <c r="X140" s="249">
        <f>+IF(intern2!Y136&gt;=1,X$8,0)</f>
        <v>0</v>
      </c>
      <c r="Y140" s="249">
        <f>+IF(intern2!Z136&gt;=1,Y$8,0)</f>
        <v>0</v>
      </c>
      <c r="Z140" s="249">
        <f>+IF(intern2!AA136&gt;=1,Z$8,0)</f>
        <v>0</v>
      </c>
      <c r="AA140" s="249">
        <f>+IF(intern2!AB136&gt;=1,AA$8,0)</f>
        <v>0</v>
      </c>
      <c r="AB140" s="249">
        <f>+IF(intern2!AC136&gt;=1,AB$8,0)</f>
        <v>0</v>
      </c>
      <c r="AC140" s="249">
        <f>+IF(intern2!AD136&gt;=1,AC$8,0)</f>
        <v>0</v>
      </c>
      <c r="AD140" s="249">
        <f>+IF(intern2!AE136&gt;=1,AD$8,0)</f>
        <v>0</v>
      </c>
      <c r="AE140" s="249">
        <f>+IF(intern2!AF136&gt;=1,AE$8,0)</f>
        <v>0</v>
      </c>
      <c r="AF140" s="249">
        <f>+IF(intern2!AG136&gt;=1,AF$8,0)</f>
        <v>0</v>
      </c>
      <c r="AG140" s="249">
        <f>+IF(intern2!AH136&gt;=1,AG$8,0)</f>
        <v>0</v>
      </c>
      <c r="AH140" s="249">
        <f>+IF(intern2!AI136&gt;=1,AH$8,0)</f>
        <v>0</v>
      </c>
      <c r="AI140" s="249">
        <f>+IF(intern2!AJ136&gt;=1,AI$8,0)</f>
        <v>0</v>
      </c>
      <c r="AJ140" s="249">
        <f>+IF(intern2!AK136&gt;=1,AJ$8,0)</f>
        <v>0</v>
      </c>
      <c r="AK140" s="249">
        <f>+IF(intern2!AL136&gt;=1,AK$8,0)</f>
        <v>0</v>
      </c>
      <c r="AL140" s="249">
        <f>+IF(intern2!AM136&gt;=1,AL$8,0)</f>
        <v>0</v>
      </c>
      <c r="AM140" s="249">
        <f>+IF(intern2!AN136&gt;=1,AM$8,0)</f>
        <v>0</v>
      </c>
      <c r="AN140" s="249">
        <f>+IF(intern2!AO136&gt;=1,AN$8,0)</f>
        <v>0</v>
      </c>
      <c r="AO140" s="249">
        <f>+IF(intern2!AP136&gt;=1,AO$8,0)</f>
        <v>0</v>
      </c>
      <c r="AP140" s="249">
        <f>+IF(intern2!AQ136&gt;=1,AP$8,0)</f>
        <v>0</v>
      </c>
      <c r="AQ140" s="249">
        <f>+IF(intern2!AR136&gt;=1,AQ$8,0)</f>
        <v>0</v>
      </c>
      <c r="AR140" s="249">
        <f>+IF(intern2!AS136&gt;=1,AR$8,0)</f>
        <v>0</v>
      </c>
      <c r="AS140" s="249">
        <f>+IF(intern2!AT136&gt;=1,AS$8,0)</f>
        <v>0</v>
      </c>
      <c r="AT140" s="249">
        <f>+IF(intern2!AU136&gt;=1,AT$8,0)</f>
        <v>0</v>
      </c>
      <c r="AU140" s="249">
        <f>+IF(intern2!AV136&gt;=1,AU$8,0)</f>
        <v>0</v>
      </c>
      <c r="AV140" s="249">
        <f>+IF(intern2!AW136&gt;=1,AV$8,0)</f>
        <v>0</v>
      </c>
    </row>
    <row r="141" spans="1:48" ht="27.75" customHeight="1" x14ac:dyDescent="0.25">
      <c r="A141" s="222" t="str">
        <f>'2.2'!C142</f>
        <v>NEO1</v>
      </c>
      <c r="B141" s="222" t="str">
        <f>'2.2'!D142</f>
        <v>Grundversorgung Neugeborene (≥ 35 0/7 SSW und GG 2000g)</v>
      </c>
      <c r="C141" s="249">
        <f>+IF(intern2!D137&gt;=1,C$8,0)</f>
        <v>0</v>
      </c>
      <c r="D141" s="249">
        <f>+IF(intern2!E137&gt;=1,D$8,0)</f>
        <v>0</v>
      </c>
      <c r="E141" s="249">
        <f>+IF(intern2!F137&gt;=1,E$8,0)</f>
        <v>0</v>
      </c>
      <c r="F141" s="249">
        <f>+IF(intern2!G137&gt;=1,F$8,0)</f>
        <v>0</v>
      </c>
      <c r="G141" s="249">
        <f>+IF(intern2!H137&gt;=1,G$8,0)</f>
        <v>0</v>
      </c>
      <c r="H141" s="249">
        <f>+IF(intern2!I137&gt;=1,H$8,0)</f>
        <v>0</v>
      </c>
      <c r="I141" s="249">
        <f>+IF(intern2!J137&gt;=1,I$8,0)</f>
        <v>0</v>
      </c>
      <c r="J141" s="249">
        <f>+IF(intern2!K137&gt;=1,J$8,0)</f>
        <v>0</v>
      </c>
      <c r="K141" s="249">
        <f>+IF(intern2!L137&gt;=1,K$8,0)</f>
        <v>0</v>
      </c>
      <c r="L141" s="249">
        <f>+IF(intern2!M137&gt;=1,L$8,0)</f>
        <v>0</v>
      </c>
      <c r="M141" s="249">
        <f>+IF(intern2!N137&gt;=1,M$8,0)</f>
        <v>0</v>
      </c>
      <c r="N141" s="249">
        <f>+IF(intern2!O137&gt;=1,N$8,0)</f>
        <v>0</v>
      </c>
      <c r="O141" s="249">
        <f>+IF(intern2!P137&gt;=1,O$8,0)</f>
        <v>0</v>
      </c>
      <c r="P141" s="249">
        <f>+IF(intern2!Q137&gt;=1,P$8,0)</f>
        <v>0</v>
      </c>
      <c r="Q141" s="249">
        <f>+IF(intern2!R137&gt;=1,Q$8,0)</f>
        <v>0</v>
      </c>
      <c r="R141" s="249">
        <f>+IF(intern2!S137&gt;=1,R$8,0)</f>
        <v>0</v>
      </c>
      <c r="S141" s="249">
        <f>+IF(intern2!T137&gt;=1,S$8,0)</f>
        <v>0</v>
      </c>
      <c r="T141" s="249">
        <f>+IF(intern2!U137&gt;=1,T$8,0)</f>
        <v>0</v>
      </c>
      <c r="U141" s="249">
        <f>+IF(intern2!V137&gt;=1,U$8,0)</f>
        <v>0</v>
      </c>
      <c r="V141" s="249">
        <f>+IF(intern2!W137&gt;=1,V$8,0)</f>
        <v>0</v>
      </c>
      <c r="W141" s="249">
        <f>+IF(intern2!X137&gt;=1,W$8,0)</f>
        <v>0</v>
      </c>
      <c r="X141" s="249">
        <f>+IF(intern2!Y137&gt;=1,X$8,0)</f>
        <v>0</v>
      </c>
      <c r="Y141" s="249">
        <f>+IF(intern2!Z137&gt;=1,Y$8,0)</f>
        <v>0</v>
      </c>
      <c r="Z141" s="249">
        <f>+IF(intern2!AA137&gt;=1,Z$8,0)</f>
        <v>0</v>
      </c>
      <c r="AA141" s="249">
        <f>+IF(intern2!AB137&gt;=1,AA$8,0)</f>
        <v>0</v>
      </c>
      <c r="AB141" s="249">
        <f>+IF(intern2!AC137&gt;=1,AB$8,0)</f>
        <v>0</v>
      </c>
      <c r="AC141" s="249">
        <f>+IF(intern2!AD137&gt;=1,AC$8,0)</f>
        <v>0</v>
      </c>
      <c r="AD141" s="249">
        <f>+IF(intern2!AE137&gt;=1,AD$8,0)</f>
        <v>0</v>
      </c>
      <c r="AE141" s="249">
        <f>+IF(intern2!AF137&gt;=1,AE$8,0)</f>
        <v>0</v>
      </c>
      <c r="AF141" s="249">
        <f>+IF(intern2!AG137&gt;=1,AF$8,0)</f>
        <v>0</v>
      </c>
      <c r="AG141" s="249">
        <f>+IF(intern2!AH137&gt;=1,AG$8,0)</f>
        <v>0</v>
      </c>
      <c r="AH141" s="249">
        <f>+IF(intern2!AI137&gt;=1,AH$8,0)</f>
        <v>0</v>
      </c>
      <c r="AI141" s="249">
        <f>+IF(intern2!AJ137&gt;=1,AI$8,0)</f>
        <v>0</v>
      </c>
      <c r="AJ141" s="249">
        <f>+IF(intern2!AK137&gt;=1,AJ$8,0)</f>
        <v>0</v>
      </c>
      <c r="AK141" s="249">
        <f>+IF(intern2!AL137&gt;=1,AK$8,0)</f>
        <v>0</v>
      </c>
      <c r="AL141" s="249">
        <f>+IF(intern2!AM137&gt;=1,AL$8,0)</f>
        <v>0</v>
      </c>
      <c r="AM141" s="249">
        <f>+IF(intern2!AN137&gt;=1,AM$8,0)</f>
        <v>0</v>
      </c>
      <c r="AN141" s="249">
        <f>+IF(intern2!AO137&gt;=1,AN$8,0)</f>
        <v>0</v>
      </c>
      <c r="AO141" s="249">
        <f>+IF(intern2!AP137&gt;=1,AO$8,0)</f>
        <v>0</v>
      </c>
      <c r="AP141" s="249">
        <f>+IF(intern2!AQ137&gt;=1,AP$8,0)</f>
        <v>0</v>
      </c>
      <c r="AQ141" s="249">
        <f>+IF(intern2!AR137&gt;=1,AQ$8,0)</f>
        <v>0</v>
      </c>
      <c r="AR141" s="249">
        <f>+IF(intern2!AS137&gt;=1,AR$8,0)</f>
        <v>0</v>
      </c>
      <c r="AS141" s="249">
        <f>+IF(intern2!AT137&gt;=1,AS$8,0)</f>
        <v>0</v>
      </c>
      <c r="AT141" s="249">
        <f>+IF(intern2!AU137&gt;=1,AT$8,0)</f>
        <v>0</v>
      </c>
      <c r="AU141" s="249">
        <f>+IF(intern2!AV137&gt;=1,AU$8,0)</f>
        <v>0</v>
      </c>
      <c r="AV141" s="249">
        <f>+IF(intern2!AW137&gt;=1,AV$8,0)</f>
        <v>0</v>
      </c>
    </row>
    <row r="142" spans="1:48" ht="36" customHeight="1" x14ac:dyDescent="0.25">
      <c r="A142" s="222" t="str">
        <f>'2.2'!C143</f>
        <v>NEO1.1</v>
      </c>
      <c r="B142" s="222" t="str">
        <f>'2.2'!D143</f>
        <v>Neonatologie (≥  32 0/7 SSW und GG 1250g)</v>
      </c>
      <c r="C142" s="249">
        <f>+IF(intern2!D138&gt;=1,C$8,0)</f>
        <v>0</v>
      </c>
      <c r="D142" s="249">
        <f>+IF(intern2!E138&gt;=1,D$8,0)</f>
        <v>0</v>
      </c>
      <c r="E142" s="249">
        <f>+IF(intern2!F138&gt;=1,E$8,0)</f>
        <v>0</v>
      </c>
      <c r="F142" s="249">
        <f>+IF(intern2!G138&gt;=1,F$8,0)</f>
        <v>0</v>
      </c>
      <c r="G142" s="249">
        <f>+IF(intern2!H138&gt;=1,G$8,0)</f>
        <v>0</v>
      </c>
      <c r="H142" s="249">
        <f>+IF(intern2!I138&gt;=1,H$8,0)</f>
        <v>0</v>
      </c>
      <c r="I142" s="249">
        <f>+IF(intern2!J138&gt;=1,I$8,0)</f>
        <v>0</v>
      </c>
      <c r="J142" s="249">
        <f>+IF(intern2!K138&gt;=1,J$8,0)</f>
        <v>0</v>
      </c>
      <c r="K142" s="249">
        <f>+IF(intern2!L138&gt;=1,K$8,0)</f>
        <v>0</v>
      </c>
      <c r="L142" s="249">
        <f>+IF(intern2!M138&gt;=1,L$8,0)</f>
        <v>0</v>
      </c>
      <c r="M142" s="249">
        <f>+IF(intern2!N138&gt;=1,M$8,0)</f>
        <v>0</v>
      </c>
      <c r="N142" s="249">
        <f>+IF(intern2!O138&gt;=1,N$8,0)</f>
        <v>0</v>
      </c>
      <c r="O142" s="249">
        <f>+IF(intern2!P138&gt;=1,O$8,0)</f>
        <v>0</v>
      </c>
      <c r="P142" s="249">
        <f>+IF(intern2!Q138&gt;=1,P$8,0)</f>
        <v>0</v>
      </c>
      <c r="Q142" s="249">
        <f>+IF(intern2!R138&gt;=1,Q$8,0)</f>
        <v>0</v>
      </c>
      <c r="R142" s="249">
        <f>+IF(intern2!S138&gt;=1,R$8,0)</f>
        <v>0</v>
      </c>
      <c r="S142" s="249">
        <f>+IF(intern2!T138&gt;=1,S$8,0)</f>
        <v>0</v>
      </c>
      <c r="T142" s="249">
        <f>+IF(intern2!U138&gt;=1,T$8,0)</f>
        <v>0</v>
      </c>
      <c r="U142" s="249">
        <f>+IF(intern2!V138&gt;=1,U$8,0)</f>
        <v>0</v>
      </c>
      <c r="V142" s="249">
        <f>+IF(intern2!W138&gt;=1,V$8,0)</f>
        <v>0</v>
      </c>
      <c r="W142" s="249">
        <f>+IF(intern2!X138&gt;=1,W$8,0)</f>
        <v>0</v>
      </c>
      <c r="X142" s="249">
        <f>+IF(intern2!Y138&gt;=1,X$8,0)</f>
        <v>0</v>
      </c>
      <c r="Y142" s="249">
        <f>+IF(intern2!Z138&gt;=1,Y$8,0)</f>
        <v>0</v>
      </c>
      <c r="Z142" s="249">
        <f>+IF(intern2!AA138&gt;=1,Z$8,0)</f>
        <v>0</v>
      </c>
      <c r="AA142" s="249">
        <f>+IF(intern2!AB138&gt;=1,AA$8,0)</f>
        <v>0</v>
      </c>
      <c r="AB142" s="249">
        <f>+IF(intern2!AC138&gt;=1,AB$8,0)</f>
        <v>0</v>
      </c>
      <c r="AC142" s="249">
        <f>+IF(intern2!AD138&gt;=1,AC$8,0)</f>
        <v>0</v>
      </c>
      <c r="AD142" s="249">
        <f>+IF(intern2!AE138&gt;=1,AD$8,0)</f>
        <v>0</v>
      </c>
      <c r="AE142" s="249">
        <f>+IF(intern2!AF138&gt;=1,AE$8,0)</f>
        <v>0</v>
      </c>
      <c r="AF142" s="249">
        <f>+IF(intern2!AG138&gt;=1,AF$8,0)</f>
        <v>0</v>
      </c>
      <c r="AG142" s="249">
        <f>+IF(intern2!AH138&gt;=1,AG$8,0)</f>
        <v>0</v>
      </c>
      <c r="AH142" s="249">
        <f>+IF(intern2!AI138&gt;=1,AH$8,0)</f>
        <v>0</v>
      </c>
      <c r="AI142" s="249">
        <f>+IF(intern2!AJ138&gt;=1,AI$8,0)</f>
        <v>0</v>
      </c>
      <c r="AJ142" s="249">
        <f>+IF(intern2!AK138&gt;=1,AJ$8,0)</f>
        <v>0</v>
      </c>
      <c r="AK142" s="249">
        <f>+IF(intern2!AL138&gt;=1,AK$8,0)</f>
        <v>0</v>
      </c>
      <c r="AL142" s="249">
        <f>+IF(intern2!AM138&gt;=1,AL$8,0)</f>
        <v>0</v>
      </c>
      <c r="AM142" s="249">
        <f>+IF(intern2!AN138&gt;=1,AM$8,0)</f>
        <v>0</v>
      </c>
      <c r="AN142" s="249">
        <f>+IF(intern2!AO138&gt;=1,AN$8,0)</f>
        <v>0</v>
      </c>
      <c r="AO142" s="249">
        <f>+IF(intern2!AP138&gt;=1,AO$8,0)</f>
        <v>0</v>
      </c>
      <c r="AP142" s="249">
        <f>+IF(intern2!AQ138&gt;=1,AP$8,0)</f>
        <v>0</v>
      </c>
      <c r="AQ142" s="249">
        <f>+IF(intern2!AR138&gt;=1,AQ$8,0)</f>
        <v>0</v>
      </c>
      <c r="AR142" s="249">
        <f>+IF(intern2!AS138&gt;=1,AR$8,0)</f>
        <v>0</v>
      </c>
      <c r="AS142" s="249">
        <f>+IF(intern2!AT138&gt;=1,AS$8,0)</f>
        <v>0</v>
      </c>
      <c r="AT142" s="249">
        <f>+IF(intern2!AU138&gt;=1,AT$8,0)</f>
        <v>0</v>
      </c>
      <c r="AU142" s="249">
        <f>+IF(intern2!AV138&gt;=1,AU$8,0)</f>
        <v>0</v>
      </c>
      <c r="AV142" s="249">
        <f>+IF(intern2!AW138&gt;=1,AV$8,0)</f>
        <v>0</v>
      </c>
    </row>
    <row r="143" spans="1:48" ht="25" x14ac:dyDescent="0.25">
      <c r="A143" s="222" t="str">
        <f>'2.2'!C144</f>
        <v>NEO1.1.1</v>
      </c>
      <c r="B143" s="222" t="str">
        <f>'2.2'!D144</f>
        <v>Spezialisierte Neonatologie (≥ 28 0/7 SSW und GG ≥1000g)</v>
      </c>
      <c r="C143" s="249">
        <f>+IF(intern2!D139&gt;=1,C$8,0)</f>
        <v>0</v>
      </c>
      <c r="D143" s="249">
        <f>+IF(intern2!E139&gt;=1,D$8,0)</f>
        <v>0</v>
      </c>
      <c r="E143" s="249">
        <f>+IF(intern2!F139&gt;=1,E$8,0)</f>
        <v>0</v>
      </c>
      <c r="F143" s="249">
        <f>+IF(intern2!G139&gt;=1,F$8,0)</f>
        <v>0</v>
      </c>
      <c r="G143" s="249">
        <f>+IF(intern2!H139&gt;=1,G$8,0)</f>
        <v>0</v>
      </c>
      <c r="H143" s="249">
        <f>+IF(intern2!I139&gt;=1,H$8,0)</f>
        <v>0</v>
      </c>
      <c r="I143" s="249">
        <f>+IF(intern2!J139&gt;=1,I$8,0)</f>
        <v>0</v>
      </c>
      <c r="J143" s="249">
        <f>+IF(intern2!K139&gt;=1,J$8,0)</f>
        <v>0</v>
      </c>
      <c r="K143" s="249">
        <f>+IF(intern2!L139&gt;=1,K$8,0)</f>
        <v>0</v>
      </c>
      <c r="L143" s="249">
        <f>+IF(intern2!M139&gt;=1,L$8,0)</f>
        <v>0</v>
      </c>
      <c r="M143" s="249">
        <f>+IF(intern2!N139&gt;=1,M$8,0)</f>
        <v>0</v>
      </c>
      <c r="N143" s="249">
        <f>+IF(intern2!O139&gt;=1,N$8,0)</f>
        <v>0</v>
      </c>
      <c r="O143" s="249">
        <f>+IF(intern2!P139&gt;=1,O$8,0)</f>
        <v>0</v>
      </c>
      <c r="P143" s="249">
        <f>+IF(intern2!Q139&gt;=1,P$8,0)</f>
        <v>0</v>
      </c>
      <c r="Q143" s="249">
        <f>+IF(intern2!R139&gt;=1,Q$8,0)</f>
        <v>0</v>
      </c>
      <c r="R143" s="249">
        <f>+IF(intern2!S139&gt;=1,R$8,0)</f>
        <v>0</v>
      </c>
      <c r="S143" s="249">
        <f>+IF(intern2!T139&gt;=1,S$8,0)</f>
        <v>0</v>
      </c>
      <c r="T143" s="249">
        <f>+IF(intern2!U139&gt;=1,T$8,0)</f>
        <v>0</v>
      </c>
      <c r="U143" s="249">
        <f>+IF(intern2!V139&gt;=1,U$8,0)</f>
        <v>0</v>
      </c>
      <c r="V143" s="249">
        <f>+IF(intern2!W139&gt;=1,V$8,0)</f>
        <v>0</v>
      </c>
      <c r="W143" s="249">
        <f>+IF(intern2!X139&gt;=1,W$8,0)</f>
        <v>0</v>
      </c>
      <c r="X143" s="249">
        <f>+IF(intern2!Y139&gt;=1,X$8,0)</f>
        <v>0</v>
      </c>
      <c r="Y143" s="249">
        <f>+IF(intern2!Z139&gt;=1,Y$8,0)</f>
        <v>0</v>
      </c>
      <c r="Z143" s="249">
        <f>+IF(intern2!AA139&gt;=1,Z$8,0)</f>
        <v>0</v>
      </c>
      <c r="AA143" s="249">
        <f>+IF(intern2!AB139&gt;=1,AA$8,0)</f>
        <v>0</v>
      </c>
      <c r="AB143" s="249">
        <f>+IF(intern2!AC139&gt;=1,AB$8,0)</f>
        <v>0</v>
      </c>
      <c r="AC143" s="249">
        <f>+IF(intern2!AD139&gt;=1,AC$8,0)</f>
        <v>0</v>
      </c>
      <c r="AD143" s="249">
        <f>+IF(intern2!AE139&gt;=1,AD$8,0)</f>
        <v>0</v>
      </c>
      <c r="AE143" s="249">
        <f>+IF(intern2!AF139&gt;=1,AE$8,0)</f>
        <v>0</v>
      </c>
      <c r="AF143" s="249">
        <f>+IF(intern2!AG139&gt;=1,AF$8,0)</f>
        <v>0</v>
      </c>
      <c r="AG143" s="249">
        <f>+IF(intern2!AH139&gt;=1,AG$8,0)</f>
        <v>0</v>
      </c>
      <c r="AH143" s="249">
        <f>+IF(intern2!AI139&gt;=1,AH$8,0)</f>
        <v>0</v>
      </c>
      <c r="AI143" s="249">
        <f>+IF(intern2!AJ139&gt;=1,AI$8,0)</f>
        <v>0</v>
      </c>
      <c r="AJ143" s="249">
        <f>+IF(intern2!AK139&gt;=1,AJ$8,0)</f>
        <v>0</v>
      </c>
      <c r="AK143" s="249">
        <f>+IF(intern2!AL139&gt;=1,AK$8,0)</f>
        <v>0</v>
      </c>
      <c r="AL143" s="249">
        <f>+IF(intern2!AM139&gt;=1,AL$8,0)</f>
        <v>0</v>
      </c>
      <c r="AM143" s="249">
        <f>+IF(intern2!AN139&gt;=1,AM$8,0)</f>
        <v>0</v>
      </c>
      <c r="AN143" s="249">
        <f>+IF(intern2!AO139&gt;=1,AN$8,0)</f>
        <v>0</v>
      </c>
      <c r="AO143" s="249">
        <f>+IF(intern2!AP139&gt;=1,AO$8,0)</f>
        <v>0</v>
      </c>
      <c r="AP143" s="249">
        <f>+IF(intern2!AQ139&gt;=1,AP$8,0)</f>
        <v>0</v>
      </c>
      <c r="AQ143" s="249">
        <f>+IF(intern2!AR139&gt;=1,AQ$8,0)</f>
        <v>0</v>
      </c>
      <c r="AR143" s="249">
        <f>+IF(intern2!AS139&gt;=1,AR$8,0)</f>
        <v>0</v>
      </c>
      <c r="AS143" s="249">
        <f>+IF(intern2!AT139&gt;=1,AS$8,0)</f>
        <v>0</v>
      </c>
      <c r="AT143" s="249">
        <f>+IF(intern2!AU139&gt;=1,AT$8,0)</f>
        <v>0</v>
      </c>
      <c r="AU143" s="249">
        <f>+IF(intern2!AV139&gt;=1,AU$8,0)</f>
        <v>0</v>
      </c>
      <c r="AV143" s="249">
        <f>+IF(intern2!AW139&gt;=1,AV$8,0)</f>
        <v>0</v>
      </c>
    </row>
    <row r="144" spans="1:48" ht="37.5" x14ac:dyDescent="0.25">
      <c r="A144" s="222" t="str">
        <f>'2.2'!C145</f>
        <v>NEO1.1.1.1</v>
      </c>
      <c r="B144" s="222" t="str">
        <f>'2.2'!D145</f>
        <v>Hochspezialisierte Neonatologie (&lt; 32 0/7 SSW und GG &lt; 1500g)</v>
      </c>
      <c r="C144" s="249">
        <f>+IF(intern2!D140&gt;=1,C$8,0)</f>
        <v>0</v>
      </c>
      <c r="D144" s="249">
        <f>+IF(intern2!E140&gt;=1,D$8,0)</f>
        <v>0</v>
      </c>
      <c r="E144" s="249">
        <f>+IF(intern2!F140&gt;=1,E$8,0)</f>
        <v>0</v>
      </c>
      <c r="F144" s="249">
        <f>+IF(intern2!G140&gt;=1,F$8,0)</f>
        <v>0</v>
      </c>
      <c r="G144" s="249">
        <f>+IF(intern2!H140&gt;=1,G$8,0)</f>
        <v>0</v>
      </c>
      <c r="H144" s="249">
        <f>+IF(intern2!I140&gt;=1,H$8,0)</f>
        <v>0</v>
      </c>
      <c r="I144" s="249">
        <f>+IF(intern2!J140&gt;=1,I$8,0)</f>
        <v>0</v>
      </c>
      <c r="J144" s="249">
        <f>+IF(intern2!K140&gt;=1,J$8,0)</f>
        <v>0</v>
      </c>
      <c r="K144" s="249">
        <f>+IF(intern2!L140&gt;=1,K$8,0)</f>
        <v>0</v>
      </c>
      <c r="L144" s="249">
        <f>+IF(intern2!M140&gt;=1,L$8,0)</f>
        <v>0</v>
      </c>
      <c r="M144" s="249">
        <f>+IF(intern2!N140&gt;=1,M$8,0)</f>
        <v>0</v>
      </c>
      <c r="N144" s="249">
        <f>+IF(intern2!O140&gt;=1,N$8,0)</f>
        <v>0</v>
      </c>
      <c r="O144" s="249">
        <f>+IF(intern2!P140&gt;=1,O$8,0)</f>
        <v>0</v>
      </c>
      <c r="P144" s="249">
        <f>+IF(intern2!Q140&gt;=1,P$8,0)</f>
        <v>0</v>
      </c>
      <c r="Q144" s="249">
        <f>+IF(intern2!R140&gt;=1,Q$8,0)</f>
        <v>0</v>
      </c>
      <c r="R144" s="249">
        <f>+IF(intern2!S140&gt;=1,R$8,0)</f>
        <v>0</v>
      </c>
      <c r="S144" s="249">
        <f>+IF(intern2!T140&gt;=1,S$8,0)</f>
        <v>0</v>
      </c>
      <c r="T144" s="249">
        <f>+IF(intern2!U140&gt;=1,T$8,0)</f>
        <v>0</v>
      </c>
      <c r="U144" s="249">
        <f>+IF(intern2!V140&gt;=1,U$8,0)</f>
        <v>0</v>
      </c>
      <c r="V144" s="249">
        <f>+IF(intern2!W140&gt;=1,V$8,0)</f>
        <v>0</v>
      </c>
      <c r="W144" s="249">
        <f>+IF(intern2!X140&gt;=1,W$8,0)</f>
        <v>0</v>
      </c>
      <c r="X144" s="249">
        <f>+IF(intern2!Y140&gt;=1,X$8,0)</f>
        <v>0</v>
      </c>
      <c r="Y144" s="249">
        <f>+IF(intern2!Z140&gt;=1,Y$8,0)</f>
        <v>0</v>
      </c>
      <c r="Z144" s="249">
        <f>+IF(intern2!AA140&gt;=1,Z$8,0)</f>
        <v>0</v>
      </c>
      <c r="AA144" s="249">
        <f>+IF(intern2!AB140&gt;=1,AA$8,0)</f>
        <v>0</v>
      </c>
      <c r="AB144" s="249">
        <f>+IF(intern2!AC140&gt;=1,AB$8,0)</f>
        <v>0</v>
      </c>
      <c r="AC144" s="249">
        <f>+IF(intern2!AD140&gt;=1,AC$8,0)</f>
        <v>0</v>
      </c>
      <c r="AD144" s="249">
        <f>+IF(intern2!AE140&gt;=1,AD$8,0)</f>
        <v>0</v>
      </c>
      <c r="AE144" s="249">
        <f>+IF(intern2!AF140&gt;=1,AE$8,0)</f>
        <v>0</v>
      </c>
      <c r="AF144" s="249">
        <f>+IF(intern2!AG140&gt;=1,AF$8,0)</f>
        <v>0</v>
      </c>
      <c r="AG144" s="249">
        <f>+IF(intern2!AH140&gt;=1,AG$8,0)</f>
        <v>0</v>
      </c>
      <c r="AH144" s="249">
        <f>+IF(intern2!AI140&gt;=1,AH$8,0)</f>
        <v>0</v>
      </c>
      <c r="AI144" s="249">
        <f>+IF(intern2!AJ140&gt;=1,AI$8,0)</f>
        <v>0</v>
      </c>
      <c r="AJ144" s="249">
        <f>+IF(intern2!AK140&gt;=1,AJ$8,0)</f>
        <v>0</v>
      </c>
      <c r="AK144" s="249">
        <f>+IF(intern2!AL140&gt;=1,AK$8,0)</f>
        <v>0</v>
      </c>
      <c r="AL144" s="249">
        <f>+IF(intern2!AM140&gt;=1,AL$8,0)</f>
        <v>0</v>
      </c>
      <c r="AM144" s="249">
        <f>+IF(intern2!AN140&gt;=1,AM$8,0)</f>
        <v>0</v>
      </c>
      <c r="AN144" s="249">
        <f>+IF(intern2!AO140&gt;=1,AN$8,0)</f>
        <v>0</v>
      </c>
      <c r="AO144" s="249">
        <f>+IF(intern2!AP140&gt;=1,AO$8,0)</f>
        <v>0</v>
      </c>
      <c r="AP144" s="249">
        <f>+IF(intern2!AQ140&gt;=1,AP$8,0)</f>
        <v>0</v>
      </c>
      <c r="AQ144" s="249">
        <f>+IF(intern2!AR140&gt;=1,AQ$8,0)</f>
        <v>0</v>
      </c>
      <c r="AR144" s="249">
        <f>+IF(intern2!AS140&gt;=1,AR$8,0)</f>
        <v>0</v>
      </c>
      <c r="AS144" s="249">
        <f>+IF(intern2!AT140&gt;=1,AS$8,0)</f>
        <v>0</v>
      </c>
      <c r="AT144" s="249">
        <f>+IF(intern2!AU140&gt;=1,AT$8,0)</f>
        <v>0</v>
      </c>
      <c r="AU144" s="249">
        <f>+IF(intern2!AV140&gt;=1,AU$8,0)</f>
        <v>0</v>
      </c>
      <c r="AV144" s="249">
        <f>+IF(intern2!AW140&gt;=1,AV$8,0)</f>
        <v>0</v>
      </c>
    </row>
    <row r="145" spans="1:48" x14ac:dyDescent="0.25">
      <c r="A145" s="222" t="str">
        <f>'2.2'!C146</f>
        <v>ONK1</v>
      </c>
      <c r="B145" s="222" t="str">
        <f>'2.2'!D146</f>
        <v>Onkologie</v>
      </c>
      <c r="C145" s="249">
        <f>+IF(intern2!D141&gt;=1,C$8,0)</f>
        <v>0</v>
      </c>
      <c r="D145" s="249">
        <f>+IF(intern2!E141&gt;=1,D$8,0)</f>
        <v>0</v>
      </c>
      <c r="E145" s="249">
        <f>+IF(intern2!F141&gt;=1,E$8,0)</f>
        <v>0</v>
      </c>
      <c r="F145" s="249">
        <f>+IF(intern2!G141&gt;=1,F$8,0)</f>
        <v>0</v>
      </c>
      <c r="G145" s="249">
        <f>+IF(intern2!H141&gt;=1,G$8,0)</f>
        <v>0</v>
      </c>
      <c r="H145" s="249">
        <f>+IF(intern2!I141&gt;=1,H$8,0)</f>
        <v>0</v>
      </c>
      <c r="I145" s="249">
        <f>+IF(intern2!J141&gt;=1,I$8,0)</f>
        <v>0</v>
      </c>
      <c r="J145" s="249">
        <f>+IF(intern2!K141&gt;=1,J$8,0)</f>
        <v>0</v>
      </c>
      <c r="K145" s="249">
        <f>+IF(intern2!L141&gt;=1,K$8,0)</f>
        <v>0</v>
      </c>
      <c r="L145" s="249">
        <f>+IF(intern2!M141&gt;=1,L$8,0)</f>
        <v>0</v>
      </c>
      <c r="M145" s="249">
        <f>+IF(intern2!N141&gt;=1,M$8,0)</f>
        <v>0</v>
      </c>
      <c r="N145" s="249">
        <f>+IF(intern2!O141&gt;=1,N$8,0)</f>
        <v>0</v>
      </c>
      <c r="O145" s="249">
        <f>+IF(intern2!P141&gt;=1,O$8,0)</f>
        <v>0</v>
      </c>
      <c r="P145" s="249">
        <f>+IF(intern2!Q141&gt;=1,P$8,0)</f>
        <v>0</v>
      </c>
      <c r="Q145" s="249">
        <f>+IF(intern2!R141&gt;=1,Q$8,0)</f>
        <v>0</v>
      </c>
      <c r="R145" s="249">
        <f>+IF(intern2!S141&gt;=1,R$8,0)</f>
        <v>0</v>
      </c>
      <c r="S145" s="249">
        <f>+IF(intern2!T141&gt;=1,S$8,0)</f>
        <v>0</v>
      </c>
      <c r="T145" s="249">
        <f>+IF(intern2!U141&gt;=1,T$8,0)</f>
        <v>0</v>
      </c>
      <c r="U145" s="249">
        <f>+IF(intern2!V141&gt;=1,U$8,0)</f>
        <v>0</v>
      </c>
      <c r="V145" s="249">
        <f>+IF(intern2!W141&gt;=1,V$8,0)</f>
        <v>0</v>
      </c>
      <c r="W145" s="249">
        <f>+IF(intern2!X141&gt;=1,W$8,0)</f>
        <v>0</v>
      </c>
      <c r="X145" s="249">
        <f>+IF(intern2!Y141&gt;=1,X$8,0)</f>
        <v>0</v>
      </c>
      <c r="Y145" s="249">
        <f>+IF(intern2!Z141&gt;=1,Y$8,0)</f>
        <v>0</v>
      </c>
      <c r="Z145" s="249">
        <f>+IF(intern2!AA141&gt;=1,Z$8,0)</f>
        <v>0</v>
      </c>
      <c r="AA145" s="249">
        <f>+IF(intern2!AB141&gt;=1,AA$8,0)</f>
        <v>0</v>
      </c>
      <c r="AB145" s="249">
        <f>+IF(intern2!AC141&gt;=1,AB$8,0)</f>
        <v>0</v>
      </c>
      <c r="AC145" s="249">
        <f>+IF(intern2!AD141&gt;=1,AC$8,0)</f>
        <v>0</v>
      </c>
      <c r="AD145" s="249">
        <f>+IF(intern2!AE141&gt;=1,AD$8,0)</f>
        <v>0</v>
      </c>
      <c r="AE145" s="249">
        <f>+IF(intern2!AF141&gt;=1,AE$8,0)</f>
        <v>0</v>
      </c>
      <c r="AF145" s="249">
        <f>+IF(intern2!AG141&gt;=1,AF$8,0)</f>
        <v>0</v>
      </c>
      <c r="AG145" s="249">
        <f>+IF(intern2!AH141&gt;=1,AG$8,0)</f>
        <v>0</v>
      </c>
      <c r="AH145" s="249">
        <f>+IF(intern2!AI141&gt;=1,AH$8,0)</f>
        <v>0</v>
      </c>
      <c r="AI145" s="249">
        <f>+IF(intern2!AJ141&gt;=1,AI$8,0)</f>
        <v>0</v>
      </c>
      <c r="AJ145" s="249">
        <f>+IF(intern2!AK141&gt;=1,AJ$8,0)</f>
        <v>0</v>
      </c>
      <c r="AK145" s="249">
        <f>+IF(intern2!AL141&gt;=1,AK$8,0)</f>
        <v>0</v>
      </c>
      <c r="AL145" s="249">
        <f>+IF(intern2!AM141&gt;=1,AL$8,0)</f>
        <v>0</v>
      </c>
      <c r="AM145" s="249">
        <f>+IF(intern2!AN141&gt;=1,AM$8,0)</f>
        <v>0</v>
      </c>
      <c r="AN145" s="249">
        <f>+IF(intern2!AO141&gt;=1,AN$8,0)</f>
        <v>0</v>
      </c>
      <c r="AO145" s="249">
        <f>+IF(intern2!AP141&gt;=1,AO$8,0)</f>
        <v>0</v>
      </c>
      <c r="AP145" s="249">
        <f>+IF(intern2!AQ141&gt;=1,AP$8,0)</f>
        <v>0</v>
      </c>
      <c r="AQ145" s="249">
        <f>+IF(intern2!AR141&gt;=1,AQ$8,0)</f>
        <v>0</v>
      </c>
      <c r="AR145" s="249">
        <f>+IF(intern2!AS141&gt;=1,AR$8,0)</f>
        <v>0</v>
      </c>
      <c r="AS145" s="249">
        <f>+IF(intern2!AT141&gt;=1,AS$8,0)</f>
        <v>0</v>
      </c>
      <c r="AT145" s="249">
        <f>+IF(intern2!AU141&gt;=1,AT$8,0)</f>
        <v>0</v>
      </c>
      <c r="AU145" s="249">
        <f>+IF(intern2!AV141&gt;=1,AU$8,0)</f>
        <v>0</v>
      </c>
      <c r="AV145" s="249">
        <f>+IF(intern2!AW141&gt;=1,AV$8,0)</f>
        <v>0</v>
      </c>
    </row>
    <row r="146" spans="1:48" x14ac:dyDescent="0.25">
      <c r="A146" s="222" t="str">
        <f>'2.2'!C147</f>
        <v>RAO1</v>
      </c>
      <c r="B146" s="222" t="str">
        <f>'2.2'!D147</f>
        <v>Radio-Onkologie</v>
      </c>
      <c r="C146" s="249">
        <f>+IF(intern2!D142&gt;=1,C$8,0)</f>
        <v>0</v>
      </c>
      <c r="D146" s="249">
        <f>+IF(intern2!E142&gt;=1,D$8,0)</f>
        <v>0</v>
      </c>
      <c r="E146" s="249">
        <f>+IF(intern2!F142&gt;=1,E$8,0)</f>
        <v>0</v>
      </c>
      <c r="F146" s="249">
        <f>+IF(intern2!G142&gt;=1,F$8,0)</f>
        <v>0</v>
      </c>
      <c r="G146" s="249">
        <f>+IF(intern2!H142&gt;=1,G$8,0)</f>
        <v>0</v>
      </c>
      <c r="H146" s="249">
        <f>+IF(intern2!I142&gt;=1,H$8,0)</f>
        <v>0</v>
      </c>
      <c r="I146" s="249">
        <f>+IF(intern2!J142&gt;=1,I$8,0)</f>
        <v>0</v>
      </c>
      <c r="J146" s="249">
        <f>+IF(intern2!K142&gt;=1,J$8,0)</f>
        <v>0</v>
      </c>
      <c r="K146" s="249">
        <f>+IF(intern2!L142&gt;=1,K$8,0)</f>
        <v>0</v>
      </c>
      <c r="L146" s="249">
        <f>+IF(intern2!M142&gt;=1,L$8,0)</f>
        <v>0</v>
      </c>
      <c r="M146" s="249">
        <f>+IF(intern2!N142&gt;=1,M$8,0)</f>
        <v>0</v>
      </c>
      <c r="N146" s="249">
        <f>+IF(intern2!O142&gt;=1,N$8,0)</f>
        <v>0</v>
      </c>
      <c r="O146" s="249">
        <f>+IF(intern2!P142&gt;=1,O$8,0)</f>
        <v>0</v>
      </c>
      <c r="P146" s="249">
        <f>+IF(intern2!Q142&gt;=1,P$8,0)</f>
        <v>0</v>
      </c>
      <c r="Q146" s="249">
        <f>+IF(intern2!R142&gt;=1,Q$8,0)</f>
        <v>0</v>
      </c>
      <c r="R146" s="249">
        <f>+IF(intern2!S142&gt;=1,R$8,0)</f>
        <v>0</v>
      </c>
      <c r="S146" s="249">
        <f>+IF(intern2!T142&gt;=1,S$8,0)</f>
        <v>0</v>
      </c>
      <c r="T146" s="249">
        <f>+IF(intern2!U142&gt;=1,T$8,0)</f>
        <v>0</v>
      </c>
      <c r="U146" s="249">
        <f>+IF(intern2!V142&gt;=1,U$8,0)</f>
        <v>0</v>
      </c>
      <c r="V146" s="249">
        <f>+IF(intern2!W142&gt;=1,V$8,0)</f>
        <v>0</v>
      </c>
      <c r="W146" s="249">
        <f>+IF(intern2!X142&gt;=1,W$8,0)</f>
        <v>0</v>
      </c>
      <c r="X146" s="249">
        <f>+IF(intern2!Y142&gt;=1,X$8,0)</f>
        <v>0</v>
      </c>
      <c r="Y146" s="249">
        <f>+IF(intern2!Z142&gt;=1,Y$8,0)</f>
        <v>0</v>
      </c>
      <c r="Z146" s="249">
        <f>+IF(intern2!AA142&gt;=1,Z$8,0)</f>
        <v>0</v>
      </c>
      <c r="AA146" s="249">
        <f>+IF(intern2!AB142&gt;=1,AA$8,0)</f>
        <v>0</v>
      </c>
      <c r="AB146" s="249">
        <f>+IF(intern2!AC142&gt;=1,AB$8,0)</f>
        <v>0</v>
      </c>
      <c r="AC146" s="249">
        <f>+IF(intern2!AD142&gt;=1,AC$8,0)</f>
        <v>0</v>
      </c>
      <c r="AD146" s="249">
        <f>+IF(intern2!AE142&gt;=1,AD$8,0)</f>
        <v>0</v>
      </c>
      <c r="AE146" s="249">
        <f>+IF(intern2!AF142&gt;=1,AE$8,0)</f>
        <v>0</v>
      </c>
      <c r="AF146" s="249">
        <f>+IF(intern2!AG142&gt;=1,AF$8,0)</f>
        <v>0</v>
      </c>
      <c r="AG146" s="249">
        <f>+IF(intern2!AH142&gt;=1,AG$8,0)</f>
        <v>0</v>
      </c>
      <c r="AH146" s="249">
        <f>+IF(intern2!AI142&gt;=1,AH$8,0)</f>
        <v>0</v>
      </c>
      <c r="AI146" s="249">
        <f>+IF(intern2!AJ142&gt;=1,AI$8,0)</f>
        <v>0</v>
      </c>
      <c r="AJ146" s="249">
        <f>+IF(intern2!AK142&gt;=1,AJ$8,0)</f>
        <v>0</v>
      </c>
      <c r="AK146" s="249">
        <f>+IF(intern2!AL142&gt;=1,AK$8,0)</f>
        <v>0</v>
      </c>
      <c r="AL146" s="249">
        <f>+IF(intern2!AM142&gt;=1,AL$8,0)</f>
        <v>0</v>
      </c>
      <c r="AM146" s="249">
        <f>+IF(intern2!AN142&gt;=1,AM$8,0)</f>
        <v>0</v>
      </c>
      <c r="AN146" s="249">
        <f>+IF(intern2!AO142&gt;=1,AN$8,0)</f>
        <v>0</v>
      </c>
      <c r="AO146" s="249">
        <f>+IF(intern2!AP142&gt;=1,AO$8,0)</f>
        <v>0</v>
      </c>
      <c r="AP146" s="249">
        <f>+IF(intern2!AQ142&gt;=1,AP$8,0)</f>
        <v>0</v>
      </c>
      <c r="AQ146" s="249">
        <f>+IF(intern2!AR142&gt;=1,AQ$8,0)</f>
        <v>0</v>
      </c>
      <c r="AR146" s="249">
        <f>+IF(intern2!AS142&gt;=1,AR$8,0)</f>
        <v>0</v>
      </c>
      <c r="AS146" s="249">
        <f>+IF(intern2!AT142&gt;=1,AS$8,0)</f>
        <v>0</v>
      </c>
      <c r="AT146" s="249">
        <f>+IF(intern2!AU142&gt;=1,AT$8,0)</f>
        <v>0</v>
      </c>
      <c r="AU146" s="249">
        <f>+IF(intern2!AV142&gt;=1,AU$8,0)</f>
        <v>0</v>
      </c>
      <c r="AV146" s="249">
        <f>+IF(intern2!AW142&gt;=1,AV$8,0)</f>
        <v>0</v>
      </c>
    </row>
    <row r="147" spans="1:48" x14ac:dyDescent="0.25">
      <c r="A147" s="222" t="str">
        <f>'2.2'!C148</f>
        <v>NUK1</v>
      </c>
      <c r="B147" s="222" t="str">
        <f>'2.2'!D148</f>
        <v>Nuklearmedizin</v>
      </c>
      <c r="C147" s="249">
        <f>+IF(intern2!D143&gt;=1,C$8,0)</f>
        <v>0</v>
      </c>
      <c r="D147" s="249">
        <f>+IF(intern2!E143&gt;=1,D$8,0)</f>
        <v>0</v>
      </c>
      <c r="E147" s="249">
        <f>+IF(intern2!F143&gt;=1,E$8,0)</f>
        <v>0</v>
      </c>
      <c r="F147" s="249">
        <f>+IF(intern2!G143&gt;=1,F$8,0)</f>
        <v>0</v>
      </c>
      <c r="G147" s="249">
        <f>+IF(intern2!H143&gt;=1,G$8,0)</f>
        <v>0</v>
      </c>
      <c r="H147" s="249">
        <f>+IF(intern2!I143&gt;=1,H$8,0)</f>
        <v>0</v>
      </c>
      <c r="I147" s="249">
        <f>+IF(intern2!J143&gt;=1,I$8,0)</f>
        <v>0</v>
      </c>
      <c r="J147" s="249">
        <f>+IF(intern2!K143&gt;=1,J$8,0)</f>
        <v>0</v>
      </c>
      <c r="K147" s="249">
        <f>+IF(intern2!L143&gt;=1,K$8,0)</f>
        <v>0</v>
      </c>
      <c r="L147" s="249">
        <f>+IF(intern2!M143&gt;=1,L$8,0)</f>
        <v>0</v>
      </c>
      <c r="M147" s="249">
        <f>+IF(intern2!N143&gt;=1,M$8,0)</f>
        <v>0</v>
      </c>
      <c r="N147" s="249">
        <f>+IF(intern2!O143&gt;=1,N$8,0)</f>
        <v>0</v>
      </c>
      <c r="O147" s="249">
        <f>+IF(intern2!P143&gt;=1,O$8,0)</f>
        <v>0</v>
      </c>
      <c r="P147" s="249">
        <f>+IF(intern2!Q143&gt;=1,P$8,0)</f>
        <v>0</v>
      </c>
      <c r="Q147" s="249">
        <f>+IF(intern2!R143&gt;=1,Q$8,0)</f>
        <v>0</v>
      </c>
      <c r="R147" s="249">
        <f>+IF(intern2!S143&gt;=1,R$8,0)</f>
        <v>0</v>
      </c>
      <c r="S147" s="249">
        <f>+IF(intern2!T143&gt;=1,S$8,0)</f>
        <v>0</v>
      </c>
      <c r="T147" s="249">
        <f>+IF(intern2!U143&gt;=1,T$8,0)</f>
        <v>0</v>
      </c>
      <c r="U147" s="249">
        <f>+IF(intern2!V143&gt;=1,U$8,0)</f>
        <v>0</v>
      </c>
      <c r="V147" s="249">
        <f>+IF(intern2!W143&gt;=1,V$8,0)</f>
        <v>0</v>
      </c>
      <c r="W147" s="249">
        <f>+IF(intern2!X143&gt;=1,W$8,0)</f>
        <v>0</v>
      </c>
      <c r="X147" s="249">
        <f>+IF(intern2!Y143&gt;=1,X$8,0)</f>
        <v>0</v>
      </c>
      <c r="Y147" s="249">
        <f>+IF(intern2!Z143&gt;=1,Y$8,0)</f>
        <v>0</v>
      </c>
      <c r="Z147" s="249">
        <f>+IF(intern2!AA143&gt;=1,Z$8,0)</f>
        <v>0</v>
      </c>
      <c r="AA147" s="249">
        <f>+IF(intern2!AB143&gt;=1,AA$8,0)</f>
        <v>0</v>
      </c>
      <c r="AB147" s="249">
        <f>+IF(intern2!AC143&gt;=1,AB$8,0)</f>
        <v>0</v>
      </c>
      <c r="AC147" s="249">
        <f>+IF(intern2!AD143&gt;=1,AC$8,0)</f>
        <v>0</v>
      </c>
      <c r="AD147" s="249">
        <f>+IF(intern2!AE143&gt;=1,AD$8,0)</f>
        <v>0</v>
      </c>
      <c r="AE147" s="249">
        <f>+IF(intern2!AF143&gt;=1,AE$8,0)</f>
        <v>0</v>
      </c>
      <c r="AF147" s="249">
        <f>+IF(intern2!AG143&gt;=1,AF$8,0)</f>
        <v>0</v>
      </c>
      <c r="AG147" s="249">
        <f>+IF(intern2!AH143&gt;=1,AG$8,0)</f>
        <v>0</v>
      </c>
      <c r="AH147" s="249">
        <f>+IF(intern2!AI143&gt;=1,AH$8,0)</f>
        <v>0</v>
      </c>
      <c r="AI147" s="249">
        <f>+IF(intern2!AJ143&gt;=1,AI$8,0)</f>
        <v>0</v>
      </c>
      <c r="AJ147" s="249">
        <f>+IF(intern2!AK143&gt;=1,AJ$8,0)</f>
        <v>0</v>
      </c>
      <c r="AK147" s="249">
        <f>+IF(intern2!AL143&gt;=1,AK$8,0)</f>
        <v>0</v>
      </c>
      <c r="AL147" s="249">
        <f>+IF(intern2!AM143&gt;=1,AL$8,0)</f>
        <v>0</v>
      </c>
      <c r="AM147" s="249">
        <f>+IF(intern2!AN143&gt;=1,AM$8,0)</f>
        <v>0</v>
      </c>
      <c r="AN147" s="249">
        <f>+IF(intern2!AO143&gt;=1,AN$8,0)</f>
        <v>0</v>
      </c>
      <c r="AO147" s="249">
        <f>+IF(intern2!AP143&gt;=1,AO$8,0)</f>
        <v>0</v>
      </c>
      <c r="AP147" s="249">
        <f>+IF(intern2!AQ143&gt;=1,AP$8,0)</f>
        <v>0</v>
      </c>
      <c r="AQ147" s="249">
        <f>+IF(intern2!AR143&gt;=1,AQ$8,0)</f>
        <v>0</v>
      </c>
      <c r="AR147" s="249">
        <f>+IF(intern2!AS143&gt;=1,AR$8,0)</f>
        <v>0</v>
      </c>
      <c r="AS147" s="249">
        <f>+IF(intern2!AT143&gt;=1,AS$8,0)</f>
        <v>0</v>
      </c>
      <c r="AT147" s="249">
        <f>+IF(intern2!AU143&gt;=1,AT$8,0)</f>
        <v>0</v>
      </c>
      <c r="AU147" s="249">
        <f>+IF(intern2!AV143&gt;=1,AU$8,0)</f>
        <v>0</v>
      </c>
      <c r="AV147" s="249">
        <f>+IF(intern2!AW143&gt;=1,AV$8,0)</f>
        <v>0</v>
      </c>
    </row>
    <row r="148" spans="1:48" x14ac:dyDescent="0.25">
      <c r="A148" s="222" t="str">
        <f>'2.2'!C149</f>
        <v>UNF1</v>
      </c>
      <c r="B148" s="222" t="str">
        <f>'2.2'!D149</f>
        <v>Unfallchirurgie (Polytrauma)</v>
      </c>
      <c r="C148" s="249">
        <f>+IF(intern2!D144&gt;=1,C$8,0)</f>
        <v>0</v>
      </c>
      <c r="D148" s="249">
        <f>+IF(intern2!E144&gt;=1,D$8,0)</f>
        <v>0</v>
      </c>
      <c r="E148" s="249">
        <f>+IF(intern2!F144&gt;=1,E$8,0)</f>
        <v>0</v>
      </c>
      <c r="F148" s="249">
        <f>+IF(intern2!G144&gt;=1,F$8,0)</f>
        <v>0</v>
      </c>
      <c r="G148" s="249">
        <f>+IF(intern2!H144&gt;=1,G$8,0)</f>
        <v>0</v>
      </c>
      <c r="H148" s="249">
        <f>+IF(intern2!I144&gt;=1,H$8,0)</f>
        <v>0</v>
      </c>
      <c r="I148" s="249">
        <f>+IF(intern2!J144&gt;=1,I$8,0)</f>
        <v>0</v>
      </c>
      <c r="J148" s="249">
        <f>+IF(intern2!K144&gt;=1,J$8,0)</f>
        <v>0</v>
      </c>
      <c r="K148" s="249">
        <f>+IF(intern2!L144&gt;=1,K$8,0)</f>
        <v>0</v>
      </c>
      <c r="L148" s="249">
        <f>+IF(intern2!M144&gt;=1,L$8,0)</f>
        <v>0</v>
      </c>
      <c r="M148" s="249">
        <f>+IF(intern2!N144&gt;=1,M$8,0)</f>
        <v>0</v>
      </c>
      <c r="N148" s="249">
        <f>+IF(intern2!O144&gt;=1,N$8,0)</f>
        <v>0</v>
      </c>
      <c r="O148" s="249">
        <f>+IF(intern2!P144&gt;=1,O$8,0)</f>
        <v>0</v>
      </c>
      <c r="P148" s="249">
        <f>+IF(intern2!Q144&gt;=1,P$8,0)</f>
        <v>0</v>
      </c>
      <c r="Q148" s="249">
        <f>+IF(intern2!R144&gt;=1,Q$8,0)</f>
        <v>0</v>
      </c>
      <c r="R148" s="249">
        <f>+IF(intern2!S144&gt;=1,R$8,0)</f>
        <v>0</v>
      </c>
      <c r="S148" s="249">
        <f>+IF(intern2!T144&gt;=1,S$8,0)</f>
        <v>0</v>
      </c>
      <c r="T148" s="249">
        <f>+IF(intern2!U144&gt;=1,T$8,0)</f>
        <v>0</v>
      </c>
      <c r="U148" s="249">
        <f>+IF(intern2!V144&gt;=1,U$8,0)</f>
        <v>0</v>
      </c>
      <c r="V148" s="249">
        <f>+IF(intern2!W144&gt;=1,V$8,0)</f>
        <v>0</v>
      </c>
      <c r="W148" s="249">
        <f>+IF(intern2!X144&gt;=1,W$8,0)</f>
        <v>0</v>
      </c>
      <c r="X148" s="249">
        <f>+IF(intern2!Y144&gt;=1,X$8,0)</f>
        <v>0</v>
      </c>
      <c r="Y148" s="249">
        <f>+IF(intern2!Z144&gt;=1,Y$8,0)</f>
        <v>0</v>
      </c>
      <c r="Z148" s="249">
        <f>+IF(intern2!AA144&gt;=1,Z$8,0)</f>
        <v>0</v>
      </c>
      <c r="AA148" s="249">
        <f>+IF(intern2!AB144&gt;=1,AA$8,0)</f>
        <v>0</v>
      </c>
      <c r="AB148" s="249">
        <f>+IF(intern2!AC144&gt;=1,AB$8,0)</f>
        <v>0</v>
      </c>
      <c r="AC148" s="249">
        <f>+IF(intern2!AD144&gt;=1,AC$8,0)</f>
        <v>0</v>
      </c>
      <c r="AD148" s="249">
        <f>+IF(intern2!AE144&gt;=1,AD$8,0)</f>
        <v>0</v>
      </c>
      <c r="AE148" s="249">
        <f>+IF(intern2!AF144&gt;=1,AE$8,0)</f>
        <v>0</v>
      </c>
      <c r="AF148" s="249">
        <f>+IF(intern2!AG144&gt;=1,AF$8,0)</f>
        <v>0</v>
      </c>
      <c r="AG148" s="249">
        <f>+IF(intern2!AH144&gt;=1,AG$8,0)</f>
        <v>0</v>
      </c>
      <c r="AH148" s="249">
        <f>+IF(intern2!AI144&gt;=1,AH$8,0)</f>
        <v>0</v>
      </c>
      <c r="AI148" s="249">
        <f>+IF(intern2!AJ144&gt;=1,AI$8,0)</f>
        <v>0</v>
      </c>
      <c r="AJ148" s="249">
        <f>+IF(intern2!AK144&gt;=1,AJ$8,0)</f>
        <v>0</v>
      </c>
      <c r="AK148" s="249">
        <f>+IF(intern2!AL144&gt;=1,AK$8,0)</f>
        <v>0</v>
      </c>
      <c r="AL148" s="249">
        <f>+IF(intern2!AM144&gt;=1,AL$8,0)</f>
        <v>0</v>
      </c>
      <c r="AM148" s="249">
        <f>+IF(intern2!AN144&gt;=1,AM$8,0)</f>
        <v>0</v>
      </c>
      <c r="AN148" s="249">
        <f>+IF(intern2!AO144&gt;=1,AN$8,0)</f>
        <v>0</v>
      </c>
      <c r="AO148" s="249">
        <f>+IF(intern2!AP144&gt;=1,AO$8,0)</f>
        <v>0</v>
      </c>
      <c r="AP148" s="249">
        <f>+IF(intern2!AQ144&gt;=1,AP$8,0)</f>
        <v>0</v>
      </c>
      <c r="AQ148" s="249">
        <f>+IF(intern2!AR144&gt;=1,AQ$8,0)</f>
        <v>0</v>
      </c>
      <c r="AR148" s="249">
        <f>+IF(intern2!AS144&gt;=1,AR$8,0)</f>
        <v>0</v>
      </c>
      <c r="AS148" s="249">
        <f>+IF(intern2!AT144&gt;=1,AS$8,0)</f>
        <v>0</v>
      </c>
      <c r="AT148" s="249">
        <f>+IF(intern2!AU144&gt;=1,AT$8,0)</f>
        <v>0</v>
      </c>
      <c r="AU148" s="249">
        <f>+IF(intern2!AV144&gt;=1,AU$8,0)</f>
        <v>0</v>
      </c>
      <c r="AV148" s="249">
        <f>+IF(intern2!AW144&gt;=1,AV$8,0)</f>
        <v>0</v>
      </c>
    </row>
    <row r="149" spans="1:48" ht="25" x14ac:dyDescent="0.25">
      <c r="A149" s="222" t="str">
        <f>'2.2'!C150</f>
        <v>UNF1.1</v>
      </c>
      <c r="B149" s="222" t="str">
        <f>'2.2'!D150</f>
        <v>Behandlung von Schwerverletzten (IVHSM)</v>
      </c>
      <c r="C149" s="249">
        <f>+IF(intern2!D145&gt;=1,C$8,0)</f>
        <v>0</v>
      </c>
      <c r="D149" s="249">
        <f>+IF(intern2!E145&gt;=1,D$8,0)</f>
        <v>0</v>
      </c>
      <c r="E149" s="249">
        <f>+IF(intern2!F145&gt;=1,E$8,0)</f>
        <v>0</v>
      </c>
      <c r="F149" s="249">
        <f>+IF(intern2!G145&gt;=1,F$8,0)</f>
        <v>0</v>
      </c>
      <c r="G149" s="249">
        <f>+IF(intern2!H145&gt;=1,G$8,0)</f>
        <v>0</v>
      </c>
      <c r="H149" s="249">
        <f>+IF(intern2!I145&gt;=1,H$8,0)</f>
        <v>0</v>
      </c>
      <c r="I149" s="249">
        <f>+IF(intern2!J145&gt;=1,I$8,0)</f>
        <v>0</v>
      </c>
      <c r="J149" s="249">
        <f>+IF(intern2!K145&gt;=1,J$8,0)</f>
        <v>0</v>
      </c>
      <c r="K149" s="249">
        <f>+IF(intern2!L145&gt;=1,K$8,0)</f>
        <v>0</v>
      </c>
      <c r="L149" s="249">
        <f>+IF(intern2!M145&gt;=1,L$8,0)</f>
        <v>0</v>
      </c>
      <c r="M149" s="249">
        <f>+IF(intern2!N145&gt;=1,M$8,0)</f>
        <v>0</v>
      </c>
      <c r="N149" s="249">
        <f>+IF(intern2!O145&gt;=1,N$8,0)</f>
        <v>0</v>
      </c>
      <c r="O149" s="249">
        <f>+IF(intern2!P145&gt;=1,O$8,0)</f>
        <v>0</v>
      </c>
      <c r="P149" s="249">
        <f>+IF(intern2!Q145&gt;=1,P$8,0)</f>
        <v>0</v>
      </c>
      <c r="Q149" s="249">
        <f>+IF(intern2!R145&gt;=1,Q$8,0)</f>
        <v>0</v>
      </c>
      <c r="R149" s="249">
        <f>+IF(intern2!S145&gt;=1,R$8,0)</f>
        <v>0</v>
      </c>
      <c r="S149" s="249">
        <f>+IF(intern2!T145&gt;=1,S$8,0)</f>
        <v>0</v>
      </c>
      <c r="T149" s="249">
        <f>+IF(intern2!U145&gt;=1,T$8,0)</f>
        <v>0</v>
      </c>
      <c r="U149" s="249">
        <f>+IF(intern2!V145&gt;=1,U$8,0)</f>
        <v>0</v>
      </c>
      <c r="V149" s="249">
        <f>+IF(intern2!W145&gt;=1,V$8,0)</f>
        <v>0</v>
      </c>
      <c r="W149" s="249">
        <f>+IF(intern2!X145&gt;=1,W$8,0)</f>
        <v>0</v>
      </c>
      <c r="X149" s="249">
        <f>+IF(intern2!Y145&gt;=1,X$8,0)</f>
        <v>0</v>
      </c>
      <c r="Y149" s="249">
        <f>+IF(intern2!Z145&gt;=1,Y$8,0)</f>
        <v>0</v>
      </c>
      <c r="Z149" s="249">
        <f>+IF(intern2!AA145&gt;=1,Z$8,0)</f>
        <v>0</v>
      </c>
      <c r="AA149" s="249">
        <f>+IF(intern2!AB145&gt;=1,AA$8,0)</f>
        <v>0</v>
      </c>
      <c r="AB149" s="249">
        <f>+IF(intern2!AC145&gt;=1,AB$8,0)</f>
        <v>0</v>
      </c>
      <c r="AC149" s="249">
        <f>+IF(intern2!AD145&gt;=1,AC$8,0)</f>
        <v>0</v>
      </c>
      <c r="AD149" s="249">
        <f>+IF(intern2!AE145&gt;=1,AD$8,0)</f>
        <v>0</v>
      </c>
      <c r="AE149" s="249">
        <f>+IF(intern2!AF145&gt;=1,AE$8,0)</f>
        <v>0</v>
      </c>
      <c r="AF149" s="249">
        <f>+IF(intern2!AG145&gt;=1,AF$8,0)</f>
        <v>0</v>
      </c>
      <c r="AG149" s="249">
        <f>+IF(intern2!AH145&gt;=1,AG$8,0)</f>
        <v>0</v>
      </c>
      <c r="AH149" s="249">
        <f>+IF(intern2!AI145&gt;=1,AH$8,0)</f>
        <v>0</v>
      </c>
      <c r="AI149" s="249">
        <f>+IF(intern2!AJ145&gt;=1,AI$8,0)</f>
        <v>0</v>
      </c>
      <c r="AJ149" s="249">
        <f>+IF(intern2!AK145&gt;=1,AJ$8,0)</f>
        <v>0</v>
      </c>
      <c r="AK149" s="249">
        <f>+IF(intern2!AL145&gt;=1,AK$8,0)</f>
        <v>0</v>
      </c>
      <c r="AL149" s="249">
        <f>+IF(intern2!AM145&gt;=1,AL$8,0)</f>
        <v>0</v>
      </c>
      <c r="AM149" s="249">
        <f>+IF(intern2!AN145&gt;=1,AM$8,0)</f>
        <v>0</v>
      </c>
      <c r="AN149" s="249">
        <f>+IF(intern2!AO145&gt;=1,AN$8,0)</f>
        <v>0</v>
      </c>
      <c r="AO149" s="249">
        <f>+IF(intern2!AP145&gt;=1,AO$8,0)</f>
        <v>0</v>
      </c>
      <c r="AP149" s="249">
        <f>+IF(intern2!AQ145&gt;=1,AP$8,0)</f>
        <v>0</v>
      </c>
      <c r="AQ149" s="249">
        <f>+IF(intern2!AR145&gt;=1,AQ$8,0)</f>
        <v>0</v>
      </c>
      <c r="AR149" s="249">
        <f>+IF(intern2!AS145&gt;=1,AR$8,0)</f>
        <v>0</v>
      </c>
      <c r="AS149" s="249">
        <f>+IF(intern2!AT145&gt;=1,AS$8,0)</f>
        <v>0</v>
      </c>
      <c r="AT149" s="249">
        <f>+IF(intern2!AU145&gt;=1,AT$8,0)</f>
        <v>0</v>
      </c>
      <c r="AU149" s="249">
        <f>+IF(intern2!AV145&gt;=1,AU$8,0)</f>
        <v>0</v>
      </c>
      <c r="AV149" s="249">
        <f>+IF(intern2!AW145&gt;=1,AV$8,0)</f>
        <v>0</v>
      </c>
    </row>
    <row r="150" spans="1:48" ht="25" x14ac:dyDescent="0.25">
      <c r="A150" s="222" t="str">
        <f>'2.2'!C151</f>
        <v>UNF2</v>
      </c>
      <c r="B150" s="222" t="str">
        <f>'2.2'!D151</f>
        <v>Schwere Verbrennungen (IVHSM)</v>
      </c>
      <c r="C150" s="249">
        <f>+IF(intern2!D146&gt;=1,C$8,0)</f>
        <v>0</v>
      </c>
      <c r="D150" s="249">
        <f>+IF(intern2!E146&gt;=1,D$8,0)</f>
        <v>0</v>
      </c>
      <c r="E150" s="249">
        <f>+IF(intern2!F146&gt;=1,E$8,0)</f>
        <v>0</v>
      </c>
      <c r="F150" s="249">
        <f>+IF(intern2!G146&gt;=1,F$8,0)</f>
        <v>0</v>
      </c>
      <c r="G150" s="249">
        <f>+IF(intern2!H146&gt;=1,G$8,0)</f>
        <v>0</v>
      </c>
      <c r="H150" s="249">
        <f>+IF(intern2!I146&gt;=1,H$8,0)</f>
        <v>0</v>
      </c>
      <c r="I150" s="249">
        <f>+IF(intern2!J146&gt;=1,I$8,0)</f>
        <v>0</v>
      </c>
      <c r="J150" s="249">
        <f>+IF(intern2!K146&gt;=1,J$8,0)</f>
        <v>0</v>
      </c>
      <c r="K150" s="249">
        <f>+IF(intern2!L146&gt;=1,K$8,0)</f>
        <v>0</v>
      </c>
      <c r="L150" s="249">
        <f>+IF(intern2!M146&gt;=1,L$8,0)</f>
        <v>0</v>
      </c>
      <c r="M150" s="249">
        <f>+IF(intern2!N146&gt;=1,M$8,0)</f>
        <v>0</v>
      </c>
      <c r="N150" s="249">
        <f>+IF(intern2!O146&gt;=1,N$8,0)</f>
        <v>0</v>
      </c>
      <c r="O150" s="249">
        <f>+IF(intern2!P146&gt;=1,O$8,0)</f>
        <v>0</v>
      </c>
      <c r="P150" s="249">
        <f>+IF(intern2!Q146&gt;=1,P$8,0)</f>
        <v>0</v>
      </c>
      <c r="Q150" s="249">
        <f>+IF(intern2!R146&gt;=1,Q$8,0)</f>
        <v>0</v>
      </c>
      <c r="R150" s="249">
        <f>+IF(intern2!S146&gt;=1,R$8,0)</f>
        <v>0</v>
      </c>
      <c r="S150" s="249">
        <f>+IF(intern2!T146&gt;=1,S$8,0)</f>
        <v>0</v>
      </c>
      <c r="T150" s="249">
        <f>+IF(intern2!U146&gt;=1,T$8,0)</f>
        <v>0</v>
      </c>
      <c r="U150" s="249">
        <f>+IF(intern2!V146&gt;=1,U$8,0)</f>
        <v>0</v>
      </c>
      <c r="V150" s="249">
        <f>+IF(intern2!W146&gt;=1,V$8,0)</f>
        <v>0</v>
      </c>
      <c r="W150" s="249">
        <f>+IF(intern2!X146&gt;=1,W$8,0)</f>
        <v>0</v>
      </c>
      <c r="X150" s="249">
        <f>+IF(intern2!Y146&gt;=1,X$8,0)</f>
        <v>0</v>
      </c>
      <c r="Y150" s="249">
        <f>+IF(intern2!Z146&gt;=1,Y$8,0)</f>
        <v>0</v>
      </c>
      <c r="Z150" s="249">
        <f>+IF(intern2!AA146&gt;=1,Z$8,0)</f>
        <v>0</v>
      </c>
      <c r="AA150" s="249">
        <f>+IF(intern2!AB146&gt;=1,AA$8,0)</f>
        <v>0</v>
      </c>
      <c r="AB150" s="249">
        <f>+IF(intern2!AC146&gt;=1,AB$8,0)</f>
        <v>0</v>
      </c>
      <c r="AC150" s="249">
        <f>+IF(intern2!AD146&gt;=1,AC$8,0)</f>
        <v>0</v>
      </c>
      <c r="AD150" s="249">
        <f>+IF(intern2!AE146&gt;=1,AD$8,0)</f>
        <v>0</v>
      </c>
      <c r="AE150" s="249">
        <f>+IF(intern2!AF146&gt;=1,AE$8,0)</f>
        <v>0</v>
      </c>
      <c r="AF150" s="249">
        <f>+IF(intern2!AG146&gt;=1,AF$8,0)</f>
        <v>0</v>
      </c>
      <c r="AG150" s="249">
        <f>+IF(intern2!AH146&gt;=1,AG$8,0)</f>
        <v>0</v>
      </c>
      <c r="AH150" s="249">
        <f>+IF(intern2!AI146&gt;=1,AH$8,0)</f>
        <v>0</v>
      </c>
      <c r="AI150" s="249">
        <f>+IF(intern2!AJ146&gt;=1,AI$8,0)</f>
        <v>0</v>
      </c>
      <c r="AJ150" s="249">
        <f>+IF(intern2!AK146&gt;=1,AJ$8,0)</f>
        <v>0</v>
      </c>
      <c r="AK150" s="249">
        <f>+IF(intern2!AL146&gt;=1,AK$8,0)</f>
        <v>0</v>
      </c>
      <c r="AL150" s="249">
        <f>+IF(intern2!AM146&gt;=1,AL$8,0)</f>
        <v>0</v>
      </c>
      <c r="AM150" s="249">
        <f>+IF(intern2!AN146&gt;=1,AM$8,0)</f>
        <v>0</v>
      </c>
      <c r="AN150" s="249">
        <f>+IF(intern2!AO146&gt;=1,AN$8,0)</f>
        <v>0</v>
      </c>
      <c r="AO150" s="249">
        <f>+IF(intern2!AP146&gt;=1,AO$8,0)</f>
        <v>0</v>
      </c>
      <c r="AP150" s="249">
        <f>+IF(intern2!AQ146&gt;=1,AP$8,0)</f>
        <v>0</v>
      </c>
      <c r="AQ150" s="249">
        <f>+IF(intern2!AR146&gt;=1,AQ$8,0)</f>
        <v>0</v>
      </c>
      <c r="AR150" s="249">
        <f>+IF(intern2!AS146&gt;=1,AR$8,0)</f>
        <v>0</v>
      </c>
      <c r="AS150" s="249">
        <f>+IF(intern2!AT146&gt;=1,AS$8,0)</f>
        <v>0</v>
      </c>
      <c r="AT150" s="249">
        <f>+IF(intern2!AU146&gt;=1,AT$8,0)</f>
        <v>0</v>
      </c>
      <c r="AU150" s="249">
        <f>+IF(intern2!AV146&gt;=1,AU$8,0)</f>
        <v>0</v>
      </c>
      <c r="AV150" s="249">
        <f>+IF(intern2!AW146&gt;=1,AV$8,0)</f>
        <v>0</v>
      </c>
    </row>
    <row r="151" spans="1:48" x14ac:dyDescent="0.25">
      <c r="A151" s="222" t="str">
        <f>'2.2'!C152</f>
        <v>KINM</v>
      </c>
      <c r="B151" s="222" t="str">
        <f>'2.2'!D152</f>
        <v>Kindermedizin</v>
      </c>
      <c r="C151" s="249">
        <f>+IF(intern2!D147&gt;=1,C$8,0)</f>
        <v>0</v>
      </c>
      <c r="D151" s="249">
        <f>+IF(intern2!E147&gt;=1,D$8,0)</f>
        <v>0</v>
      </c>
      <c r="E151" s="249">
        <f>+IF(intern2!F147&gt;=1,E$8,0)</f>
        <v>0</v>
      </c>
      <c r="F151" s="249">
        <f>+IF(intern2!G147&gt;=1,F$8,0)</f>
        <v>0</v>
      </c>
      <c r="G151" s="249">
        <f>+IF(intern2!H147&gt;=1,G$8,0)</f>
        <v>0</v>
      </c>
      <c r="H151" s="249">
        <f>+IF(intern2!I147&gt;=1,H$8,0)</f>
        <v>0</v>
      </c>
      <c r="I151" s="249">
        <f>+IF(intern2!J147&gt;=1,I$8,0)</f>
        <v>0</v>
      </c>
      <c r="J151" s="249">
        <f>+IF(intern2!K147&gt;=1,J$8,0)</f>
        <v>0</v>
      </c>
      <c r="K151" s="249">
        <f>+IF(intern2!L147&gt;=1,K$8,0)</f>
        <v>0</v>
      </c>
      <c r="L151" s="249">
        <f>+IF(intern2!M147&gt;=1,L$8,0)</f>
        <v>0</v>
      </c>
      <c r="M151" s="249">
        <f>+IF(intern2!N147&gt;=1,M$8,0)</f>
        <v>0</v>
      </c>
      <c r="N151" s="249">
        <f>+IF(intern2!O147&gt;=1,N$8,0)</f>
        <v>0</v>
      </c>
      <c r="O151" s="249">
        <f>+IF(intern2!P147&gt;=1,O$8,0)</f>
        <v>0</v>
      </c>
      <c r="P151" s="249">
        <f>+IF(intern2!Q147&gt;=1,P$8,0)</f>
        <v>0</v>
      </c>
      <c r="Q151" s="249">
        <f>+IF(intern2!R147&gt;=1,Q$8,0)</f>
        <v>0</v>
      </c>
      <c r="R151" s="249">
        <f>+IF(intern2!S147&gt;=1,R$8,0)</f>
        <v>0</v>
      </c>
      <c r="S151" s="249">
        <f>+IF(intern2!T147&gt;=1,S$8,0)</f>
        <v>0</v>
      </c>
      <c r="T151" s="249">
        <f>+IF(intern2!U147&gt;=1,T$8,0)</f>
        <v>0</v>
      </c>
      <c r="U151" s="249">
        <f>+IF(intern2!V147&gt;=1,U$8,0)</f>
        <v>0</v>
      </c>
      <c r="V151" s="249">
        <f>+IF(intern2!W147&gt;=1,V$8,0)</f>
        <v>0</v>
      </c>
      <c r="W151" s="249">
        <f>+IF(intern2!X147&gt;=1,W$8,0)</f>
        <v>0</v>
      </c>
      <c r="X151" s="249">
        <f>+IF(intern2!Y147&gt;=1,X$8,0)</f>
        <v>0</v>
      </c>
      <c r="Y151" s="249">
        <f>+IF(intern2!Z147&gt;=1,Y$8,0)</f>
        <v>0</v>
      </c>
      <c r="Z151" s="249">
        <f>+IF(intern2!AA147&gt;=1,Z$8,0)</f>
        <v>0</v>
      </c>
      <c r="AA151" s="249">
        <f>+IF(intern2!AB147&gt;=1,AA$8,0)</f>
        <v>0</v>
      </c>
      <c r="AB151" s="249">
        <f>+IF(intern2!AC147&gt;=1,AB$8,0)</f>
        <v>0</v>
      </c>
      <c r="AC151" s="249">
        <f>+IF(intern2!AD147&gt;=1,AC$8,0)</f>
        <v>0</v>
      </c>
      <c r="AD151" s="249">
        <f>+IF(intern2!AE147&gt;=1,AD$8,0)</f>
        <v>0</v>
      </c>
      <c r="AE151" s="249">
        <f>+IF(intern2!AF147&gt;=1,AE$8,0)</f>
        <v>0</v>
      </c>
      <c r="AF151" s="249">
        <f>+IF(intern2!AG147&gt;=1,AF$8,0)</f>
        <v>0</v>
      </c>
      <c r="AG151" s="249">
        <f>+IF(intern2!AH147&gt;=1,AG$8,0)</f>
        <v>0</v>
      </c>
      <c r="AH151" s="249">
        <f>+IF(intern2!AI147&gt;=1,AH$8,0)</f>
        <v>0</v>
      </c>
      <c r="AI151" s="249">
        <f>+IF(intern2!AJ147&gt;=1,AI$8,0)</f>
        <v>0</v>
      </c>
      <c r="AJ151" s="249">
        <f>+IF(intern2!AK147&gt;=1,AJ$8,0)</f>
        <v>0</v>
      </c>
      <c r="AK151" s="249">
        <f>+IF(intern2!AL147&gt;=1,AK$8,0)</f>
        <v>0</v>
      </c>
      <c r="AL151" s="249">
        <f>+IF(intern2!AM147&gt;=1,AL$8,0)</f>
        <v>0</v>
      </c>
      <c r="AM151" s="249">
        <f>+IF(intern2!AN147&gt;=1,AM$8,0)</f>
        <v>0</v>
      </c>
      <c r="AN151" s="249">
        <f>+IF(intern2!AO147&gt;=1,AN$8,0)</f>
        <v>0</v>
      </c>
      <c r="AO151" s="249">
        <f>+IF(intern2!AP147&gt;=1,AO$8,0)</f>
        <v>0</v>
      </c>
      <c r="AP151" s="249">
        <f>+IF(intern2!AQ147&gt;=1,AP$8,0)</f>
        <v>0</v>
      </c>
      <c r="AQ151" s="249">
        <f>+IF(intern2!AR147&gt;=1,AQ$8,0)</f>
        <v>0</v>
      </c>
      <c r="AR151" s="249">
        <f>+IF(intern2!AS147&gt;=1,AR$8,0)</f>
        <v>0</v>
      </c>
      <c r="AS151" s="249">
        <f>+IF(intern2!AT147&gt;=1,AS$8,0)</f>
        <v>0</v>
      </c>
      <c r="AT151" s="249">
        <f>+IF(intern2!AU147&gt;=1,AT$8,0)</f>
        <v>0</v>
      </c>
      <c r="AU151" s="249">
        <f>+IF(intern2!AV147&gt;=1,AU$8,0)</f>
        <v>0</v>
      </c>
      <c r="AV151" s="249">
        <f>+IF(intern2!AW147&gt;=1,AV$8,0)</f>
        <v>0</v>
      </c>
    </row>
    <row r="152" spans="1:48" x14ac:dyDescent="0.25">
      <c r="A152" s="222" t="str">
        <f>'2.2'!C153</f>
        <v>KINC</v>
      </c>
      <c r="B152" s="222" t="str">
        <f>'2.2'!D153</f>
        <v>Kinderchirurgie</v>
      </c>
      <c r="C152" s="249">
        <f>+IF(intern2!D148&gt;=1,C$8,0)</f>
        <v>0</v>
      </c>
      <c r="D152" s="249">
        <f>+IF(intern2!E148&gt;=1,D$8,0)</f>
        <v>0</v>
      </c>
      <c r="E152" s="249">
        <f>+IF(intern2!F148&gt;=1,E$8,0)</f>
        <v>0</v>
      </c>
      <c r="F152" s="249">
        <f>+IF(intern2!G148&gt;=1,F$8,0)</f>
        <v>0</v>
      </c>
      <c r="G152" s="249">
        <f>+IF(intern2!H148&gt;=1,G$8,0)</f>
        <v>0</v>
      </c>
      <c r="H152" s="249">
        <f>+IF(intern2!I148&gt;=1,H$8,0)</f>
        <v>0</v>
      </c>
      <c r="I152" s="249">
        <f>+IF(intern2!J148&gt;=1,I$8,0)</f>
        <v>0</v>
      </c>
      <c r="J152" s="249">
        <f>+IF(intern2!K148&gt;=1,J$8,0)</f>
        <v>0</v>
      </c>
      <c r="K152" s="249">
        <f>+IF(intern2!L148&gt;=1,K$8,0)</f>
        <v>0</v>
      </c>
      <c r="L152" s="249">
        <f>+IF(intern2!M148&gt;=1,L$8,0)</f>
        <v>0</v>
      </c>
      <c r="M152" s="249">
        <f>+IF(intern2!N148&gt;=1,M$8,0)</f>
        <v>0</v>
      </c>
      <c r="N152" s="249">
        <f>+IF(intern2!O148&gt;=1,N$8,0)</f>
        <v>0</v>
      </c>
      <c r="O152" s="249">
        <f>+IF(intern2!P148&gt;=1,O$8,0)</f>
        <v>0</v>
      </c>
      <c r="P152" s="249">
        <f>+IF(intern2!Q148&gt;=1,P$8,0)</f>
        <v>0</v>
      </c>
      <c r="Q152" s="249">
        <f>+IF(intern2!R148&gt;=1,Q$8,0)</f>
        <v>0</v>
      </c>
      <c r="R152" s="249">
        <f>+IF(intern2!S148&gt;=1,R$8,0)</f>
        <v>0</v>
      </c>
      <c r="S152" s="249">
        <f>+IF(intern2!T148&gt;=1,S$8,0)</f>
        <v>0</v>
      </c>
      <c r="T152" s="249">
        <f>+IF(intern2!U148&gt;=1,T$8,0)</f>
        <v>0</v>
      </c>
      <c r="U152" s="249">
        <f>+IF(intern2!V148&gt;=1,U$8,0)</f>
        <v>0</v>
      </c>
      <c r="V152" s="249">
        <f>+IF(intern2!W148&gt;=1,V$8,0)</f>
        <v>0</v>
      </c>
      <c r="W152" s="249">
        <f>+IF(intern2!X148&gt;=1,W$8,0)</f>
        <v>0</v>
      </c>
      <c r="X152" s="249">
        <f>+IF(intern2!Y148&gt;=1,X$8,0)</f>
        <v>0</v>
      </c>
      <c r="Y152" s="249">
        <f>+IF(intern2!Z148&gt;=1,Y$8,0)</f>
        <v>0</v>
      </c>
      <c r="Z152" s="249">
        <f>+IF(intern2!AA148&gt;=1,Z$8,0)</f>
        <v>0</v>
      </c>
      <c r="AA152" s="249">
        <f>+IF(intern2!AB148&gt;=1,AA$8,0)</f>
        <v>0</v>
      </c>
      <c r="AB152" s="249">
        <f>+IF(intern2!AC148&gt;=1,AB$8,0)</f>
        <v>0</v>
      </c>
      <c r="AC152" s="249">
        <f>+IF(intern2!AD148&gt;=1,AC$8,0)</f>
        <v>0</v>
      </c>
      <c r="AD152" s="249">
        <f>+IF(intern2!AE148&gt;=1,AD$8,0)</f>
        <v>0</v>
      </c>
      <c r="AE152" s="249">
        <f>+IF(intern2!AF148&gt;=1,AE$8,0)</f>
        <v>0</v>
      </c>
      <c r="AF152" s="249">
        <f>+IF(intern2!AG148&gt;=1,AF$8,0)</f>
        <v>0</v>
      </c>
      <c r="AG152" s="249">
        <f>+IF(intern2!AH148&gt;=1,AG$8,0)</f>
        <v>0</v>
      </c>
      <c r="AH152" s="249">
        <f>+IF(intern2!AI148&gt;=1,AH$8,0)</f>
        <v>0</v>
      </c>
      <c r="AI152" s="249">
        <f>+IF(intern2!AJ148&gt;=1,AI$8,0)</f>
        <v>0</v>
      </c>
      <c r="AJ152" s="249">
        <f>+IF(intern2!AK148&gt;=1,AJ$8,0)</f>
        <v>0</v>
      </c>
      <c r="AK152" s="249">
        <f>+IF(intern2!AL148&gt;=1,AK$8,0)</f>
        <v>0</v>
      </c>
      <c r="AL152" s="249">
        <f>+IF(intern2!AM148&gt;=1,AL$8,0)</f>
        <v>0</v>
      </c>
      <c r="AM152" s="249">
        <f>+IF(intern2!AN148&gt;=1,AM$8,0)</f>
        <v>0</v>
      </c>
      <c r="AN152" s="249">
        <f>+IF(intern2!AO148&gt;=1,AN$8,0)</f>
        <v>0</v>
      </c>
      <c r="AO152" s="249">
        <f>+IF(intern2!AP148&gt;=1,AO$8,0)</f>
        <v>0</v>
      </c>
      <c r="AP152" s="249">
        <f>+IF(intern2!AQ148&gt;=1,AP$8,0)</f>
        <v>0</v>
      </c>
      <c r="AQ152" s="249">
        <f>+IF(intern2!AR148&gt;=1,AQ$8,0)</f>
        <v>0</v>
      </c>
      <c r="AR152" s="249">
        <f>+IF(intern2!AS148&gt;=1,AR$8,0)</f>
        <v>0</v>
      </c>
      <c r="AS152" s="249">
        <f>+IF(intern2!AT148&gt;=1,AS$8,0)</f>
        <v>0</v>
      </c>
      <c r="AT152" s="249">
        <f>+IF(intern2!AU148&gt;=1,AT$8,0)</f>
        <v>0</v>
      </c>
      <c r="AU152" s="249">
        <f>+IF(intern2!AV148&gt;=1,AU$8,0)</f>
        <v>0</v>
      </c>
      <c r="AV152" s="249">
        <f>+IF(intern2!AW148&gt;=1,AV$8,0)</f>
        <v>0</v>
      </c>
    </row>
    <row r="153" spans="1:48" x14ac:dyDescent="0.25">
      <c r="A153" s="222" t="str">
        <f>'2.2'!C154</f>
        <v>KINB</v>
      </c>
      <c r="B153" s="222" t="str">
        <f>'2.2'!D154</f>
        <v>Basis-Kinderchirurgie</v>
      </c>
      <c r="C153" s="249">
        <f>+IF(intern2!D149&gt;=1,C$8,0)</f>
        <v>0</v>
      </c>
      <c r="D153" s="249">
        <f>+IF(intern2!E149&gt;=1,D$8,0)</f>
        <v>0</v>
      </c>
      <c r="E153" s="249">
        <f>+IF(intern2!F149&gt;=1,E$8,0)</f>
        <v>0</v>
      </c>
      <c r="F153" s="249">
        <f>+IF(intern2!G149&gt;=1,F$8,0)</f>
        <v>0</v>
      </c>
      <c r="G153" s="249">
        <f>+IF(intern2!H149&gt;=1,G$8,0)</f>
        <v>0</v>
      </c>
      <c r="H153" s="249">
        <f>+IF(intern2!I149&gt;=1,H$8,0)</f>
        <v>0</v>
      </c>
      <c r="I153" s="249">
        <f>+IF(intern2!J149&gt;=1,I$8,0)</f>
        <v>0</v>
      </c>
      <c r="J153" s="249">
        <f>+IF(intern2!K149&gt;=1,J$8,0)</f>
        <v>0</v>
      </c>
      <c r="K153" s="249">
        <f>+IF(intern2!L149&gt;=1,K$8,0)</f>
        <v>0</v>
      </c>
      <c r="L153" s="249">
        <f>+IF(intern2!M149&gt;=1,L$8,0)</f>
        <v>0</v>
      </c>
      <c r="M153" s="249">
        <f>+IF(intern2!N149&gt;=1,M$8,0)</f>
        <v>0</v>
      </c>
      <c r="N153" s="249">
        <f>+IF(intern2!O149&gt;=1,N$8,0)</f>
        <v>0</v>
      </c>
      <c r="O153" s="249">
        <f>+IF(intern2!P149&gt;=1,O$8,0)</f>
        <v>0</v>
      </c>
      <c r="P153" s="249">
        <f>+IF(intern2!Q149&gt;=1,P$8,0)</f>
        <v>0</v>
      </c>
      <c r="Q153" s="249">
        <f>+IF(intern2!R149&gt;=1,Q$8,0)</f>
        <v>0</v>
      </c>
      <c r="R153" s="249">
        <f>+IF(intern2!S149&gt;=1,R$8,0)</f>
        <v>0</v>
      </c>
      <c r="S153" s="249">
        <f>+IF(intern2!T149&gt;=1,S$8,0)</f>
        <v>0</v>
      </c>
      <c r="T153" s="249">
        <f>+IF(intern2!U149&gt;=1,T$8,0)</f>
        <v>0</v>
      </c>
      <c r="U153" s="249">
        <f>+IF(intern2!V149&gt;=1,U$8,0)</f>
        <v>0</v>
      </c>
      <c r="V153" s="249">
        <f>+IF(intern2!W149&gt;=1,V$8,0)</f>
        <v>0</v>
      </c>
      <c r="W153" s="249">
        <f>+IF(intern2!X149&gt;=1,W$8,0)</f>
        <v>0</v>
      </c>
      <c r="X153" s="249">
        <f>+IF(intern2!Y149&gt;=1,X$8,0)</f>
        <v>0</v>
      </c>
      <c r="Y153" s="249">
        <f>+IF(intern2!Z149&gt;=1,Y$8,0)</f>
        <v>0</v>
      </c>
      <c r="Z153" s="249">
        <f>+IF(intern2!AA149&gt;=1,Z$8,0)</f>
        <v>0</v>
      </c>
      <c r="AA153" s="249">
        <f>+IF(intern2!AB149&gt;=1,AA$8,0)</f>
        <v>0</v>
      </c>
      <c r="AB153" s="249">
        <f>+IF(intern2!AC149&gt;=1,AB$8,0)</f>
        <v>0</v>
      </c>
      <c r="AC153" s="249">
        <f>+IF(intern2!AD149&gt;=1,AC$8,0)</f>
        <v>0</v>
      </c>
      <c r="AD153" s="249">
        <f>+IF(intern2!AE149&gt;=1,AD$8,0)</f>
        <v>0</v>
      </c>
      <c r="AE153" s="249">
        <f>+IF(intern2!AF149&gt;=1,AE$8,0)</f>
        <v>0</v>
      </c>
      <c r="AF153" s="249">
        <f>+IF(intern2!AG149&gt;=1,AF$8,0)</f>
        <v>0</v>
      </c>
      <c r="AG153" s="249">
        <f>+IF(intern2!AH149&gt;=1,AG$8,0)</f>
        <v>0</v>
      </c>
      <c r="AH153" s="249">
        <f>+IF(intern2!AI149&gt;=1,AH$8,0)</f>
        <v>0</v>
      </c>
      <c r="AI153" s="249">
        <f>+IF(intern2!AJ149&gt;=1,AI$8,0)</f>
        <v>0</v>
      </c>
      <c r="AJ153" s="249">
        <f>+IF(intern2!AK149&gt;=1,AJ$8,0)</f>
        <v>0</v>
      </c>
      <c r="AK153" s="249">
        <f>+IF(intern2!AL149&gt;=1,AK$8,0)</f>
        <v>0</v>
      </c>
      <c r="AL153" s="249">
        <f>+IF(intern2!AM149&gt;=1,AL$8,0)</f>
        <v>0</v>
      </c>
      <c r="AM153" s="249">
        <f>+IF(intern2!AN149&gt;=1,AM$8,0)</f>
        <v>0</v>
      </c>
      <c r="AN153" s="249">
        <f>+IF(intern2!AO149&gt;=1,AN$8,0)</f>
        <v>0</v>
      </c>
      <c r="AO153" s="249">
        <f>+IF(intern2!AP149&gt;=1,AO$8,0)</f>
        <v>0</v>
      </c>
      <c r="AP153" s="249">
        <f>+IF(intern2!AQ149&gt;=1,AP$8,0)</f>
        <v>0</v>
      </c>
      <c r="AQ153" s="249">
        <f>+IF(intern2!AR149&gt;=1,AQ$8,0)</f>
        <v>0</v>
      </c>
      <c r="AR153" s="249">
        <f>+IF(intern2!AS149&gt;=1,AR$8,0)</f>
        <v>0</v>
      </c>
      <c r="AS153" s="249">
        <f>+IF(intern2!AT149&gt;=1,AS$8,0)</f>
        <v>0</v>
      </c>
      <c r="AT153" s="249">
        <f>+IF(intern2!AU149&gt;=1,AT$8,0)</f>
        <v>0</v>
      </c>
      <c r="AU153" s="249">
        <f>+IF(intern2!AV149&gt;=1,AU$8,0)</f>
        <v>0</v>
      </c>
      <c r="AV153" s="249">
        <f>+IF(intern2!AW149&gt;=1,AV$8,0)</f>
        <v>0</v>
      </c>
    </row>
    <row r="154" spans="1:48" x14ac:dyDescent="0.25">
      <c r="A154" s="222" t="str">
        <f>'2.2'!C155</f>
        <v>KAA</v>
      </c>
      <c r="B154" s="222" t="str">
        <f>'2.2'!D155</f>
        <v>Kinderanästhesie "A"</v>
      </c>
      <c r="C154" s="249">
        <f>+IF(intern2!D150&gt;=1,C$8,0)</f>
        <v>0</v>
      </c>
      <c r="D154" s="249">
        <f>+IF(intern2!E150&gt;=1,D$8,0)</f>
        <v>0</v>
      </c>
      <c r="E154" s="249">
        <f>+IF(intern2!F150&gt;=1,E$8,0)</f>
        <v>0</v>
      </c>
      <c r="F154" s="249">
        <f>+IF(intern2!G150&gt;=1,F$8,0)</f>
        <v>0</v>
      </c>
      <c r="G154" s="249">
        <f>+IF(intern2!H150&gt;=1,G$8,0)</f>
        <v>0</v>
      </c>
      <c r="H154" s="249">
        <f>+IF(intern2!I150&gt;=1,H$8,0)</f>
        <v>0</v>
      </c>
      <c r="I154" s="249">
        <f>+IF(intern2!J150&gt;=1,I$8,0)</f>
        <v>0</v>
      </c>
      <c r="J154" s="249">
        <f>+IF(intern2!K150&gt;=1,J$8,0)</f>
        <v>0</v>
      </c>
      <c r="K154" s="249">
        <f>+IF(intern2!L150&gt;=1,K$8,0)</f>
        <v>0</v>
      </c>
      <c r="L154" s="249">
        <f>+IF(intern2!M150&gt;=1,L$8,0)</f>
        <v>0</v>
      </c>
      <c r="M154" s="249">
        <f>+IF(intern2!N150&gt;=1,M$8,0)</f>
        <v>0</v>
      </c>
      <c r="N154" s="249">
        <f>+IF(intern2!O150&gt;=1,N$8,0)</f>
        <v>0</v>
      </c>
      <c r="O154" s="249">
        <f>+IF(intern2!P150&gt;=1,O$8,0)</f>
        <v>0</v>
      </c>
      <c r="P154" s="249">
        <f>+IF(intern2!Q150&gt;=1,P$8,0)</f>
        <v>0</v>
      </c>
      <c r="Q154" s="249">
        <f>+IF(intern2!R150&gt;=1,Q$8,0)</f>
        <v>0</v>
      </c>
      <c r="R154" s="249">
        <f>+IF(intern2!S150&gt;=1,R$8,0)</f>
        <v>0</v>
      </c>
      <c r="S154" s="249">
        <f>+IF(intern2!T150&gt;=1,S$8,0)</f>
        <v>0</v>
      </c>
      <c r="T154" s="249">
        <f>+IF(intern2!U150&gt;=1,T$8,0)</f>
        <v>0</v>
      </c>
      <c r="U154" s="249">
        <f>+IF(intern2!V150&gt;=1,U$8,0)</f>
        <v>0</v>
      </c>
      <c r="V154" s="249">
        <f>+IF(intern2!W150&gt;=1,V$8,0)</f>
        <v>0</v>
      </c>
      <c r="W154" s="249">
        <f>+IF(intern2!X150&gt;=1,W$8,0)</f>
        <v>0</v>
      </c>
      <c r="X154" s="249">
        <f>+IF(intern2!Y150&gt;=1,X$8,0)</f>
        <v>0</v>
      </c>
      <c r="Y154" s="249">
        <f>+IF(intern2!Z150&gt;=1,Y$8,0)</f>
        <v>0</v>
      </c>
      <c r="Z154" s="249">
        <f>+IF(intern2!AA150&gt;=1,Z$8,0)</f>
        <v>0</v>
      </c>
      <c r="AA154" s="249">
        <f>+IF(intern2!AB150&gt;=1,AA$8,0)</f>
        <v>0</v>
      </c>
      <c r="AB154" s="249">
        <f>+IF(intern2!AC150&gt;=1,AB$8,0)</f>
        <v>0</v>
      </c>
      <c r="AC154" s="249">
        <f>+IF(intern2!AD150&gt;=1,AC$8,0)</f>
        <v>0</v>
      </c>
      <c r="AD154" s="249">
        <f>+IF(intern2!AE150&gt;=1,AD$8,0)</f>
        <v>0</v>
      </c>
      <c r="AE154" s="249">
        <f>+IF(intern2!AF150&gt;=1,AE$8,0)</f>
        <v>0</v>
      </c>
      <c r="AF154" s="249">
        <f>+IF(intern2!AG150&gt;=1,AF$8,0)</f>
        <v>0</v>
      </c>
      <c r="AG154" s="249">
        <f>+IF(intern2!AH150&gt;=1,AG$8,0)</f>
        <v>0</v>
      </c>
      <c r="AH154" s="249">
        <f>+IF(intern2!AI150&gt;=1,AH$8,0)</f>
        <v>0</v>
      </c>
      <c r="AI154" s="249">
        <f>+IF(intern2!AJ150&gt;=1,AI$8,0)</f>
        <v>0</v>
      </c>
      <c r="AJ154" s="249">
        <f>+IF(intern2!AK150&gt;=1,AJ$8,0)</f>
        <v>0</v>
      </c>
      <c r="AK154" s="249">
        <f>+IF(intern2!AL150&gt;=1,AK$8,0)</f>
        <v>0</v>
      </c>
      <c r="AL154" s="249">
        <f>+IF(intern2!AM150&gt;=1,AL$8,0)</f>
        <v>0</v>
      </c>
      <c r="AM154" s="249">
        <f>+IF(intern2!AN150&gt;=1,AM$8,0)</f>
        <v>0</v>
      </c>
      <c r="AN154" s="249">
        <f>+IF(intern2!AO150&gt;=1,AN$8,0)</f>
        <v>0</v>
      </c>
      <c r="AO154" s="249">
        <f>+IF(intern2!AP150&gt;=1,AO$8,0)</f>
        <v>0</v>
      </c>
      <c r="AP154" s="249">
        <f>+IF(intern2!AQ150&gt;=1,AP$8,0)</f>
        <v>0</v>
      </c>
      <c r="AQ154" s="249">
        <f>+IF(intern2!AR150&gt;=1,AQ$8,0)</f>
        <v>0</v>
      </c>
      <c r="AR154" s="249">
        <f>+IF(intern2!AS150&gt;=1,AR$8,0)</f>
        <v>0</v>
      </c>
      <c r="AS154" s="249">
        <f>+IF(intern2!AT150&gt;=1,AS$8,0)</f>
        <v>0</v>
      </c>
      <c r="AT154" s="249">
        <f>+IF(intern2!AU150&gt;=1,AT$8,0)</f>
        <v>0</v>
      </c>
      <c r="AU154" s="249">
        <f>+IF(intern2!AV150&gt;=1,AU$8,0)</f>
        <v>0</v>
      </c>
      <c r="AV154" s="249">
        <f>+IF(intern2!AW150&gt;=1,AV$8,0)</f>
        <v>0</v>
      </c>
    </row>
    <row r="155" spans="1:48" x14ac:dyDescent="0.25">
      <c r="A155" s="222" t="str">
        <f>'2.2'!C156</f>
        <v>KAB</v>
      </c>
      <c r="B155" s="222" t="str">
        <f>'2.2'!D156</f>
        <v>Kinderanästhesie "B"</v>
      </c>
      <c r="C155" s="249">
        <f>+IF(intern2!D151&gt;=1,C$8,0)</f>
        <v>0</v>
      </c>
      <c r="D155" s="249">
        <f>+IF(intern2!E151&gt;=1,D$8,0)</f>
        <v>0</v>
      </c>
      <c r="E155" s="249">
        <f>+IF(intern2!F151&gt;=1,E$8,0)</f>
        <v>0</v>
      </c>
      <c r="F155" s="249">
        <f>+IF(intern2!G151&gt;=1,F$8,0)</f>
        <v>0</v>
      </c>
      <c r="G155" s="249">
        <f>+IF(intern2!H151&gt;=1,G$8,0)</f>
        <v>0</v>
      </c>
      <c r="H155" s="249">
        <f>+IF(intern2!I151&gt;=1,H$8,0)</f>
        <v>0</v>
      </c>
      <c r="I155" s="249">
        <f>+IF(intern2!J151&gt;=1,I$8,0)</f>
        <v>0</v>
      </c>
      <c r="J155" s="249">
        <f>+IF(intern2!K151&gt;=1,J$8,0)</f>
        <v>0</v>
      </c>
      <c r="K155" s="249">
        <f>+IF(intern2!L151&gt;=1,K$8,0)</f>
        <v>0</v>
      </c>
      <c r="L155" s="249">
        <f>+IF(intern2!M151&gt;=1,L$8,0)</f>
        <v>0</v>
      </c>
      <c r="M155" s="249">
        <f>+IF(intern2!N151&gt;=1,M$8,0)</f>
        <v>0</v>
      </c>
      <c r="N155" s="249">
        <f>+IF(intern2!O151&gt;=1,N$8,0)</f>
        <v>0</v>
      </c>
      <c r="O155" s="249">
        <f>+IF(intern2!P151&gt;=1,O$8,0)</f>
        <v>0</v>
      </c>
      <c r="P155" s="249">
        <f>+IF(intern2!Q151&gt;=1,P$8,0)</f>
        <v>0</v>
      </c>
      <c r="Q155" s="249">
        <f>+IF(intern2!R151&gt;=1,Q$8,0)</f>
        <v>0</v>
      </c>
      <c r="R155" s="249">
        <f>+IF(intern2!S151&gt;=1,R$8,0)</f>
        <v>0</v>
      </c>
      <c r="S155" s="249">
        <f>+IF(intern2!T151&gt;=1,S$8,0)</f>
        <v>0</v>
      </c>
      <c r="T155" s="249">
        <f>+IF(intern2!U151&gt;=1,T$8,0)</f>
        <v>0</v>
      </c>
      <c r="U155" s="249">
        <f>+IF(intern2!V151&gt;=1,U$8,0)</f>
        <v>0</v>
      </c>
      <c r="V155" s="249">
        <f>+IF(intern2!W151&gt;=1,V$8,0)</f>
        <v>0</v>
      </c>
      <c r="W155" s="249">
        <f>+IF(intern2!X151&gt;=1,W$8,0)</f>
        <v>0</v>
      </c>
      <c r="X155" s="249">
        <f>+IF(intern2!Y151&gt;=1,X$8,0)</f>
        <v>0</v>
      </c>
      <c r="Y155" s="249">
        <f>+IF(intern2!Z151&gt;=1,Y$8,0)</f>
        <v>0</v>
      </c>
      <c r="Z155" s="249">
        <f>+IF(intern2!AA151&gt;=1,Z$8,0)</f>
        <v>0</v>
      </c>
      <c r="AA155" s="249">
        <f>+IF(intern2!AB151&gt;=1,AA$8,0)</f>
        <v>0</v>
      </c>
      <c r="AB155" s="249">
        <f>+IF(intern2!AC151&gt;=1,AB$8,0)</f>
        <v>0</v>
      </c>
      <c r="AC155" s="249">
        <f>+IF(intern2!AD151&gt;=1,AC$8,0)</f>
        <v>0</v>
      </c>
      <c r="AD155" s="249">
        <f>+IF(intern2!AE151&gt;=1,AD$8,0)</f>
        <v>0</v>
      </c>
      <c r="AE155" s="249">
        <f>+IF(intern2!AF151&gt;=1,AE$8,0)</f>
        <v>0</v>
      </c>
      <c r="AF155" s="249">
        <f>+IF(intern2!AG151&gt;=1,AF$8,0)</f>
        <v>0</v>
      </c>
      <c r="AG155" s="249">
        <f>+IF(intern2!AH151&gt;=1,AG$8,0)</f>
        <v>0</v>
      </c>
      <c r="AH155" s="249">
        <f>+IF(intern2!AI151&gt;=1,AH$8,0)</f>
        <v>0</v>
      </c>
      <c r="AI155" s="249">
        <f>+IF(intern2!AJ151&gt;=1,AI$8,0)</f>
        <v>0</v>
      </c>
      <c r="AJ155" s="249">
        <f>+IF(intern2!AK151&gt;=1,AJ$8,0)</f>
        <v>0</v>
      </c>
      <c r="AK155" s="249">
        <f>+IF(intern2!AL151&gt;=1,AK$8,0)</f>
        <v>0</v>
      </c>
      <c r="AL155" s="249">
        <f>+IF(intern2!AM151&gt;=1,AL$8,0)</f>
        <v>0</v>
      </c>
      <c r="AM155" s="249">
        <f>+IF(intern2!AN151&gt;=1,AM$8,0)</f>
        <v>0</v>
      </c>
      <c r="AN155" s="249">
        <f>+IF(intern2!AO151&gt;=1,AN$8,0)</f>
        <v>0</v>
      </c>
      <c r="AO155" s="249">
        <f>+IF(intern2!AP151&gt;=1,AO$8,0)</f>
        <v>0</v>
      </c>
      <c r="AP155" s="249">
        <f>+IF(intern2!AQ151&gt;=1,AP$8,0)</f>
        <v>0</v>
      </c>
      <c r="AQ155" s="249">
        <f>+IF(intern2!AR151&gt;=1,AQ$8,0)</f>
        <v>0</v>
      </c>
      <c r="AR155" s="249">
        <f>+IF(intern2!AS151&gt;=1,AR$8,0)</f>
        <v>0</v>
      </c>
      <c r="AS155" s="249">
        <f>+IF(intern2!AT151&gt;=1,AS$8,0)</f>
        <v>0</v>
      </c>
      <c r="AT155" s="249">
        <f>+IF(intern2!AU151&gt;=1,AT$8,0)</f>
        <v>0</v>
      </c>
      <c r="AU155" s="249">
        <f>+IF(intern2!AV151&gt;=1,AU$8,0)</f>
        <v>0</v>
      </c>
      <c r="AV155" s="249">
        <f>+IF(intern2!AW151&gt;=1,AV$8,0)</f>
        <v>0</v>
      </c>
    </row>
    <row r="156" spans="1:48" x14ac:dyDescent="0.25">
      <c r="A156" s="222" t="str">
        <f>'2.2'!C157</f>
        <v>KAC</v>
      </c>
      <c r="B156" s="222" t="str">
        <f>'2.2'!D157</f>
        <v>Kinderanästhesie "C"</v>
      </c>
      <c r="C156" s="249">
        <f>+IF(intern2!D152&gt;=1,C$8,0)</f>
        <v>0</v>
      </c>
      <c r="D156" s="249">
        <f>+IF(intern2!E152&gt;=1,D$8,0)</f>
        <v>0</v>
      </c>
      <c r="E156" s="249">
        <f>+IF(intern2!F152&gt;=1,E$8,0)</f>
        <v>0</v>
      </c>
      <c r="F156" s="249">
        <f>+IF(intern2!G152&gt;=1,F$8,0)</f>
        <v>0</v>
      </c>
      <c r="G156" s="249">
        <f>+IF(intern2!H152&gt;=1,G$8,0)</f>
        <v>0</v>
      </c>
      <c r="H156" s="249">
        <f>+IF(intern2!I152&gt;=1,H$8,0)</f>
        <v>0</v>
      </c>
      <c r="I156" s="249">
        <f>+IF(intern2!J152&gt;=1,I$8,0)</f>
        <v>0</v>
      </c>
      <c r="J156" s="249">
        <f>+IF(intern2!K152&gt;=1,J$8,0)</f>
        <v>0</v>
      </c>
      <c r="K156" s="249">
        <f>+IF(intern2!L152&gt;=1,K$8,0)</f>
        <v>0</v>
      </c>
      <c r="L156" s="249">
        <f>+IF(intern2!M152&gt;=1,L$8,0)</f>
        <v>0</v>
      </c>
      <c r="M156" s="249">
        <f>+IF(intern2!N152&gt;=1,M$8,0)</f>
        <v>0</v>
      </c>
      <c r="N156" s="249">
        <f>+IF(intern2!O152&gt;=1,N$8,0)</f>
        <v>0</v>
      </c>
      <c r="O156" s="249">
        <f>+IF(intern2!P152&gt;=1,O$8,0)</f>
        <v>0</v>
      </c>
      <c r="P156" s="249">
        <f>+IF(intern2!Q152&gt;=1,P$8,0)</f>
        <v>0</v>
      </c>
      <c r="Q156" s="249">
        <f>+IF(intern2!R152&gt;=1,Q$8,0)</f>
        <v>0</v>
      </c>
      <c r="R156" s="249">
        <f>+IF(intern2!S152&gt;=1,R$8,0)</f>
        <v>0</v>
      </c>
      <c r="S156" s="249">
        <f>+IF(intern2!T152&gt;=1,S$8,0)</f>
        <v>0</v>
      </c>
      <c r="T156" s="249">
        <f>+IF(intern2!U152&gt;=1,T$8,0)</f>
        <v>0</v>
      </c>
      <c r="U156" s="249">
        <f>+IF(intern2!V152&gt;=1,U$8,0)</f>
        <v>0</v>
      </c>
      <c r="V156" s="249">
        <f>+IF(intern2!W152&gt;=1,V$8,0)</f>
        <v>0</v>
      </c>
      <c r="W156" s="249">
        <f>+IF(intern2!X152&gt;=1,W$8,0)</f>
        <v>0</v>
      </c>
      <c r="X156" s="249">
        <f>+IF(intern2!Y152&gt;=1,X$8,0)</f>
        <v>0</v>
      </c>
      <c r="Y156" s="249">
        <f>+IF(intern2!Z152&gt;=1,Y$8,0)</f>
        <v>0</v>
      </c>
      <c r="Z156" s="249">
        <f>+IF(intern2!AA152&gt;=1,Z$8,0)</f>
        <v>0</v>
      </c>
      <c r="AA156" s="249">
        <f>+IF(intern2!AB152&gt;=1,AA$8,0)</f>
        <v>0</v>
      </c>
      <c r="AB156" s="249">
        <f>+IF(intern2!AC152&gt;=1,AB$8,0)</f>
        <v>0</v>
      </c>
      <c r="AC156" s="249">
        <f>+IF(intern2!AD152&gt;=1,AC$8,0)</f>
        <v>0</v>
      </c>
      <c r="AD156" s="249">
        <f>+IF(intern2!AE152&gt;=1,AD$8,0)</f>
        <v>0</v>
      </c>
      <c r="AE156" s="249">
        <f>+IF(intern2!AF152&gt;=1,AE$8,0)</f>
        <v>0</v>
      </c>
      <c r="AF156" s="249">
        <f>+IF(intern2!AG152&gt;=1,AF$8,0)</f>
        <v>0</v>
      </c>
      <c r="AG156" s="249">
        <f>+IF(intern2!AH152&gt;=1,AG$8,0)</f>
        <v>0</v>
      </c>
      <c r="AH156" s="249">
        <f>+IF(intern2!AI152&gt;=1,AH$8,0)</f>
        <v>0</v>
      </c>
      <c r="AI156" s="249">
        <f>+IF(intern2!AJ152&gt;=1,AI$8,0)</f>
        <v>0</v>
      </c>
      <c r="AJ156" s="249">
        <f>+IF(intern2!AK152&gt;=1,AJ$8,0)</f>
        <v>0</v>
      </c>
      <c r="AK156" s="249">
        <f>+IF(intern2!AL152&gt;=1,AK$8,0)</f>
        <v>0</v>
      </c>
      <c r="AL156" s="249">
        <f>+IF(intern2!AM152&gt;=1,AL$8,0)</f>
        <v>0</v>
      </c>
      <c r="AM156" s="249">
        <f>+IF(intern2!AN152&gt;=1,AM$8,0)</f>
        <v>0</v>
      </c>
      <c r="AN156" s="249">
        <f>+IF(intern2!AO152&gt;=1,AN$8,0)</f>
        <v>0</v>
      </c>
      <c r="AO156" s="249">
        <f>+IF(intern2!AP152&gt;=1,AO$8,0)</f>
        <v>0</v>
      </c>
      <c r="AP156" s="249">
        <f>+IF(intern2!AQ152&gt;=1,AP$8,0)</f>
        <v>0</v>
      </c>
      <c r="AQ156" s="249">
        <f>+IF(intern2!AR152&gt;=1,AQ$8,0)</f>
        <v>0</v>
      </c>
      <c r="AR156" s="249">
        <f>+IF(intern2!AS152&gt;=1,AR$8,0)</f>
        <v>0</v>
      </c>
      <c r="AS156" s="249">
        <f>+IF(intern2!AT152&gt;=1,AS$8,0)</f>
        <v>0</v>
      </c>
      <c r="AT156" s="249">
        <f>+IF(intern2!AU152&gt;=1,AT$8,0)</f>
        <v>0</v>
      </c>
      <c r="AU156" s="249">
        <f>+IF(intern2!AV152&gt;=1,AU$8,0)</f>
        <v>0</v>
      </c>
      <c r="AV156" s="249">
        <f>+IF(intern2!AW152&gt;=1,AV$8,0)</f>
        <v>0</v>
      </c>
    </row>
    <row r="157" spans="1:48" x14ac:dyDescent="0.25">
      <c r="A157" s="222" t="str">
        <f>'2.2'!C158</f>
        <v>KAD</v>
      </c>
      <c r="B157" s="222" t="str">
        <f>'2.2'!D158</f>
        <v>Kinderanästhesie "D"</v>
      </c>
      <c r="C157" s="249">
        <f>+IF(intern2!D153&gt;=1,C$8,0)</f>
        <v>0</v>
      </c>
      <c r="D157" s="249">
        <f>+IF(intern2!E153&gt;=1,D$8,0)</f>
        <v>0</v>
      </c>
      <c r="E157" s="249">
        <f>+IF(intern2!F153&gt;=1,E$8,0)</f>
        <v>0</v>
      </c>
      <c r="F157" s="249">
        <f>+IF(intern2!G153&gt;=1,F$8,0)</f>
        <v>0</v>
      </c>
      <c r="G157" s="249">
        <f>+IF(intern2!H153&gt;=1,G$8,0)</f>
        <v>0</v>
      </c>
      <c r="H157" s="249">
        <f>+IF(intern2!I153&gt;=1,H$8,0)</f>
        <v>0</v>
      </c>
      <c r="I157" s="249">
        <f>+IF(intern2!J153&gt;=1,I$8,0)</f>
        <v>0</v>
      </c>
      <c r="J157" s="249">
        <f>+IF(intern2!K153&gt;=1,J$8,0)</f>
        <v>0</v>
      </c>
      <c r="K157" s="249">
        <f>+IF(intern2!L153&gt;=1,K$8,0)</f>
        <v>0</v>
      </c>
      <c r="L157" s="249">
        <f>+IF(intern2!M153&gt;=1,L$8,0)</f>
        <v>0</v>
      </c>
      <c r="M157" s="249">
        <f>+IF(intern2!N153&gt;=1,M$8,0)</f>
        <v>0</v>
      </c>
      <c r="N157" s="249">
        <f>+IF(intern2!O153&gt;=1,N$8,0)</f>
        <v>0</v>
      </c>
      <c r="O157" s="249">
        <f>+IF(intern2!P153&gt;=1,O$8,0)</f>
        <v>0</v>
      </c>
      <c r="P157" s="249">
        <f>+IF(intern2!Q153&gt;=1,P$8,0)</f>
        <v>0</v>
      </c>
      <c r="Q157" s="249">
        <f>+IF(intern2!R153&gt;=1,Q$8,0)</f>
        <v>0</v>
      </c>
      <c r="R157" s="249">
        <f>+IF(intern2!S153&gt;=1,R$8,0)</f>
        <v>0</v>
      </c>
      <c r="S157" s="249">
        <f>+IF(intern2!T153&gt;=1,S$8,0)</f>
        <v>0</v>
      </c>
      <c r="T157" s="249">
        <f>+IF(intern2!U153&gt;=1,T$8,0)</f>
        <v>0</v>
      </c>
      <c r="U157" s="249">
        <f>+IF(intern2!V153&gt;=1,U$8,0)</f>
        <v>0</v>
      </c>
      <c r="V157" s="249">
        <f>+IF(intern2!W153&gt;=1,V$8,0)</f>
        <v>0</v>
      </c>
      <c r="W157" s="249">
        <f>+IF(intern2!X153&gt;=1,W$8,0)</f>
        <v>0</v>
      </c>
      <c r="X157" s="249">
        <f>+IF(intern2!Y153&gt;=1,X$8,0)</f>
        <v>0</v>
      </c>
      <c r="Y157" s="249">
        <f>+IF(intern2!Z153&gt;=1,Y$8,0)</f>
        <v>0</v>
      </c>
      <c r="Z157" s="249">
        <f>+IF(intern2!AA153&gt;=1,Z$8,0)</f>
        <v>0</v>
      </c>
      <c r="AA157" s="249">
        <f>+IF(intern2!AB153&gt;=1,AA$8,0)</f>
        <v>0</v>
      </c>
      <c r="AB157" s="249">
        <f>+IF(intern2!AC153&gt;=1,AB$8,0)</f>
        <v>0</v>
      </c>
      <c r="AC157" s="249">
        <f>+IF(intern2!AD153&gt;=1,AC$8,0)</f>
        <v>0</v>
      </c>
      <c r="AD157" s="249">
        <f>+IF(intern2!AE153&gt;=1,AD$8,0)</f>
        <v>0</v>
      </c>
      <c r="AE157" s="249">
        <f>+IF(intern2!AF153&gt;=1,AE$8,0)</f>
        <v>0</v>
      </c>
      <c r="AF157" s="249">
        <f>+IF(intern2!AG153&gt;=1,AF$8,0)</f>
        <v>0</v>
      </c>
      <c r="AG157" s="249">
        <f>+IF(intern2!AH153&gt;=1,AG$8,0)</f>
        <v>0</v>
      </c>
      <c r="AH157" s="249">
        <f>+IF(intern2!AI153&gt;=1,AH$8,0)</f>
        <v>0</v>
      </c>
      <c r="AI157" s="249">
        <f>+IF(intern2!AJ153&gt;=1,AI$8,0)</f>
        <v>0</v>
      </c>
      <c r="AJ157" s="249">
        <f>+IF(intern2!AK153&gt;=1,AJ$8,0)</f>
        <v>0</v>
      </c>
      <c r="AK157" s="249">
        <f>+IF(intern2!AL153&gt;=1,AK$8,0)</f>
        <v>0</v>
      </c>
      <c r="AL157" s="249">
        <f>+IF(intern2!AM153&gt;=1,AL$8,0)</f>
        <v>0</v>
      </c>
      <c r="AM157" s="249">
        <f>+IF(intern2!AN153&gt;=1,AM$8,0)</f>
        <v>0</v>
      </c>
      <c r="AN157" s="249">
        <f>+IF(intern2!AO153&gt;=1,AN$8,0)</f>
        <v>0</v>
      </c>
      <c r="AO157" s="249">
        <f>+IF(intern2!AP153&gt;=1,AO$8,0)</f>
        <v>0</v>
      </c>
      <c r="AP157" s="249">
        <f>+IF(intern2!AQ153&gt;=1,AP$8,0)</f>
        <v>0</v>
      </c>
      <c r="AQ157" s="249">
        <f>+IF(intern2!AR153&gt;=1,AQ$8,0)</f>
        <v>0</v>
      </c>
      <c r="AR157" s="249">
        <f>+IF(intern2!AS153&gt;=1,AR$8,0)</f>
        <v>0</v>
      </c>
      <c r="AS157" s="249">
        <f>+IF(intern2!AT153&gt;=1,AS$8,0)</f>
        <v>0</v>
      </c>
      <c r="AT157" s="249">
        <f>+IF(intern2!AU153&gt;=1,AT$8,0)</f>
        <v>0</v>
      </c>
      <c r="AU157" s="249">
        <f>+IF(intern2!AV153&gt;=1,AU$8,0)</f>
        <v>0</v>
      </c>
      <c r="AV157" s="249">
        <f>+IF(intern2!AW153&gt;=1,AV$8,0)</f>
        <v>0</v>
      </c>
    </row>
    <row r="158" spans="1:48" ht="25" x14ac:dyDescent="0.25">
      <c r="A158" s="222" t="str">
        <f>'2.2'!C159</f>
        <v>GER</v>
      </c>
      <c r="B158" s="222" t="str">
        <f>'2.2'!D159</f>
        <v>Akutgeriatrie Kompetenzzentrum</v>
      </c>
      <c r="C158" s="249">
        <f>+IF(intern2!D154&gt;=1,C$8,0)</f>
        <v>0</v>
      </c>
      <c r="D158" s="249">
        <f>+IF(intern2!E154&gt;=1,D$8,0)</f>
        <v>0</v>
      </c>
      <c r="E158" s="249">
        <f>+IF(intern2!F154&gt;=1,E$8,0)</f>
        <v>0</v>
      </c>
      <c r="F158" s="249">
        <f>+IF(intern2!G154&gt;=1,F$8,0)</f>
        <v>0</v>
      </c>
      <c r="G158" s="249">
        <f>+IF(intern2!H154&gt;=1,G$8,0)</f>
        <v>0</v>
      </c>
      <c r="H158" s="249">
        <f>+IF(intern2!I154&gt;=1,H$8,0)</f>
        <v>0</v>
      </c>
      <c r="I158" s="249">
        <f>+IF(intern2!J154&gt;=1,I$8,0)</f>
        <v>0</v>
      </c>
      <c r="J158" s="249">
        <f>+IF(intern2!K154&gt;=1,J$8,0)</f>
        <v>0</v>
      </c>
      <c r="K158" s="249">
        <f>+IF(intern2!L154&gt;=1,K$8,0)</f>
        <v>0</v>
      </c>
      <c r="L158" s="249">
        <f>+IF(intern2!M154&gt;=1,L$8,0)</f>
        <v>0</v>
      </c>
      <c r="M158" s="249">
        <f>+IF(intern2!N154&gt;=1,M$8,0)</f>
        <v>0</v>
      </c>
      <c r="N158" s="249">
        <f>+IF(intern2!O154&gt;=1,N$8,0)</f>
        <v>0</v>
      </c>
      <c r="O158" s="249">
        <f>+IF(intern2!P154&gt;=1,O$8,0)</f>
        <v>0</v>
      </c>
      <c r="P158" s="249">
        <f>+IF(intern2!Q154&gt;=1,P$8,0)</f>
        <v>0</v>
      </c>
      <c r="Q158" s="249">
        <f>+IF(intern2!R154&gt;=1,Q$8,0)</f>
        <v>0</v>
      </c>
      <c r="R158" s="249">
        <f>+IF(intern2!S154&gt;=1,R$8,0)</f>
        <v>0</v>
      </c>
      <c r="S158" s="249">
        <f>+IF(intern2!T154&gt;=1,S$8,0)</f>
        <v>0</v>
      </c>
      <c r="T158" s="249">
        <f>+IF(intern2!U154&gt;=1,T$8,0)</f>
        <v>0</v>
      </c>
      <c r="U158" s="249">
        <f>+IF(intern2!V154&gt;=1,U$8,0)</f>
        <v>0</v>
      </c>
      <c r="V158" s="249">
        <f>+IF(intern2!W154&gt;=1,V$8,0)</f>
        <v>0</v>
      </c>
      <c r="W158" s="249">
        <f>+IF(intern2!X154&gt;=1,W$8,0)</f>
        <v>0</v>
      </c>
      <c r="X158" s="249">
        <f>+IF(intern2!Y154&gt;=1,X$8,0)</f>
        <v>0</v>
      </c>
      <c r="Y158" s="249">
        <f>+IF(intern2!Z154&gt;=1,Y$8,0)</f>
        <v>0</v>
      </c>
      <c r="Z158" s="249">
        <f>+IF(intern2!AA154&gt;=1,Z$8,0)</f>
        <v>0</v>
      </c>
      <c r="AA158" s="249">
        <f>+IF(intern2!AB154&gt;=1,AA$8,0)</f>
        <v>0</v>
      </c>
      <c r="AB158" s="249">
        <f>+IF(intern2!AC154&gt;=1,AB$8,0)</f>
        <v>0</v>
      </c>
      <c r="AC158" s="249">
        <f>+IF(intern2!AD154&gt;=1,AC$8,0)</f>
        <v>0</v>
      </c>
      <c r="AD158" s="249">
        <f>+IF(intern2!AE154&gt;=1,AD$8,0)</f>
        <v>0</v>
      </c>
      <c r="AE158" s="249">
        <f>+IF(intern2!AF154&gt;=1,AE$8,0)</f>
        <v>0</v>
      </c>
      <c r="AF158" s="249">
        <f>+IF(intern2!AG154&gt;=1,AF$8,0)</f>
        <v>0</v>
      </c>
      <c r="AG158" s="249">
        <f>+IF(intern2!AH154&gt;=1,AG$8,0)</f>
        <v>0</v>
      </c>
      <c r="AH158" s="249">
        <f>+IF(intern2!AI154&gt;=1,AH$8,0)</f>
        <v>0</v>
      </c>
      <c r="AI158" s="249">
        <f>+IF(intern2!AJ154&gt;=1,AI$8,0)</f>
        <v>0</v>
      </c>
      <c r="AJ158" s="249">
        <f>+IF(intern2!AK154&gt;=1,AJ$8,0)</f>
        <v>0</v>
      </c>
      <c r="AK158" s="249">
        <f>+IF(intern2!AL154&gt;=1,AK$8,0)</f>
        <v>0</v>
      </c>
      <c r="AL158" s="249">
        <f>+IF(intern2!AM154&gt;=1,AL$8,0)</f>
        <v>0</v>
      </c>
      <c r="AM158" s="249">
        <f>+IF(intern2!AN154&gt;=1,AM$8,0)</f>
        <v>0</v>
      </c>
      <c r="AN158" s="249">
        <f>+IF(intern2!AO154&gt;=1,AN$8,0)</f>
        <v>0</v>
      </c>
      <c r="AO158" s="249">
        <f>+IF(intern2!AP154&gt;=1,AO$8,0)</f>
        <v>0</v>
      </c>
      <c r="AP158" s="249">
        <f>+IF(intern2!AQ154&gt;=1,AP$8,0)</f>
        <v>0</v>
      </c>
      <c r="AQ158" s="249">
        <f>+IF(intern2!AR154&gt;=1,AQ$8,0)</f>
        <v>0</v>
      </c>
      <c r="AR158" s="249">
        <f>+IF(intern2!AS154&gt;=1,AR$8,0)</f>
        <v>0</v>
      </c>
      <c r="AS158" s="249">
        <f>+IF(intern2!AT154&gt;=1,AS$8,0)</f>
        <v>0</v>
      </c>
      <c r="AT158" s="249">
        <f>+IF(intern2!AU154&gt;=1,AT$8,0)</f>
        <v>0</v>
      </c>
      <c r="AU158" s="249">
        <f>+IF(intern2!AV154&gt;=1,AU$8,0)</f>
        <v>0</v>
      </c>
      <c r="AV158" s="249">
        <f>+IF(intern2!AW154&gt;=1,AV$8,0)</f>
        <v>0</v>
      </c>
    </row>
    <row r="159" spans="1:48" ht="25" x14ac:dyDescent="0.25">
      <c r="A159" s="222" t="str">
        <f>'2.2'!C160</f>
        <v>PAL</v>
      </c>
      <c r="B159" s="222" t="str">
        <f>'2.2'!D160</f>
        <v>Palliative Care Kompetenzzentrum</v>
      </c>
      <c r="C159" s="249">
        <f>+IF(intern2!D155&gt;=1,C$8,0)</f>
        <v>0</v>
      </c>
      <c r="D159" s="249">
        <f>+IF(intern2!E155&gt;=1,D$8,0)</f>
        <v>0</v>
      </c>
      <c r="E159" s="249">
        <f>+IF(intern2!F155&gt;=1,E$8,0)</f>
        <v>0</v>
      </c>
      <c r="F159" s="249">
        <f>+IF(intern2!G155&gt;=1,F$8,0)</f>
        <v>0</v>
      </c>
      <c r="G159" s="249">
        <f>+IF(intern2!H155&gt;=1,G$8,0)</f>
        <v>0</v>
      </c>
      <c r="H159" s="249">
        <f>+IF(intern2!I155&gt;=1,H$8,0)</f>
        <v>0</v>
      </c>
      <c r="I159" s="249">
        <f>+IF(intern2!J155&gt;=1,I$8,0)</f>
        <v>0</v>
      </c>
      <c r="J159" s="249">
        <f>+IF(intern2!K155&gt;=1,J$8,0)</f>
        <v>0</v>
      </c>
      <c r="K159" s="249">
        <f>+IF(intern2!L155&gt;=1,K$8,0)</f>
        <v>0</v>
      </c>
      <c r="L159" s="249">
        <f>+IF(intern2!M155&gt;=1,L$8,0)</f>
        <v>0</v>
      </c>
      <c r="M159" s="249">
        <f>+IF(intern2!N155&gt;=1,M$8,0)</f>
        <v>0</v>
      </c>
      <c r="N159" s="249">
        <f>+IF(intern2!O155&gt;=1,N$8,0)</f>
        <v>0</v>
      </c>
      <c r="O159" s="249">
        <f>+IF(intern2!P155&gt;=1,O$8,0)</f>
        <v>0</v>
      </c>
      <c r="P159" s="249">
        <f>+IF(intern2!Q155&gt;=1,P$8,0)</f>
        <v>0</v>
      </c>
      <c r="Q159" s="249">
        <f>+IF(intern2!R155&gt;=1,Q$8,0)</f>
        <v>0</v>
      </c>
      <c r="R159" s="249">
        <f>+IF(intern2!S155&gt;=1,R$8,0)</f>
        <v>0</v>
      </c>
      <c r="S159" s="249">
        <f>+IF(intern2!T155&gt;=1,S$8,0)</f>
        <v>0</v>
      </c>
      <c r="T159" s="249">
        <f>+IF(intern2!U155&gt;=1,T$8,0)</f>
        <v>0</v>
      </c>
      <c r="U159" s="249">
        <f>+IF(intern2!V155&gt;=1,U$8,0)</f>
        <v>0</v>
      </c>
      <c r="V159" s="249">
        <f>+IF(intern2!W155&gt;=1,V$8,0)</f>
        <v>0</v>
      </c>
      <c r="W159" s="249">
        <f>+IF(intern2!X155&gt;=1,W$8,0)</f>
        <v>0</v>
      </c>
      <c r="X159" s="249">
        <f>+IF(intern2!Y155&gt;=1,X$8,0)</f>
        <v>0</v>
      </c>
      <c r="Y159" s="249">
        <f>+IF(intern2!Z155&gt;=1,Y$8,0)</f>
        <v>0</v>
      </c>
      <c r="Z159" s="249">
        <f>+IF(intern2!AA155&gt;=1,Z$8,0)</f>
        <v>0</v>
      </c>
      <c r="AA159" s="249">
        <f>+IF(intern2!AB155&gt;=1,AA$8,0)</f>
        <v>0</v>
      </c>
      <c r="AB159" s="249">
        <f>+IF(intern2!AC155&gt;=1,AB$8,0)</f>
        <v>0</v>
      </c>
      <c r="AC159" s="249">
        <f>+IF(intern2!AD155&gt;=1,AC$8,0)</f>
        <v>0</v>
      </c>
      <c r="AD159" s="249">
        <f>+IF(intern2!AE155&gt;=1,AD$8,0)</f>
        <v>0</v>
      </c>
      <c r="AE159" s="249">
        <f>+IF(intern2!AF155&gt;=1,AE$8,0)</f>
        <v>0</v>
      </c>
      <c r="AF159" s="249">
        <f>+IF(intern2!AG155&gt;=1,AF$8,0)</f>
        <v>0</v>
      </c>
      <c r="AG159" s="249">
        <f>+IF(intern2!AH155&gt;=1,AG$8,0)</f>
        <v>0</v>
      </c>
      <c r="AH159" s="249">
        <f>+IF(intern2!AI155&gt;=1,AH$8,0)</f>
        <v>0</v>
      </c>
      <c r="AI159" s="249">
        <f>+IF(intern2!AJ155&gt;=1,AI$8,0)</f>
        <v>0</v>
      </c>
      <c r="AJ159" s="249">
        <f>+IF(intern2!AK155&gt;=1,AJ$8,0)</f>
        <v>0</v>
      </c>
      <c r="AK159" s="249">
        <f>+IF(intern2!AL155&gt;=1,AK$8,0)</f>
        <v>0</v>
      </c>
      <c r="AL159" s="249">
        <f>+IF(intern2!AM155&gt;=1,AL$8,0)</f>
        <v>0</v>
      </c>
      <c r="AM159" s="249">
        <f>+IF(intern2!AN155&gt;=1,AM$8,0)</f>
        <v>0</v>
      </c>
      <c r="AN159" s="249">
        <f>+IF(intern2!AO155&gt;=1,AN$8,0)</f>
        <v>0</v>
      </c>
      <c r="AO159" s="249">
        <f>+IF(intern2!AP155&gt;=1,AO$8,0)</f>
        <v>0</v>
      </c>
      <c r="AP159" s="249">
        <f>+IF(intern2!AQ155&gt;=1,AP$8,0)</f>
        <v>0</v>
      </c>
      <c r="AQ159" s="249">
        <f>+IF(intern2!AR155&gt;=1,AQ$8,0)</f>
        <v>0</v>
      </c>
      <c r="AR159" s="249">
        <f>+IF(intern2!AS155&gt;=1,AR$8,0)</f>
        <v>0</v>
      </c>
      <c r="AS159" s="249">
        <f>+IF(intern2!AT155&gt;=1,AS$8,0)</f>
        <v>0</v>
      </c>
      <c r="AT159" s="249">
        <f>+IF(intern2!AU155&gt;=1,AT$8,0)</f>
        <v>0</v>
      </c>
      <c r="AU159" s="249">
        <f>+IF(intern2!AV155&gt;=1,AU$8,0)</f>
        <v>0</v>
      </c>
      <c r="AV159" s="249">
        <f>+IF(intern2!AW155&gt;=1,AV$8,0)</f>
        <v>0</v>
      </c>
    </row>
    <row r="160" spans="1:48" ht="25" x14ac:dyDescent="0.25">
      <c r="A160" s="222" t="str">
        <f>'2.2'!C161</f>
        <v>AVA</v>
      </c>
      <c r="B160" s="222" t="str">
        <f>'2.2'!D161</f>
        <v>Akutsomatische Versorgung Abhängigkeitskranker</v>
      </c>
      <c r="C160" s="249">
        <f>+IF(intern2!D156&gt;=1,C$8,0)</f>
        <v>0</v>
      </c>
      <c r="D160" s="249">
        <f>+IF(intern2!E156&gt;=1,D$8,0)</f>
        <v>0</v>
      </c>
      <c r="E160" s="249">
        <f>+IF(intern2!F156&gt;=1,E$8,0)</f>
        <v>0</v>
      </c>
      <c r="F160" s="249">
        <f>+IF(intern2!G156&gt;=1,F$8,0)</f>
        <v>0</v>
      </c>
      <c r="G160" s="249">
        <f>+IF(intern2!H156&gt;=1,G$8,0)</f>
        <v>0</v>
      </c>
      <c r="H160" s="249">
        <f>+IF(intern2!I156&gt;=1,H$8,0)</f>
        <v>0</v>
      </c>
      <c r="I160" s="249">
        <f>+IF(intern2!J156&gt;=1,I$8,0)</f>
        <v>0</v>
      </c>
      <c r="J160" s="249">
        <f>+IF(intern2!K156&gt;=1,J$8,0)</f>
        <v>0</v>
      </c>
      <c r="K160" s="249">
        <f>+IF(intern2!L156&gt;=1,K$8,0)</f>
        <v>0</v>
      </c>
      <c r="L160" s="249">
        <f>+IF(intern2!M156&gt;=1,L$8,0)</f>
        <v>0</v>
      </c>
      <c r="M160" s="249">
        <f>+IF(intern2!N156&gt;=1,M$8,0)</f>
        <v>0</v>
      </c>
      <c r="N160" s="249">
        <f>+IF(intern2!O156&gt;=1,N$8,0)</f>
        <v>0</v>
      </c>
      <c r="O160" s="249">
        <f>+IF(intern2!P156&gt;=1,O$8,0)</f>
        <v>0</v>
      </c>
      <c r="P160" s="249">
        <f>+IF(intern2!Q156&gt;=1,P$8,0)</f>
        <v>0</v>
      </c>
      <c r="Q160" s="249">
        <f>+IF(intern2!R156&gt;=1,Q$8,0)</f>
        <v>0</v>
      </c>
      <c r="R160" s="249">
        <f>+IF(intern2!S156&gt;=1,R$8,0)</f>
        <v>0</v>
      </c>
      <c r="S160" s="249">
        <f>+IF(intern2!T156&gt;=1,S$8,0)</f>
        <v>0</v>
      </c>
      <c r="T160" s="249">
        <f>+IF(intern2!U156&gt;=1,T$8,0)</f>
        <v>0</v>
      </c>
      <c r="U160" s="249">
        <f>+IF(intern2!V156&gt;=1,U$8,0)</f>
        <v>0</v>
      </c>
      <c r="V160" s="249">
        <f>+IF(intern2!W156&gt;=1,V$8,0)</f>
        <v>0</v>
      </c>
      <c r="W160" s="249">
        <f>+IF(intern2!X156&gt;=1,W$8,0)</f>
        <v>0</v>
      </c>
      <c r="X160" s="249">
        <f>+IF(intern2!Y156&gt;=1,X$8,0)</f>
        <v>0</v>
      </c>
      <c r="Y160" s="249">
        <f>+IF(intern2!Z156&gt;=1,Y$8,0)</f>
        <v>0</v>
      </c>
      <c r="Z160" s="249">
        <f>+IF(intern2!AA156&gt;=1,Z$8,0)</f>
        <v>0</v>
      </c>
      <c r="AA160" s="249">
        <f>+IF(intern2!AB156&gt;=1,AA$8,0)</f>
        <v>0</v>
      </c>
      <c r="AB160" s="249">
        <f>+IF(intern2!AC156&gt;=1,AB$8,0)</f>
        <v>0</v>
      </c>
      <c r="AC160" s="249">
        <f>+IF(intern2!AD156&gt;=1,AC$8,0)</f>
        <v>0</v>
      </c>
      <c r="AD160" s="249">
        <f>+IF(intern2!AE156&gt;=1,AD$8,0)</f>
        <v>0</v>
      </c>
      <c r="AE160" s="249">
        <f>+IF(intern2!AF156&gt;=1,AE$8,0)</f>
        <v>0</v>
      </c>
      <c r="AF160" s="249">
        <f>+IF(intern2!AG156&gt;=1,AF$8,0)</f>
        <v>0</v>
      </c>
      <c r="AG160" s="249">
        <f>+IF(intern2!AH156&gt;=1,AG$8,0)</f>
        <v>0</v>
      </c>
      <c r="AH160" s="249">
        <f>+IF(intern2!AI156&gt;=1,AH$8,0)</f>
        <v>0</v>
      </c>
      <c r="AI160" s="249">
        <f>+IF(intern2!AJ156&gt;=1,AI$8,0)</f>
        <v>0</v>
      </c>
      <c r="AJ160" s="249">
        <f>+IF(intern2!AK156&gt;=1,AJ$8,0)</f>
        <v>0</v>
      </c>
      <c r="AK160" s="249">
        <f>+IF(intern2!AL156&gt;=1,AK$8,0)</f>
        <v>0</v>
      </c>
      <c r="AL160" s="249">
        <f>+IF(intern2!AM156&gt;=1,AL$8,0)</f>
        <v>0</v>
      </c>
      <c r="AM160" s="249">
        <f>+IF(intern2!AN156&gt;=1,AM$8,0)</f>
        <v>0</v>
      </c>
      <c r="AN160" s="249">
        <f>+IF(intern2!AO156&gt;=1,AN$8,0)</f>
        <v>0</v>
      </c>
      <c r="AO160" s="249">
        <f>+IF(intern2!AP156&gt;=1,AO$8,0)</f>
        <v>0</v>
      </c>
      <c r="AP160" s="249">
        <f>+IF(intern2!AQ156&gt;=1,AP$8,0)</f>
        <v>0</v>
      </c>
      <c r="AQ160" s="249">
        <f>+IF(intern2!AR156&gt;=1,AQ$8,0)</f>
        <v>0</v>
      </c>
      <c r="AR160" s="249">
        <f>+IF(intern2!AS156&gt;=1,AR$8,0)</f>
        <v>0</v>
      </c>
      <c r="AS160" s="249">
        <f>+IF(intern2!AT156&gt;=1,AS$8,0)</f>
        <v>0</v>
      </c>
      <c r="AT160" s="249">
        <f>+IF(intern2!AU156&gt;=1,AT$8,0)</f>
        <v>0</v>
      </c>
      <c r="AU160" s="249">
        <f>+IF(intern2!AV156&gt;=1,AU$8,0)</f>
        <v>0</v>
      </c>
      <c r="AV160" s="249">
        <f>+IF(intern2!AW156&gt;=1,AV$8,0)</f>
        <v>0</v>
      </c>
    </row>
    <row r="161" spans="1:50" x14ac:dyDescent="0.25">
      <c r="A161" s="222" t="str">
        <f>'2.2'!C162</f>
        <v>ISO</v>
      </c>
      <c r="B161" s="222" t="str">
        <f>'2.2'!D162</f>
        <v>Sonderisolierstation</v>
      </c>
      <c r="C161" s="249">
        <f>+IF(intern2!D157&gt;=1,C$8,0)</f>
        <v>0</v>
      </c>
      <c r="D161" s="249">
        <f>+IF(intern2!E157&gt;=1,D$8,0)</f>
        <v>0</v>
      </c>
      <c r="E161" s="249">
        <f>+IF(intern2!F157&gt;=1,E$8,0)</f>
        <v>0</v>
      </c>
      <c r="F161" s="249">
        <f>+IF(intern2!G157&gt;=1,F$8,0)</f>
        <v>0</v>
      </c>
      <c r="G161" s="249">
        <f>+IF(intern2!H157&gt;=1,G$8,0)</f>
        <v>0</v>
      </c>
      <c r="H161" s="249">
        <f>+IF(intern2!I157&gt;=1,H$8,0)</f>
        <v>0</v>
      </c>
      <c r="I161" s="249">
        <f>+IF(intern2!J157&gt;=1,I$8,0)</f>
        <v>0</v>
      </c>
      <c r="J161" s="249">
        <f>+IF(intern2!K157&gt;=1,J$8,0)</f>
        <v>0</v>
      </c>
      <c r="K161" s="249">
        <f>+IF(intern2!L157&gt;=1,K$8,0)</f>
        <v>0</v>
      </c>
      <c r="L161" s="249">
        <f>+IF(intern2!M157&gt;=1,L$8,0)</f>
        <v>0</v>
      </c>
      <c r="M161" s="249">
        <f>+IF(intern2!N157&gt;=1,M$8,0)</f>
        <v>0</v>
      </c>
      <c r="N161" s="249">
        <f>+IF(intern2!O157&gt;=1,N$8,0)</f>
        <v>0</v>
      </c>
      <c r="O161" s="249">
        <f>+IF(intern2!P157&gt;=1,O$8,0)</f>
        <v>0</v>
      </c>
      <c r="P161" s="249">
        <f>+IF(intern2!Q157&gt;=1,P$8,0)</f>
        <v>0</v>
      </c>
      <c r="Q161" s="249">
        <f>+IF(intern2!R157&gt;=1,Q$8,0)</f>
        <v>0</v>
      </c>
      <c r="R161" s="249">
        <f>+IF(intern2!S157&gt;=1,R$8,0)</f>
        <v>0</v>
      </c>
      <c r="S161" s="249">
        <f>+IF(intern2!T157&gt;=1,S$8,0)</f>
        <v>0</v>
      </c>
      <c r="T161" s="249">
        <f>+IF(intern2!U157&gt;=1,T$8,0)</f>
        <v>0</v>
      </c>
      <c r="U161" s="249">
        <f>+IF(intern2!V157&gt;=1,U$8,0)</f>
        <v>0</v>
      </c>
      <c r="V161" s="249">
        <f>+IF(intern2!W157&gt;=1,V$8,0)</f>
        <v>0</v>
      </c>
      <c r="W161" s="249">
        <f>+IF(intern2!X157&gt;=1,W$8,0)</f>
        <v>0</v>
      </c>
      <c r="X161" s="249">
        <f>+IF(intern2!Y157&gt;=1,X$8,0)</f>
        <v>0</v>
      </c>
      <c r="Y161" s="249">
        <f>+IF(intern2!Z157&gt;=1,Y$8,0)</f>
        <v>0</v>
      </c>
      <c r="Z161" s="249">
        <f>+IF(intern2!AA157&gt;=1,Z$8,0)</f>
        <v>0</v>
      </c>
      <c r="AA161" s="249">
        <f>+IF(intern2!AB157&gt;=1,AA$8,0)</f>
        <v>0</v>
      </c>
      <c r="AB161" s="249">
        <f>+IF(intern2!AC157&gt;=1,AB$8,0)</f>
        <v>0</v>
      </c>
      <c r="AC161" s="249">
        <f>+IF(intern2!AD157&gt;=1,AC$8,0)</f>
        <v>0</v>
      </c>
      <c r="AD161" s="249">
        <f>+IF(intern2!AE157&gt;=1,AD$8,0)</f>
        <v>0</v>
      </c>
      <c r="AE161" s="249">
        <f>+IF(intern2!AF157&gt;=1,AE$8,0)</f>
        <v>0</v>
      </c>
      <c r="AF161" s="249">
        <f>+IF(intern2!AG157&gt;=1,AF$8,0)</f>
        <v>0</v>
      </c>
      <c r="AG161" s="249">
        <f>+IF(intern2!AH157&gt;=1,AG$8,0)</f>
        <v>0</v>
      </c>
      <c r="AH161" s="249">
        <f>+IF(intern2!AI157&gt;=1,AH$8,0)</f>
        <v>0</v>
      </c>
      <c r="AI161" s="249">
        <f>+IF(intern2!AJ157&gt;=1,AI$8,0)</f>
        <v>0</v>
      </c>
      <c r="AJ161" s="249">
        <f>+IF(intern2!AK157&gt;=1,AJ$8,0)</f>
        <v>0</v>
      </c>
      <c r="AK161" s="249">
        <f>+IF(intern2!AL157&gt;=1,AK$8,0)</f>
        <v>0</v>
      </c>
      <c r="AL161" s="249">
        <f>+IF(intern2!AM157&gt;=1,AL$8,0)</f>
        <v>0</v>
      </c>
      <c r="AM161" s="249">
        <f>+IF(intern2!AN157&gt;=1,AM$8,0)</f>
        <v>0</v>
      </c>
      <c r="AN161" s="249">
        <f>+IF(intern2!AO157&gt;=1,AN$8,0)</f>
        <v>0</v>
      </c>
      <c r="AO161" s="249">
        <f>+IF(intern2!AP157&gt;=1,AO$8,0)</f>
        <v>0</v>
      </c>
      <c r="AP161" s="249">
        <f>+IF(intern2!AQ157&gt;=1,AP$8,0)</f>
        <v>0</v>
      </c>
      <c r="AQ161" s="249">
        <f>+IF(intern2!AR157&gt;=1,AQ$8,0)</f>
        <v>0</v>
      </c>
      <c r="AR161" s="249">
        <f>+IF(intern2!AS157&gt;=1,AR$8,0)</f>
        <v>0</v>
      </c>
      <c r="AS161" s="249">
        <f>+IF(intern2!AT157&gt;=1,AS$8,0)</f>
        <v>0</v>
      </c>
      <c r="AT161" s="249">
        <f>+IF(intern2!AU157&gt;=1,AT$8,0)</f>
        <v>0</v>
      </c>
      <c r="AU161" s="249">
        <f>+IF(intern2!AV157&gt;=1,AU$8,0)</f>
        <v>0</v>
      </c>
      <c r="AV161" s="249">
        <f>+IF(intern2!AW157&gt;=1,AV$8,0)</f>
        <v>0</v>
      </c>
    </row>
    <row r="162" spans="1:50" outlineLevel="1" x14ac:dyDescent="0.25">
      <c r="W162" s="249"/>
    </row>
    <row r="163" spans="1:50" outlineLevel="1" x14ac:dyDescent="0.25">
      <c r="B163" s="217" t="s">
        <v>204</v>
      </c>
      <c r="C163" s="216">
        <f t="shared" ref="C163:AV163" si="0">+SUM(C8:C161)</f>
        <v>0</v>
      </c>
      <c r="D163" s="216">
        <f t="shared" si="0"/>
        <v>0</v>
      </c>
      <c r="E163" s="216">
        <f t="shared" si="0"/>
        <v>0</v>
      </c>
      <c r="F163" s="216">
        <f t="shared" si="0"/>
        <v>0</v>
      </c>
      <c r="G163" s="216">
        <f t="shared" si="0"/>
        <v>0</v>
      </c>
      <c r="H163" s="216">
        <f t="shared" si="0"/>
        <v>0</v>
      </c>
      <c r="I163" s="216">
        <f t="shared" si="0"/>
        <v>0</v>
      </c>
      <c r="J163" s="216">
        <f t="shared" si="0"/>
        <v>0</v>
      </c>
      <c r="K163" s="216">
        <f t="shared" si="0"/>
        <v>0</v>
      </c>
      <c r="L163" s="216">
        <f t="shared" si="0"/>
        <v>0</v>
      </c>
      <c r="M163" s="216">
        <f t="shared" si="0"/>
        <v>0</v>
      </c>
      <c r="N163" s="216">
        <f t="shared" si="0"/>
        <v>0</v>
      </c>
      <c r="O163" s="216">
        <f t="shared" si="0"/>
        <v>0</v>
      </c>
      <c r="P163" s="216">
        <f t="shared" si="0"/>
        <v>0</v>
      </c>
      <c r="Q163" s="216">
        <f t="shared" si="0"/>
        <v>0</v>
      </c>
      <c r="R163" s="216">
        <f t="shared" si="0"/>
        <v>0</v>
      </c>
      <c r="S163" s="216">
        <f t="shared" si="0"/>
        <v>0</v>
      </c>
      <c r="T163" s="216">
        <f t="shared" si="0"/>
        <v>0</v>
      </c>
      <c r="U163" s="216">
        <f t="shared" si="0"/>
        <v>0</v>
      </c>
      <c r="V163" s="216">
        <f t="shared" ref="V163" si="1">+SUM(V8:V161)</f>
        <v>0</v>
      </c>
      <c r="W163" s="216">
        <f t="shared" si="0"/>
        <v>0</v>
      </c>
      <c r="X163" s="216">
        <f t="shared" si="0"/>
        <v>0</v>
      </c>
      <c r="Y163" s="216">
        <f t="shared" si="0"/>
        <v>0</v>
      </c>
      <c r="Z163" s="216">
        <f t="shared" si="0"/>
        <v>0</v>
      </c>
      <c r="AA163" s="216">
        <f t="shared" si="0"/>
        <v>0</v>
      </c>
      <c r="AB163" s="216">
        <f t="shared" si="0"/>
        <v>0</v>
      </c>
      <c r="AC163" s="216">
        <f t="shared" si="0"/>
        <v>0</v>
      </c>
      <c r="AD163" s="216">
        <f t="shared" si="0"/>
        <v>0</v>
      </c>
      <c r="AE163" s="216">
        <f t="shared" si="0"/>
        <v>0</v>
      </c>
      <c r="AF163" s="216">
        <f t="shared" si="0"/>
        <v>0</v>
      </c>
      <c r="AG163" s="216">
        <f t="shared" si="0"/>
        <v>0</v>
      </c>
      <c r="AH163" s="216">
        <f t="shared" si="0"/>
        <v>0</v>
      </c>
      <c r="AI163" s="216">
        <f t="shared" si="0"/>
        <v>0</v>
      </c>
      <c r="AJ163" s="216">
        <f t="shared" si="0"/>
        <v>0</v>
      </c>
      <c r="AK163" s="216">
        <f t="shared" si="0"/>
        <v>0</v>
      </c>
      <c r="AL163" s="216">
        <f t="shared" si="0"/>
        <v>0</v>
      </c>
      <c r="AM163" s="216">
        <f t="shared" si="0"/>
        <v>0</v>
      </c>
      <c r="AN163" s="216">
        <f t="shared" si="0"/>
        <v>0</v>
      </c>
      <c r="AO163" s="216">
        <f t="shared" si="0"/>
        <v>0</v>
      </c>
      <c r="AP163" s="216">
        <f t="shared" si="0"/>
        <v>0</v>
      </c>
      <c r="AQ163" s="216">
        <f t="shared" si="0"/>
        <v>0</v>
      </c>
      <c r="AR163" s="216">
        <f t="shared" si="0"/>
        <v>0</v>
      </c>
      <c r="AS163" s="216">
        <f t="shared" si="0"/>
        <v>0</v>
      </c>
      <c r="AT163" s="216">
        <f t="shared" si="0"/>
        <v>0</v>
      </c>
      <c r="AU163" s="216">
        <f t="shared" si="0"/>
        <v>0</v>
      </c>
      <c r="AV163" s="216">
        <f t="shared" si="0"/>
        <v>0</v>
      </c>
      <c r="AX163" s="216">
        <f>+MAX(D163:AV163)</f>
        <v>0</v>
      </c>
    </row>
  </sheetData>
  <sheetProtection password="C69B" sheet="1" selectLockedCells="1"/>
  <customSheetViews>
    <customSheetView guid="{21F13F3C-C390-477F-A569-DF7158452A6C}">
      <pane xSplit="2" ySplit="4" topLeftCell="AF5" activePane="bottomRight" state="frozen"/>
      <selection pane="bottomRight" activeCell="A23" sqref="A23:E23"/>
      <rowBreaks count="1" manualBreakCount="1">
        <brk id="150" max="16383" man="1"/>
      </rowBreaks>
      <pageMargins left="0.70866141732283472" right="0.70866141732283472" top="0.74803149606299213" bottom="0.74803149606299213" header="0.31496062992125984" footer="0.31496062992125984"/>
      <printOptions horizontalCentered="1"/>
      <pageSetup paperSize="9" scale="88" fitToHeight="0" orientation="portrait" r:id="rId1"/>
      <headerFooter alignWithMargins="0">
        <oddFooter>&amp;L&amp;6&amp;F/
&amp;A&amp;C&amp;6Angebotserhebung Versorgungsplanung 2016 Kanton Bern
&amp;D&amp;R&amp;6Seiten &amp;P von &amp;N Seiten</oddFooter>
      </headerFooter>
    </customSheetView>
  </customSheetViews>
  <mergeCells count="2">
    <mergeCell ref="A2:B2"/>
    <mergeCell ref="A6:B6"/>
  </mergeCells>
  <phoneticPr fontId="28" type="noConversion"/>
  <printOptions horizontalCentered="1"/>
  <pageMargins left="0.70866141732283472" right="0.70866141732283472" top="0.74803149606299213" bottom="0.74803149606299213" header="0.31496062992125984" footer="0.31496062992125984"/>
  <pageSetup paperSize="9" scale="88" fitToHeight="0" orientation="portrait" r:id="rId2"/>
  <headerFooter alignWithMargins="0">
    <oddFooter>&amp;L&amp;6&amp;F/
&amp;A&amp;C&amp;6Angebotserhebung Versorgungsplanung 2016 Kanton Bern
&amp;D&amp;R&amp;6Seiten &amp;P von &amp;N Seiten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pageSetUpPr fitToPage="1"/>
  </sheetPr>
  <dimension ref="A1:Q118"/>
  <sheetViews>
    <sheetView showGridLines="0" workbookViewId="0">
      <pane ySplit="4" topLeftCell="A5" activePane="bottomLeft" state="frozen"/>
      <selection activeCell="A9" sqref="A9:F10"/>
      <selection pane="bottomLeft" activeCell="A3" sqref="A3:B3"/>
    </sheetView>
  </sheetViews>
  <sheetFormatPr baseColWidth="10" defaultColWidth="11.453125" defaultRowHeight="12.5" x14ac:dyDescent="0.25"/>
  <cols>
    <col min="1" max="1" width="4.453125" customWidth="1"/>
    <col min="2" max="2" width="95.81640625" customWidth="1"/>
    <col min="3" max="3" width="3.81640625" customWidth="1"/>
    <col min="5" max="5" width="9.6328125" customWidth="1"/>
    <col min="6" max="6" width="8" customWidth="1"/>
    <col min="7" max="7" width="4.6328125" customWidth="1"/>
    <col min="11" max="11" width="8" customWidth="1"/>
    <col min="16" max="16" width="9.453125" customWidth="1"/>
  </cols>
  <sheetData>
    <row r="1" spans="1:17" ht="13" customHeight="1" x14ac:dyDescent="0.25"/>
    <row r="2" spans="1:17" ht="13" customHeight="1" x14ac:dyDescent="0.25"/>
    <row r="3" spans="1:17" s="5" customFormat="1" ht="34" customHeight="1" x14ac:dyDescent="0.25">
      <c r="A3" s="981" t="s">
        <v>982</v>
      </c>
      <c r="B3" s="981"/>
      <c r="E3" s="980"/>
      <c r="F3" s="980"/>
      <c r="G3" s="980"/>
      <c r="H3" s="980"/>
      <c r="I3" s="980"/>
      <c r="J3" s="980"/>
      <c r="K3" s="980"/>
      <c r="L3" s="980"/>
      <c r="M3" s="980"/>
      <c r="N3" s="980"/>
      <c r="O3" s="980"/>
      <c r="P3" s="980"/>
      <c r="Q3" s="980"/>
    </row>
    <row r="4" spans="1:17" ht="10" customHeight="1" x14ac:dyDescent="0.25">
      <c r="B4" s="53"/>
      <c r="E4" s="980"/>
      <c r="F4" s="980"/>
      <c r="G4" s="980"/>
      <c r="H4" s="980"/>
      <c r="I4" s="980"/>
      <c r="J4" s="980"/>
      <c r="K4" s="980"/>
      <c r="L4" s="980"/>
      <c r="M4" s="980"/>
      <c r="N4" s="980"/>
      <c r="O4" s="980"/>
      <c r="P4" s="980"/>
      <c r="Q4" s="980"/>
    </row>
    <row r="5" spans="1:17" ht="12.75" customHeight="1" x14ac:dyDescent="0.25">
      <c r="A5" s="13" t="s">
        <v>107</v>
      </c>
      <c r="B5" s="13"/>
      <c r="E5" s="980"/>
      <c r="F5" s="980"/>
      <c r="G5" s="980"/>
      <c r="H5" s="980"/>
      <c r="I5" s="980"/>
      <c r="J5" s="980"/>
      <c r="K5" s="980"/>
      <c r="L5" s="980"/>
      <c r="M5" s="980"/>
      <c r="N5" s="980"/>
      <c r="O5" s="980"/>
      <c r="P5" s="980"/>
      <c r="Q5" s="980"/>
    </row>
    <row r="6" spans="1:17" ht="7.5" customHeight="1" x14ac:dyDescent="0.25">
      <c r="A6" s="51"/>
      <c r="B6" s="47"/>
      <c r="E6" s="980"/>
      <c r="F6" s="980"/>
      <c r="G6" s="980"/>
      <c r="H6" s="980"/>
      <c r="I6" s="980"/>
      <c r="J6" s="980"/>
      <c r="K6" s="980"/>
      <c r="L6" s="980"/>
      <c r="M6" s="980"/>
      <c r="N6" s="980"/>
      <c r="O6" s="980"/>
      <c r="P6" s="980"/>
      <c r="Q6" s="980"/>
    </row>
    <row r="7" spans="1:17" s="359" customFormat="1" ht="50.25" customHeight="1" x14ac:dyDescent="0.25">
      <c r="A7" s="973" t="s">
        <v>814</v>
      </c>
      <c r="B7" s="973"/>
    </row>
    <row r="8" spans="1:17" ht="91.5" customHeight="1" x14ac:dyDescent="0.25">
      <c r="A8" s="982" t="s">
        <v>739</v>
      </c>
      <c r="B8" s="982"/>
      <c r="D8" s="983"/>
      <c r="E8" s="984"/>
      <c r="F8" s="984"/>
    </row>
    <row r="9" spans="1:17" ht="8.25" customHeight="1" x14ac:dyDescent="0.25">
      <c r="A9" s="158"/>
      <c r="B9" s="158"/>
    </row>
    <row r="10" spans="1:17" ht="20.25" customHeight="1" x14ac:dyDescent="0.25">
      <c r="A10" s="982" t="s">
        <v>709</v>
      </c>
      <c r="B10" s="982"/>
    </row>
    <row r="11" spans="1:17" s="359" customFormat="1" ht="133.5" customHeight="1" x14ac:dyDescent="0.25">
      <c r="A11" s="441">
        <v>1</v>
      </c>
      <c r="B11" s="2" t="s">
        <v>1054</v>
      </c>
    </row>
    <row r="12" spans="1:17" s="359" customFormat="1" ht="96.75" customHeight="1" x14ac:dyDescent="0.25">
      <c r="A12" s="441">
        <v>2</v>
      </c>
      <c r="B12" s="639" t="s">
        <v>815</v>
      </c>
    </row>
    <row r="13" spans="1:17" s="51" customFormat="1" ht="11.25" customHeight="1" x14ac:dyDescent="0.25">
      <c r="A13" s="987" t="s">
        <v>450</v>
      </c>
      <c r="B13" s="982"/>
    </row>
    <row r="14" spans="1:17" ht="26.25" customHeight="1" x14ac:dyDescent="0.25">
      <c r="A14" s="987" t="s">
        <v>756</v>
      </c>
      <c r="B14" s="987"/>
    </row>
    <row r="15" spans="1:17" ht="13.5" customHeight="1" x14ac:dyDescent="0.25">
      <c r="A15" s="51"/>
      <c r="B15" s="51"/>
    </row>
    <row r="16" spans="1:17" ht="32.25" customHeight="1" x14ac:dyDescent="0.25">
      <c r="A16" s="970" t="s">
        <v>355</v>
      </c>
      <c r="B16" s="986"/>
    </row>
    <row r="17" spans="1:6" ht="24.75" customHeight="1" x14ac:dyDescent="0.25">
      <c r="A17" s="977" t="s">
        <v>383</v>
      </c>
      <c r="B17" s="977"/>
    </row>
    <row r="18" spans="1:6" ht="32.5" customHeight="1" x14ac:dyDescent="0.25">
      <c r="A18" s="985" t="s">
        <v>795</v>
      </c>
      <c r="B18" s="985"/>
      <c r="C18" s="96"/>
    </row>
    <row r="19" spans="1:6" ht="53.25" customHeight="1" x14ac:dyDescent="0.25">
      <c r="A19" s="977" t="s">
        <v>496</v>
      </c>
      <c r="B19" s="977"/>
    </row>
    <row r="20" spans="1:6" ht="26.5" customHeight="1" x14ac:dyDescent="0.25">
      <c r="A20" s="977" t="s">
        <v>850</v>
      </c>
      <c r="B20" s="977"/>
      <c r="F20" s="51"/>
    </row>
    <row r="21" spans="1:6" ht="49.5" customHeight="1" x14ac:dyDescent="0.25">
      <c r="A21" s="977" t="s">
        <v>748</v>
      </c>
      <c r="B21" s="977"/>
      <c r="C21" s="96"/>
    </row>
    <row r="22" spans="1:6" ht="43" customHeight="1" x14ac:dyDescent="0.25">
      <c r="A22" s="977" t="s">
        <v>740</v>
      </c>
      <c r="B22" s="977"/>
      <c r="C22" s="47"/>
    </row>
    <row r="23" spans="1:6" s="28" customFormat="1" ht="36" customHeight="1" x14ac:dyDescent="0.25">
      <c r="A23" s="977" t="s">
        <v>775</v>
      </c>
      <c r="B23" s="977"/>
    </row>
    <row r="24" spans="1:6" s="28" customFormat="1" ht="16.5" customHeight="1" x14ac:dyDescent="0.25">
      <c r="B24" s="97"/>
    </row>
    <row r="25" spans="1:6" ht="63" customHeight="1" x14ac:dyDescent="0.25">
      <c r="A25" s="974" t="s">
        <v>384</v>
      </c>
      <c r="B25" s="974"/>
    </row>
    <row r="26" spans="1:6" s="359" customFormat="1" ht="8.25" customHeight="1" x14ac:dyDescent="0.25">
      <c r="A26" s="28"/>
      <c r="B26" s="97"/>
    </row>
    <row r="27" spans="1:6" s="359" customFormat="1" ht="108" customHeight="1" x14ac:dyDescent="0.25">
      <c r="A27" s="991" t="s">
        <v>710</v>
      </c>
      <c r="B27" s="991"/>
    </row>
    <row r="28" spans="1:6" s="359" customFormat="1" ht="33" customHeight="1" x14ac:dyDescent="0.25">
      <c r="A28" s="994" t="s">
        <v>711</v>
      </c>
      <c r="B28" s="994"/>
    </row>
    <row r="29" spans="1:6" ht="82" customHeight="1" x14ac:dyDescent="0.25">
      <c r="A29" s="995" t="s">
        <v>751</v>
      </c>
      <c r="B29" s="996"/>
    </row>
    <row r="30" spans="1:6" s="359" customFormat="1" ht="19" customHeight="1" x14ac:dyDescent="0.25">
      <c r="A30" s="992" t="s">
        <v>712</v>
      </c>
      <c r="B30" s="992"/>
    </row>
    <row r="32" spans="1:6" ht="25.5" x14ac:dyDescent="0.25">
      <c r="B32" s="653" t="s">
        <v>796</v>
      </c>
    </row>
    <row r="44" spans="2:3" x14ac:dyDescent="0.25">
      <c r="B44" s="90"/>
    </row>
    <row r="45" spans="2:3" x14ac:dyDescent="0.25">
      <c r="C45" s="51"/>
    </row>
    <row r="76" spans="6:6" x14ac:dyDescent="0.25">
      <c r="F76" s="51"/>
    </row>
    <row r="79" spans="6:6" ht="12.75" customHeight="1" x14ac:dyDescent="0.25"/>
    <row r="82" spans="12:12" x14ac:dyDescent="0.25">
      <c r="L82" s="98"/>
    </row>
    <row r="86" spans="12:12" ht="13.5" customHeight="1" x14ac:dyDescent="0.25"/>
    <row r="100" spans="1:4" ht="123" customHeight="1" thickBot="1" x14ac:dyDescent="0.3">
      <c r="B100" s="99"/>
    </row>
    <row r="101" spans="1:4" ht="23.25" customHeight="1" x14ac:dyDescent="0.3">
      <c r="A101" s="997" t="s">
        <v>356</v>
      </c>
      <c r="B101" s="998"/>
    </row>
    <row r="102" spans="1:4" ht="6.75" customHeight="1" x14ac:dyDescent="0.25">
      <c r="A102" s="640"/>
      <c r="B102" s="100"/>
    </row>
    <row r="103" spans="1:4" ht="97.5" customHeight="1" thickBot="1" x14ac:dyDescent="0.3">
      <c r="A103" s="1002" t="s">
        <v>737</v>
      </c>
      <c r="B103" s="1003"/>
    </row>
    <row r="104" spans="1:4" ht="92.25" customHeight="1" x14ac:dyDescent="0.25">
      <c r="A104" s="999" t="s">
        <v>849</v>
      </c>
      <c r="B104" s="999"/>
    </row>
    <row r="105" spans="1:4" ht="101.25" customHeight="1" thickBot="1" x14ac:dyDescent="0.3">
      <c r="A105" s="999" t="s">
        <v>816</v>
      </c>
      <c r="B105" s="999"/>
    </row>
    <row r="106" spans="1:4" s="641" customFormat="1" ht="23.25" customHeight="1" x14ac:dyDescent="0.25">
      <c r="A106" s="978" t="s">
        <v>385</v>
      </c>
      <c r="B106" s="979"/>
    </row>
    <row r="107" spans="1:4" s="662" customFormat="1" ht="47.25" customHeight="1" x14ac:dyDescent="0.25">
      <c r="A107" s="988" t="s">
        <v>776</v>
      </c>
      <c r="B107" s="993"/>
      <c r="C107" s="190"/>
      <c r="D107" s="190"/>
    </row>
    <row r="108" spans="1:4" s="662" customFormat="1" ht="19" customHeight="1" x14ac:dyDescent="0.3">
      <c r="A108" s="975" t="s">
        <v>1039</v>
      </c>
      <c r="B108" s="976"/>
      <c r="C108" s="190"/>
      <c r="D108" s="190"/>
    </row>
    <row r="109" spans="1:4" s="662" customFormat="1" ht="32.25" customHeight="1" x14ac:dyDescent="0.25">
      <c r="A109" s="1004" t="s">
        <v>842</v>
      </c>
      <c r="B109" s="1005"/>
      <c r="C109" s="190"/>
      <c r="D109" s="190"/>
    </row>
    <row r="110" spans="1:4" s="662" customFormat="1" ht="42" customHeight="1" x14ac:dyDescent="0.25">
      <c r="A110" s="988" t="s">
        <v>1040</v>
      </c>
      <c r="B110" s="989"/>
      <c r="C110" s="190"/>
      <c r="D110" s="190"/>
    </row>
    <row r="111" spans="1:4" s="663" customFormat="1" ht="65.25" customHeight="1" thickBot="1" x14ac:dyDescent="0.3">
      <c r="A111" s="1000" t="s">
        <v>852</v>
      </c>
      <c r="B111" s="1001"/>
    </row>
    <row r="112" spans="1:4" ht="7.5" customHeight="1" x14ac:dyDescent="0.25">
      <c r="A112" s="96"/>
      <c r="B112" s="96"/>
    </row>
    <row r="113" spans="1:6" ht="12" customHeight="1" x14ac:dyDescent="0.25">
      <c r="A113" s="96"/>
      <c r="B113" s="96"/>
    </row>
    <row r="114" spans="1:6" s="51" customFormat="1" ht="18.75" customHeight="1" x14ac:dyDescent="0.25">
      <c r="A114" s="442" t="s">
        <v>346</v>
      </c>
      <c r="B114" s="443"/>
    </row>
    <row r="115" spans="1:6" s="14" customFormat="1" ht="15" customHeight="1" x14ac:dyDescent="0.35">
      <c r="A115" s="51" t="s">
        <v>757</v>
      </c>
      <c r="C115" s="51"/>
      <c r="D115" s="51"/>
      <c r="E115" s="51"/>
      <c r="F115" s="51"/>
    </row>
    <row r="116" spans="1:6" s="51" customFormat="1" ht="15" customHeight="1" x14ac:dyDescent="0.25">
      <c r="A116" s="59" t="str">
        <f>Deckblatt!B28</f>
        <v>Peter Meier, Medizincontroller</v>
      </c>
      <c r="B116" s="670"/>
      <c r="C116" s="670"/>
      <c r="D116" s="670"/>
      <c r="E116" s="59"/>
    </row>
    <row r="117" spans="1:6" s="51" customFormat="1" ht="15" customHeight="1" x14ac:dyDescent="0.25">
      <c r="A117" s="59" t="str">
        <f>Deckblatt!B29</f>
        <v>Tel.Nr.: 081 257 26 18</v>
      </c>
      <c r="B117" s="670"/>
      <c r="C117" s="670"/>
      <c r="D117" s="670"/>
      <c r="E117" s="59"/>
      <c r="F117" s="59"/>
    </row>
    <row r="118" spans="1:6" s="698" customFormat="1" ht="15" customHeight="1" x14ac:dyDescent="0.25">
      <c r="A118" s="990" t="s">
        <v>848</v>
      </c>
      <c r="B118" s="990"/>
      <c r="C118" s="990"/>
      <c r="D118" s="990"/>
      <c r="E118" s="990"/>
      <c r="F118" s="642"/>
    </row>
  </sheetData>
  <sheetProtection algorithmName="SHA-512" hashValue="TnmB9HdIRK1fhp/v9FNaZK0xnwxIHebgeMW1kIm9u4O1u0Fh+Ly+uyWOkF0gHd4DmGDxta1KU6YhTvBCsX1nhw==" saltValue="MD4Afs6KIxeZ24L0m1K8jg==" spinCount="100000" sheet="1"/>
  <customSheetViews>
    <customSheetView guid="{21F13F3C-C390-477F-A569-DF7158452A6C}" showGridLines="0">
      <selection activeCell="A12" sqref="A12:F12"/>
      <rowBreaks count="3" manualBreakCount="3">
        <brk id="16" max="1" man="1"/>
        <brk id="33" max="1" man="1"/>
        <brk id="101" max="1" man="1"/>
      </rowBreaks>
      <colBreaks count="1" manualBreakCount="1">
        <brk id="2" max="1048575" man="1"/>
      </colBreaks>
      <pageMargins left="0.70866141732283472" right="0.70866141732283472" top="0.74803149606299213" bottom="0.74803149606299213" header="0.31496062992125984" footer="0.31496062992125984"/>
      <printOptions horizontalCentered="1"/>
      <pageSetup paperSize="9" scale="79"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32">
    <mergeCell ref="A20:B20"/>
    <mergeCell ref="A110:B110"/>
    <mergeCell ref="A118:E118"/>
    <mergeCell ref="A22:B22"/>
    <mergeCell ref="A23:B23"/>
    <mergeCell ref="A27:B27"/>
    <mergeCell ref="A30:B30"/>
    <mergeCell ref="A107:B107"/>
    <mergeCell ref="A28:B28"/>
    <mergeCell ref="A29:B29"/>
    <mergeCell ref="A101:B101"/>
    <mergeCell ref="A104:B104"/>
    <mergeCell ref="A111:B111"/>
    <mergeCell ref="A103:B103"/>
    <mergeCell ref="A109:B109"/>
    <mergeCell ref="A105:B105"/>
    <mergeCell ref="A25:B25"/>
    <mergeCell ref="A108:B108"/>
    <mergeCell ref="A21:B21"/>
    <mergeCell ref="A106:B106"/>
    <mergeCell ref="E3:Q6"/>
    <mergeCell ref="A3:B3"/>
    <mergeCell ref="A10:B10"/>
    <mergeCell ref="A7:B7"/>
    <mergeCell ref="A8:B8"/>
    <mergeCell ref="D8:F8"/>
    <mergeCell ref="A19:B19"/>
    <mergeCell ref="A18:B18"/>
    <mergeCell ref="A16:B16"/>
    <mergeCell ref="A14:B14"/>
    <mergeCell ref="A13:B13"/>
    <mergeCell ref="A17:B17"/>
  </mergeCells>
  <hyperlinks>
    <hyperlink ref="A118:E118" r:id="rId2" display="Peter.Meier@san.gr.ch" xr:uid="{976A3667-BCA2-EF48-BD00-90B880DEC8C6}"/>
    <hyperlink ref="A109:B109" r:id="rId3" display="spitalplanung@gl.ch" xr:uid="{00000000-0004-0000-0200-000003000000}"/>
    <hyperlink ref="A109" r:id="rId4" xr:uid="{00000000-0004-0000-0200-000002000000}"/>
  </hyperlinks>
  <printOptions horizontalCentered="1"/>
  <pageMargins left="0.23622047244094491" right="0.23622047244094491" top="0.74803149606299213" bottom="0.74803149606299213" header="0.31496062992125984" footer="0.31496062992125984"/>
  <pageSetup paperSize="9" scale="26" orientation="portrait" r:id="rId5"/>
  <headerFooter scaleWithDoc="0" alignWithMargins="0"/>
  <rowBreaks count="2" manualBreakCount="2">
    <brk id="31" max="16383" man="1"/>
    <brk id="100" max="16383" man="1"/>
  </rowBreaks>
  <colBreaks count="1" manualBreakCount="1">
    <brk id="2" max="1048575" man="1"/>
  </colBreaks>
  <drawing r:id="rId6"/>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5">
    <tabColor rgb="FFFF0000"/>
    <pageSetUpPr fitToPage="1"/>
  </sheetPr>
  <dimension ref="A1:XFD78"/>
  <sheetViews>
    <sheetView workbookViewId="0">
      <pane ySplit="4" topLeftCell="A5" activePane="bottomLeft" state="frozen"/>
      <selection activeCell="A9" sqref="A9:F10"/>
      <selection pane="bottomLeft" activeCell="A3" sqref="A3:D3"/>
    </sheetView>
  </sheetViews>
  <sheetFormatPr baseColWidth="10" defaultColWidth="11.453125" defaultRowHeight="12.5" x14ac:dyDescent="0.25"/>
  <cols>
    <col min="1" max="1" width="8.1796875" style="28" customWidth="1"/>
    <col min="2" max="2" width="24" style="28" customWidth="1"/>
    <col min="3" max="3" width="36" style="28" customWidth="1"/>
    <col min="4" max="4" width="32" style="28" customWidth="1"/>
    <col min="5" max="6" width="11.453125" style="28"/>
    <col min="7" max="7" width="11.453125" style="103"/>
    <col min="8" max="16384" width="11.453125" style="28"/>
  </cols>
  <sheetData>
    <row r="1" spans="1:7" ht="13" customHeight="1" x14ac:dyDescent="0.25"/>
    <row r="2" spans="1:7" ht="13" customHeight="1" x14ac:dyDescent="0.25"/>
    <row r="3" spans="1:7" s="101" customFormat="1" ht="34" customHeight="1" x14ac:dyDescent="0.25">
      <c r="A3" s="981" t="s">
        <v>856</v>
      </c>
      <c r="B3" s="1008"/>
      <c r="C3" s="1008"/>
      <c r="D3" s="1008"/>
      <c r="G3" s="727"/>
    </row>
    <row r="4" spans="1:7" s="1009" customFormat="1" ht="10.5" customHeight="1" x14ac:dyDescent="0.25"/>
    <row r="5" spans="1:7" s="360" customFormat="1" ht="28.5" customHeight="1" x14ac:dyDescent="0.25">
      <c r="A5" s="1010" t="s">
        <v>857</v>
      </c>
      <c r="B5" s="1010"/>
      <c r="C5" s="1010"/>
      <c r="D5" s="1010"/>
      <c r="G5" s="728"/>
    </row>
    <row r="6" spans="1:7" s="103" customFormat="1" ht="22" customHeight="1" x14ac:dyDescent="0.25">
      <c r="A6" s="444" t="s">
        <v>111</v>
      </c>
      <c r="B6" s="1007" t="s">
        <v>1049</v>
      </c>
      <c r="C6" s="1007"/>
      <c r="D6" s="1007"/>
      <c r="E6" s="84"/>
    </row>
    <row r="7" spans="1:7" ht="22" customHeight="1" x14ac:dyDescent="0.25">
      <c r="A7" s="444" t="s">
        <v>111</v>
      </c>
      <c r="B7" s="1007" t="s">
        <v>817</v>
      </c>
      <c r="C7" s="1007"/>
      <c r="D7" s="1007"/>
      <c r="E7" s="102"/>
      <c r="G7" s="28"/>
    </row>
    <row r="8" spans="1:7" ht="22" customHeight="1" x14ac:dyDescent="0.25">
      <c r="A8" s="444" t="s">
        <v>111</v>
      </c>
      <c r="B8" s="1007" t="s">
        <v>819</v>
      </c>
      <c r="C8" s="1007"/>
      <c r="D8" s="1007"/>
      <c r="E8" s="102"/>
      <c r="G8" s="106"/>
    </row>
    <row r="9" spans="1:7" s="103" customFormat="1" ht="22" customHeight="1" x14ac:dyDescent="0.25">
      <c r="A9" s="444" t="s">
        <v>111</v>
      </c>
      <c r="B9" s="1007" t="s">
        <v>818</v>
      </c>
      <c r="C9" s="1007"/>
      <c r="D9" s="1007"/>
      <c r="E9" s="84"/>
      <c r="G9" s="106"/>
    </row>
    <row r="10" spans="1:7" ht="22" customHeight="1" x14ac:dyDescent="0.25">
      <c r="A10" s="444" t="s">
        <v>111</v>
      </c>
      <c r="B10" s="1007" t="s">
        <v>854</v>
      </c>
      <c r="C10" s="1007"/>
      <c r="D10" s="1007"/>
      <c r="E10" s="102"/>
      <c r="G10" s="106"/>
    </row>
    <row r="11" spans="1:7" ht="22" customHeight="1" x14ac:dyDescent="0.25">
      <c r="A11" s="444" t="s">
        <v>111</v>
      </c>
      <c r="B11" s="1007" t="s">
        <v>855</v>
      </c>
      <c r="C11" s="1007"/>
      <c r="D11" s="1007"/>
      <c r="E11" s="102"/>
      <c r="G11" s="106"/>
    </row>
    <row r="12" spans="1:7" ht="11.25" customHeight="1" x14ac:dyDescent="0.25"/>
    <row r="13" spans="1:7" s="106" customFormat="1" ht="32.25" customHeight="1" x14ac:dyDescent="0.25">
      <c r="A13" s="1006" t="s">
        <v>754</v>
      </c>
      <c r="B13" s="1006"/>
      <c r="C13" s="1006"/>
      <c r="D13" s="1006"/>
    </row>
    <row r="14" spans="1:7" s="106" customFormat="1" ht="23.25" customHeight="1" x14ac:dyDescent="0.25">
      <c r="A14" s="444" t="s">
        <v>111</v>
      </c>
      <c r="B14" s="1012" t="s">
        <v>853</v>
      </c>
      <c r="C14" s="1012"/>
      <c r="D14" s="1012"/>
    </row>
    <row r="15" spans="1:7" s="105" customFormat="1" ht="65.25" customHeight="1" x14ac:dyDescent="0.25">
      <c r="A15" s="444" t="s">
        <v>111</v>
      </c>
      <c r="B15" s="1011" t="s">
        <v>1010</v>
      </c>
      <c r="C15" s="1011"/>
      <c r="D15" s="1011"/>
      <c r="G15" s="157"/>
    </row>
    <row r="16" spans="1:7" s="106" customFormat="1" ht="52" customHeight="1" x14ac:dyDescent="0.25">
      <c r="A16" s="987" t="s">
        <v>983</v>
      </c>
      <c r="B16" s="987"/>
      <c r="C16" s="987"/>
      <c r="D16" s="987"/>
    </row>
    <row r="17" spans="1:16384" s="103" customFormat="1" ht="22" customHeight="1" x14ac:dyDescent="0.25">
      <c r="A17" s="444" t="s">
        <v>111</v>
      </c>
      <c r="B17" s="1012" t="s">
        <v>1048</v>
      </c>
      <c r="C17" s="1012"/>
      <c r="D17" s="1012"/>
      <c r="E17" s="84"/>
    </row>
    <row r="18" spans="1:16384" ht="11.25" customHeight="1" x14ac:dyDescent="0.25"/>
    <row r="19" spans="1:16384" s="106" customFormat="1" ht="52" customHeight="1" x14ac:dyDescent="0.25">
      <c r="A19" s="1006" t="s">
        <v>984</v>
      </c>
      <c r="B19" s="1006"/>
      <c r="C19" s="1006"/>
      <c r="D19" s="1006"/>
    </row>
    <row r="20" spans="1:16384" ht="11.25" customHeight="1" x14ac:dyDescent="0.25"/>
    <row r="21" spans="1:16384" s="106" customFormat="1" ht="52" customHeight="1" x14ac:dyDescent="0.25">
      <c r="A21" s="1006" t="s">
        <v>1050</v>
      </c>
      <c r="B21" s="1006"/>
      <c r="C21" s="1006"/>
      <c r="D21" s="1006"/>
    </row>
    <row r="22" spans="1:16384" s="105" customFormat="1" ht="20.25" customHeight="1" x14ac:dyDescent="0.25">
      <c r="A22" s="1013" t="s">
        <v>858</v>
      </c>
      <c r="B22" s="1013"/>
      <c r="C22" s="1013"/>
      <c r="D22" s="1013"/>
    </row>
    <row r="23" spans="1:16384" s="105" customFormat="1" ht="49" customHeight="1" x14ac:dyDescent="0.25">
      <c r="A23" s="254"/>
      <c r="B23" s="1014" t="s">
        <v>985</v>
      </c>
      <c r="C23" s="1014"/>
      <c r="D23" s="1014"/>
    </row>
    <row r="24" spans="1:16384" s="105" customFormat="1" ht="36" customHeight="1" x14ac:dyDescent="0.25">
      <c r="A24" s="254"/>
      <c r="B24" s="1014" t="s">
        <v>986</v>
      </c>
      <c r="C24" s="1014"/>
      <c r="D24" s="1014"/>
    </row>
    <row r="25" spans="1:16384" s="105" customFormat="1" ht="49" customHeight="1" x14ac:dyDescent="0.25">
      <c r="A25" s="254"/>
      <c r="B25" s="1014" t="s">
        <v>987</v>
      </c>
      <c r="C25" s="1014"/>
      <c r="D25" s="1014"/>
    </row>
    <row r="26" spans="1:16384" s="105" customFormat="1" ht="49" customHeight="1" x14ac:dyDescent="0.25">
      <c r="A26" s="254"/>
      <c r="B26" s="1014" t="s">
        <v>988</v>
      </c>
      <c r="C26" s="1014"/>
      <c r="D26" s="1014"/>
    </row>
    <row r="27" spans="1:16384" s="105" customFormat="1" ht="49" customHeight="1" x14ac:dyDescent="0.25">
      <c r="A27" s="254"/>
      <c r="B27" s="1014" t="s">
        <v>989</v>
      </c>
      <c r="C27" s="1014"/>
      <c r="D27" s="1014"/>
    </row>
    <row r="28" spans="1:16384" s="105" customFormat="1" ht="76" customHeight="1" x14ac:dyDescent="0.25">
      <c r="A28" s="254"/>
      <c r="B28" s="1014" t="s">
        <v>990</v>
      </c>
      <c r="C28" s="1014"/>
      <c r="D28" s="1014"/>
    </row>
    <row r="29" spans="1:16384" s="105" customFormat="1" ht="49" customHeight="1" x14ac:dyDescent="0.25">
      <c r="A29" s="254"/>
      <c r="B29" s="1014" t="s">
        <v>991</v>
      </c>
      <c r="C29" s="1014"/>
      <c r="D29" s="1014"/>
    </row>
    <row r="30" spans="1:16384" s="105" customFormat="1" ht="36" customHeight="1" x14ac:dyDescent="0.25">
      <c r="A30" s="254"/>
      <c r="B30" s="1014" t="s">
        <v>992</v>
      </c>
      <c r="C30" s="1014"/>
      <c r="D30" s="1014"/>
    </row>
    <row r="31" spans="1:16384" ht="11.25" customHeight="1" x14ac:dyDescent="0.25"/>
    <row r="32" spans="1:16384" s="105" customFormat="1" ht="20.25" customHeight="1" x14ac:dyDescent="0.25">
      <c r="A32" s="1013" t="s">
        <v>859</v>
      </c>
      <c r="B32" s="1013"/>
      <c r="C32" s="1013"/>
      <c r="D32" s="1013"/>
      <c r="E32" s="1013"/>
      <c r="F32" s="1013"/>
      <c r="G32" s="1013"/>
      <c r="H32" s="1013"/>
      <c r="I32" s="1013"/>
      <c r="J32" s="1013"/>
      <c r="K32" s="1013"/>
      <c r="L32" s="1013"/>
      <c r="M32" s="1013"/>
      <c r="N32" s="1013"/>
      <c r="O32" s="1013"/>
      <c r="P32" s="1013"/>
      <c r="Q32" s="1013"/>
      <c r="R32" s="1013"/>
      <c r="S32" s="1013"/>
      <c r="T32" s="1013"/>
      <c r="U32" s="1013"/>
      <c r="V32" s="1013"/>
      <c r="W32" s="1013"/>
      <c r="X32" s="1013"/>
      <c r="Y32" s="1013"/>
      <c r="Z32" s="1013"/>
      <c r="AA32" s="1013"/>
      <c r="AB32" s="1013"/>
      <c r="AC32" s="1013"/>
      <c r="AD32" s="1013"/>
      <c r="AE32" s="1013"/>
      <c r="AF32" s="1013"/>
      <c r="AG32" s="1013"/>
      <c r="AH32" s="1013"/>
      <c r="AI32" s="1013"/>
      <c r="AJ32" s="1013"/>
      <c r="AK32" s="1013"/>
      <c r="AL32" s="1013"/>
      <c r="AM32" s="1013"/>
      <c r="AN32" s="1013"/>
      <c r="AO32" s="1013"/>
      <c r="AP32" s="1013"/>
      <c r="AQ32" s="1013"/>
      <c r="AR32" s="1013"/>
      <c r="AS32" s="1013"/>
      <c r="AT32" s="1013"/>
      <c r="AU32" s="1013"/>
      <c r="AV32" s="1013"/>
      <c r="AW32" s="1013"/>
      <c r="AX32" s="1013"/>
      <c r="AY32" s="1013"/>
      <c r="AZ32" s="1013"/>
      <c r="BA32" s="1013"/>
      <c r="BB32" s="1013"/>
      <c r="BC32" s="1013"/>
      <c r="BD32" s="1013"/>
      <c r="BE32" s="1013"/>
      <c r="BF32" s="1013"/>
      <c r="BG32" s="1013"/>
      <c r="BH32" s="1013"/>
      <c r="BI32" s="1013"/>
      <c r="BJ32" s="1013"/>
      <c r="BK32" s="1013"/>
      <c r="BL32" s="1013"/>
      <c r="BM32" s="1013"/>
      <c r="BN32" s="1013"/>
      <c r="BO32" s="1013"/>
      <c r="BP32" s="1013"/>
      <c r="BQ32" s="1013"/>
      <c r="BR32" s="1013"/>
      <c r="BS32" s="1013"/>
      <c r="BT32" s="1013"/>
      <c r="BU32" s="1013"/>
      <c r="BV32" s="1013"/>
      <c r="BW32" s="1013"/>
      <c r="BX32" s="1013"/>
      <c r="BY32" s="1013"/>
      <c r="BZ32" s="1013"/>
      <c r="CA32" s="1013"/>
      <c r="CB32" s="1013"/>
      <c r="CC32" s="1013"/>
      <c r="CD32" s="1013"/>
      <c r="CE32" s="1013"/>
      <c r="CF32" s="1013"/>
      <c r="CG32" s="1013"/>
      <c r="CH32" s="1013"/>
      <c r="CI32" s="1013"/>
      <c r="CJ32" s="1013"/>
      <c r="CK32" s="1013"/>
      <c r="CL32" s="1013"/>
      <c r="CM32" s="1013"/>
      <c r="CN32" s="1013"/>
      <c r="CO32" s="1013"/>
      <c r="CP32" s="1013"/>
      <c r="CQ32" s="1013"/>
      <c r="CR32" s="1013"/>
      <c r="CS32" s="1013"/>
      <c r="CT32" s="1013"/>
      <c r="CU32" s="1013"/>
      <c r="CV32" s="1013"/>
      <c r="CW32" s="1013"/>
      <c r="CX32" s="1013"/>
      <c r="CY32" s="1013"/>
      <c r="CZ32" s="1013"/>
      <c r="DA32" s="1013"/>
      <c r="DB32" s="1013"/>
      <c r="DC32" s="1013"/>
      <c r="DD32" s="1013"/>
      <c r="DE32" s="1013"/>
      <c r="DF32" s="1013"/>
      <c r="DG32" s="1013"/>
      <c r="DH32" s="1013"/>
      <c r="DI32" s="1013"/>
      <c r="DJ32" s="1013"/>
      <c r="DK32" s="1013"/>
      <c r="DL32" s="1013"/>
      <c r="DM32" s="1013"/>
      <c r="DN32" s="1013"/>
      <c r="DO32" s="1013"/>
      <c r="DP32" s="1013"/>
      <c r="DQ32" s="1013"/>
      <c r="DR32" s="1013"/>
      <c r="DS32" s="1013"/>
      <c r="DT32" s="1013"/>
      <c r="DU32" s="1013"/>
      <c r="DV32" s="1013"/>
      <c r="DW32" s="1013"/>
      <c r="DX32" s="1013"/>
      <c r="DY32" s="1013"/>
      <c r="DZ32" s="1013"/>
      <c r="EA32" s="1013"/>
      <c r="EB32" s="1013"/>
      <c r="EC32" s="1013"/>
      <c r="ED32" s="1013"/>
      <c r="EE32" s="1013"/>
      <c r="EF32" s="1013"/>
      <c r="EG32" s="1013"/>
      <c r="EH32" s="1013"/>
      <c r="EI32" s="1013"/>
      <c r="EJ32" s="1013"/>
      <c r="EK32" s="1013"/>
      <c r="EL32" s="1013"/>
      <c r="EM32" s="1013"/>
      <c r="EN32" s="1013"/>
      <c r="EO32" s="1013"/>
      <c r="EP32" s="1013"/>
      <c r="EQ32" s="1013"/>
      <c r="ER32" s="1013"/>
      <c r="ES32" s="1013"/>
      <c r="ET32" s="1013"/>
      <c r="EU32" s="1013"/>
      <c r="EV32" s="1013"/>
      <c r="EW32" s="1013"/>
      <c r="EX32" s="1013"/>
      <c r="EY32" s="1013"/>
      <c r="EZ32" s="1013"/>
      <c r="FA32" s="1013"/>
      <c r="FB32" s="1013"/>
      <c r="FC32" s="1013"/>
      <c r="FD32" s="1013"/>
      <c r="FE32" s="1013"/>
      <c r="FF32" s="1013"/>
      <c r="FG32" s="1013"/>
      <c r="FH32" s="1013"/>
      <c r="FI32" s="1013"/>
      <c r="FJ32" s="1013"/>
      <c r="FK32" s="1013"/>
      <c r="FL32" s="1013"/>
      <c r="FM32" s="1013"/>
      <c r="FN32" s="1013"/>
      <c r="FO32" s="1013"/>
      <c r="FP32" s="1013"/>
      <c r="FQ32" s="1013"/>
      <c r="FR32" s="1013"/>
      <c r="FS32" s="1013"/>
      <c r="FT32" s="1013"/>
      <c r="FU32" s="1013"/>
      <c r="FV32" s="1013"/>
      <c r="FW32" s="1013"/>
      <c r="FX32" s="1013"/>
      <c r="FY32" s="1013"/>
      <c r="FZ32" s="1013"/>
      <c r="GA32" s="1013"/>
      <c r="GB32" s="1013"/>
      <c r="GC32" s="1013"/>
      <c r="GD32" s="1013"/>
      <c r="GE32" s="1013"/>
      <c r="GF32" s="1013"/>
      <c r="GG32" s="1013"/>
      <c r="GH32" s="1013"/>
      <c r="GI32" s="1013"/>
      <c r="GJ32" s="1013"/>
      <c r="GK32" s="1013"/>
      <c r="GL32" s="1013"/>
      <c r="GM32" s="1013"/>
      <c r="GN32" s="1013"/>
      <c r="GO32" s="1013"/>
      <c r="GP32" s="1013"/>
      <c r="GQ32" s="1013"/>
      <c r="GR32" s="1013"/>
      <c r="GS32" s="1013"/>
      <c r="GT32" s="1013"/>
      <c r="GU32" s="1013"/>
      <c r="GV32" s="1013"/>
      <c r="GW32" s="1013"/>
      <c r="GX32" s="1013"/>
      <c r="GY32" s="1013"/>
      <c r="GZ32" s="1013"/>
      <c r="HA32" s="1013"/>
      <c r="HB32" s="1013"/>
      <c r="HC32" s="1013"/>
      <c r="HD32" s="1013"/>
      <c r="HE32" s="1013"/>
      <c r="HF32" s="1013"/>
      <c r="HG32" s="1013"/>
      <c r="HH32" s="1013"/>
      <c r="HI32" s="1013"/>
      <c r="HJ32" s="1013"/>
      <c r="HK32" s="1013"/>
      <c r="HL32" s="1013"/>
      <c r="HM32" s="1013"/>
      <c r="HN32" s="1013"/>
      <c r="HO32" s="1013"/>
      <c r="HP32" s="1013"/>
      <c r="HQ32" s="1013"/>
      <c r="HR32" s="1013"/>
      <c r="HS32" s="1013"/>
      <c r="HT32" s="1013"/>
      <c r="HU32" s="1013"/>
      <c r="HV32" s="1013"/>
      <c r="HW32" s="1013"/>
      <c r="HX32" s="1013"/>
      <c r="HY32" s="1013"/>
      <c r="HZ32" s="1013"/>
      <c r="IA32" s="1013"/>
      <c r="IB32" s="1013"/>
      <c r="IC32" s="1013"/>
      <c r="ID32" s="1013"/>
      <c r="IE32" s="1013"/>
      <c r="IF32" s="1013"/>
      <c r="IG32" s="1013"/>
      <c r="IH32" s="1013"/>
      <c r="II32" s="1013"/>
      <c r="IJ32" s="1013"/>
      <c r="IK32" s="1013"/>
      <c r="IL32" s="1013"/>
      <c r="IM32" s="1013"/>
      <c r="IN32" s="1013"/>
      <c r="IO32" s="1013"/>
      <c r="IP32" s="1013"/>
      <c r="IQ32" s="1013"/>
      <c r="IR32" s="1013"/>
      <c r="IS32" s="1013"/>
      <c r="IT32" s="1013"/>
      <c r="IU32" s="1013"/>
      <c r="IV32" s="1013"/>
      <c r="IW32" s="1013"/>
      <c r="IX32" s="1013"/>
      <c r="IY32" s="1013"/>
      <c r="IZ32" s="1013"/>
      <c r="JA32" s="1013"/>
      <c r="JB32" s="1013"/>
      <c r="JC32" s="1013"/>
      <c r="JD32" s="1013"/>
      <c r="JE32" s="1013"/>
      <c r="JF32" s="1013"/>
      <c r="JG32" s="1013"/>
      <c r="JH32" s="1013"/>
      <c r="JI32" s="1013"/>
      <c r="JJ32" s="1013"/>
      <c r="JK32" s="1013"/>
      <c r="JL32" s="1013"/>
      <c r="JM32" s="1013"/>
      <c r="JN32" s="1013"/>
      <c r="JO32" s="1013"/>
      <c r="JP32" s="1013"/>
      <c r="JQ32" s="1013"/>
      <c r="JR32" s="1013"/>
      <c r="JS32" s="1013"/>
      <c r="JT32" s="1013"/>
      <c r="JU32" s="1013"/>
      <c r="JV32" s="1013"/>
      <c r="JW32" s="1013"/>
      <c r="JX32" s="1013"/>
      <c r="JY32" s="1013"/>
      <c r="JZ32" s="1013"/>
      <c r="KA32" s="1013"/>
      <c r="KB32" s="1013"/>
      <c r="KC32" s="1013"/>
      <c r="KD32" s="1013"/>
      <c r="KE32" s="1013"/>
      <c r="KF32" s="1013"/>
      <c r="KG32" s="1013"/>
      <c r="KH32" s="1013"/>
      <c r="KI32" s="1013"/>
      <c r="KJ32" s="1013"/>
      <c r="KK32" s="1013"/>
      <c r="KL32" s="1013"/>
      <c r="KM32" s="1013"/>
      <c r="KN32" s="1013"/>
      <c r="KO32" s="1013"/>
      <c r="KP32" s="1013"/>
      <c r="KQ32" s="1013"/>
      <c r="KR32" s="1013"/>
      <c r="KS32" s="1013"/>
      <c r="KT32" s="1013"/>
      <c r="KU32" s="1013"/>
      <c r="KV32" s="1013"/>
      <c r="KW32" s="1013"/>
      <c r="KX32" s="1013"/>
      <c r="KY32" s="1013"/>
      <c r="KZ32" s="1013"/>
      <c r="LA32" s="1013"/>
      <c r="LB32" s="1013"/>
      <c r="LC32" s="1013"/>
      <c r="LD32" s="1013"/>
      <c r="LE32" s="1013"/>
      <c r="LF32" s="1013"/>
      <c r="LG32" s="1013"/>
      <c r="LH32" s="1013"/>
      <c r="LI32" s="1013"/>
      <c r="LJ32" s="1013"/>
      <c r="LK32" s="1013"/>
      <c r="LL32" s="1013"/>
      <c r="LM32" s="1013"/>
      <c r="LN32" s="1013"/>
      <c r="LO32" s="1013"/>
      <c r="LP32" s="1013"/>
      <c r="LQ32" s="1013"/>
      <c r="LR32" s="1013"/>
      <c r="LS32" s="1013"/>
      <c r="LT32" s="1013"/>
      <c r="LU32" s="1013"/>
      <c r="LV32" s="1013"/>
      <c r="LW32" s="1013"/>
      <c r="LX32" s="1013"/>
      <c r="LY32" s="1013"/>
      <c r="LZ32" s="1013"/>
      <c r="MA32" s="1013"/>
      <c r="MB32" s="1013"/>
      <c r="MC32" s="1013"/>
      <c r="MD32" s="1013"/>
      <c r="ME32" s="1013"/>
      <c r="MF32" s="1013"/>
      <c r="MG32" s="1013"/>
      <c r="MH32" s="1013"/>
      <c r="MI32" s="1013"/>
      <c r="MJ32" s="1013"/>
      <c r="MK32" s="1013"/>
      <c r="ML32" s="1013"/>
      <c r="MM32" s="1013"/>
      <c r="MN32" s="1013"/>
      <c r="MO32" s="1013"/>
      <c r="MP32" s="1013"/>
      <c r="MQ32" s="1013"/>
      <c r="MR32" s="1013"/>
      <c r="MS32" s="1013"/>
      <c r="MT32" s="1013"/>
      <c r="MU32" s="1013"/>
      <c r="MV32" s="1013"/>
      <c r="MW32" s="1013"/>
      <c r="MX32" s="1013"/>
      <c r="MY32" s="1013"/>
      <c r="MZ32" s="1013"/>
      <c r="NA32" s="1013"/>
      <c r="NB32" s="1013"/>
      <c r="NC32" s="1013"/>
      <c r="ND32" s="1013"/>
      <c r="NE32" s="1013"/>
      <c r="NF32" s="1013"/>
      <c r="NG32" s="1013"/>
      <c r="NH32" s="1013"/>
      <c r="NI32" s="1013"/>
      <c r="NJ32" s="1013"/>
      <c r="NK32" s="1013"/>
      <c r="NL32" s="1013"/>
      <c r="NM32" s="1013"/>
      <c r="NN32" s="1013"/>
      <c r="NO32" s="1013"/>
      <c r="NP32" s="1013"/>
      <c r="NQ32" s="1013"/>
      <c r="NR32" s="1013"/>
      <c r="NS32" s="1013"/>
      <c r="NT32" s="1013"/>
      <c r="NU32" s="1013"/>
      <c r="NV32" s="1013"/>
      <c r="NW32" s="1013"/>
      <c r="NX32" s="1013"/>
      <c r="NY32" s="1013"/>
      <c r="NZ32" s="1013"/>
      <c r="OA32" s="1013"/>
      <c r="OB32" s="1013"/>
      <c r="OC32" s="1013"/>
      <c r="OD32" s="1013"/>
      <c r="OE32" s="1013"/>
      <c r="OF32" s="1013"/>
      <c r="OG32" s="1013"/>
      <c r="OH32" s="1013"/>
      <c r="OI32" s="1013"/>
      <c r="OJ32" s="1013"/>
      <c r="OK32" s="1013"/>
      <c r="OL32" s="1013"/>
      <c r="OM32" s="1013"/>
      <c r="ON32" s="1013"/>
      <c r="OO32" s="1013"/>
      <c r="OP32" s="1013"/>
      <c r="OQ32" s="1013"/>
      <c r="OR32" s="1013"/>
      <c r="OS32" s="1013"/>
      <c r="OT32" s="1013"/>
      <c r="OU32" s="1013"/>
      <c r="OV32" s="1013"/>
      <c r="OW32" s="1013"/>
      <c r="OX32" s="1013"/>
      <c r="OY32" s="1013"/>
      <c r="OZ32" s="1013"/>
      <c r="PA32" s="1013"/>
      <c r="PB32" s="1013"/>
      <c r="PC32" s="1013"/>
      <c r="PD32" s="1013"/>
      <c r="PE32" s="1013"/>
      <c r="PF32" s="1013"/>
      <c r="PG32" s="1013"/>
      <c r="PH32" s="1013"/>
      <c r="PI32" s="1013"/>
      <c r="PJ32" s="1013"/>
      <c r="PK32" s="1013"/>
      <c r="PL32" s="1013"/>
      <c r="PM32" s="1013"/>
      <c r="PN32" s="1013"/>
      <c r="PO32" s="1013"/>
      <c r="PP32" s="1013"/>
      <c r="PQ32" s="1013"/>
      <c r="PR32" s="1013"/>
      <c r="PS32" s="1013"/>
      <c r="PT32" s="1013"/>
      <c r="PU32" s="1013"/>
      <c r="PV32" s="1013"/>
      <c r="PW32" s="1013"/>
      <c r="PX32" s="1013"/>
      <c r="PY32" s="1013"/>
      <c r="PZ32" s="1013"/>
      <c r="QA32" s="1013"/>
      <c r="QB32" s="1013"/>
      <c r="QC32" s="1013"/>
      <c r="QD32" s="1013"/>
      <c r="QE32" s="1013"/>
      <c r="QF32" s="1013"/>
      <c r="QG32" s="1013"/>
      <c r="QH32" s="1013"/>
      <c r="QI32" s="1013"/>
      <c r="QJ32" s="1013"/>
      <c r="QK32" s="1013"/>
      <c r="QL32" s="1013"/>
      <c r="QM32" s="1013"/>
      <c r="QN32" s="1013"/>
      <c r="QO32" s="1013"/>
      <c r="QP32" s="1013"/>
      <c r="QQ32" s="1013"/>
      <c r="QR32" s="1013"/>
      <c r="QS32" s="1013"/>
      <c r="QT32" s="1013"/>
      <c r="QU32" s="1013"/>
      <c r="QV32" s="1013"/>
      <c r="QW32" s="1013"/>
      <c r="QX32" s="1013"/>
      <c r="QY32" s="1013"/>
      <c r="QZ32" s="1013"/>
      <c r="RA32" s="1013"/>
      <c r="RB32" s="1013"/>
      <c r="RC32" s="1013"/>
      <c r="RD32" s="1013"/>
      <c r="RE32" s="1013"/>
      <c r="RF32" s="1013"/>
      <c r="RG32" s="1013"/>
      <c r="RH32" s="1013"/>
      <c r="RI32" s="1013"/>
      <c r="RJ32" s="1013"/>
      <c r="RK32" s="1013"/>
      <c r="RL32" s="1013"/>
      <c r="RM32" s="1013"/>
      <c r="RN32" s="1013"/>
      <c r="RO32" s="1013"/>
      <c r="RP32" s="1013"/>
      <c r="RQ32" s="1013"/>
      <c r="RR32" s="1013"/>
      <c r="RS32" s="1013"/>
      <c r="RT32" s="1013"/>
      <c r="RU32" s="1013"/>
      <c r="RV32" s="1013"/>
      <c r="RW32" s="1013"/>
      <c r="RX32" s="1013"/>
      <c r="RY32" s="1013"/>
      <c r="RZ32" s="1013"/>
      <c r="SA32" s="1013"/>
      <c r="SB32" s="1013"/>
      <c r="SC32" s="1013"/>
      <c r="SD32" s="1013"/>
      <c r="SE32" s="1013"/>
      <c r="SF32" s="1013"/>
      <c r="SG32" s="1013"/>
      <c r="SH32" s="1013"/>
      <c r="SI32" s="1013"/>
      <c r="SJ32" s="1013"/>
      <c r="SK32" s="1013"/>
      <c r="SL32" s="1013"/>
      <c r="SM32" s="1013"/>
      <c r="SN32" s="1013"/>
      <c r="SO32" s="1013"/>
      <c r="SP32" s="1013"/>
      <c r="SQ32" s="1013"/>
      <c r="SR32" s="1013"/>
      <c r="SS32" s="1013"/>
      <c r="ST32" s="1013"/>
      <c r="SU32" s="1013"/>
      <c r="SV32" s="1013"/>
      <c r="SW32" s="1013"/>
      <c r="SX32" s="1013"/>
      <c r="SY32" s="1013"/>
      <c r="SZ32" s="1013"/>
      <c r="TA32" s="1013"/>
      <c r="TB32" s="1013"/>
      <c r="TC32" s="1013"/>
      <c r="TD32" s="1013"/>
      <c r="TE32" s="1013"/>
      <c r="TF32" s="1013"/>
      <c r="TG32" s="1013"/>
      <c r="TH32" s="1013"/>
      <c r="TI32" s="1013"/>
      <c r="TJ32" s="1013"/>
      <c r="TK32" s="1013"/>
      <c r="TL32" s="1013"/>
      <c r="TM32" s="1013"/>
      <c r="TN32" s="1013"/>
      <c r="TO32" s="1013"/>
      <c r="TP32" s="1013"/>
      <c r="TQ32" s="1013"/>
      <c r="TR32" s="1013"/>
      <c r="TS32" s="1013"/>
      <c r="TT32" s="1013"/>
      <c r="TU32" s="1013"/>
      <c r="TV32" s="1013"/>
      <c r="TW32" s="1013"/>
      <c r="TX32" s="1013"/>
      <c r="TY32" s="1013"/>
      <c r="TZ32" s="1013"/>
      <c r="UA32" s="1013"/>
      <c r="UB32" s="1013"/>
      <c r="UC32" s="1013"/>
      <c r="UD32" s="1013"/>
      <c r="UE32" s="1013"/>
      <c r="UF32" s="1013"/>
      <c r="UG32" s="1013"/>
      <c r="UH32" s="1013"/>
      <c r="UI32" s="1013"/>
      <c r="UJ32" s="1013"/>
      <c r="UK32" s="1013"/>
      <c r="UL32" s="1013"/>
      <c r="UM32" s="1013"/>
      <c r="UN32" s="1013"/>
      <c r="UO32" s="1013"/>
      <c r="UP32" s="1013"/>
      <c r="UQ32" s="1013"/>
      <c r="UR32" s="1013"/>
      <c r="US32" s="1013"/>
      <c r="UT32" s="1013"/>
      <c r="UU32" s="1013"/>
      <c r="UV32" s="1013"/>
      <c r="UW32" s="1013"/>
      <c r="UX32" s="1013"/>
      <c r="UY32" s="1013"/>
      <c r="UZ32" s="1013"/>
      <c r="VA32" s="1013"/>
      <c r="VB32" s="1013"/>
      <c r="VC32" s="1013"/>
      <c r="VD32" s="1013"/>
      <c r="VE32" s="1013"/>
      <c r="VF32" s="1013"/>
      <c r="VG32" s="1013"/>
      <c r="VH32" s="1013"/>
      <c r="VI32" s="1013"/>
      <c r="VJ32" s="1013"/>
      <c r="VK32" s="1013"/>
      <c r="VL32" s="1013"/>
      <c r="VM32" s="1013"/>
      <c r="VN32" s="1013"/>
      <c r="VO32" s="1013"/>
      <c r="VP32" s="1013"/>
      <c r="VQ32" s="1013"/>
      <c r="VR32" s="1013"/>
      <c r="VS32" s="1013"/>
      <c r="VT32" s="1013"/>
      <c r="VU32" s="1013"/>
      <c r="VV32" s="1013"/>
      <c r="VW32" s="1013"/>
      <c r="VX32" s="1013"/>
      <c r="VY32" s="1013"/>
      <c r="VZ32" s="1013"/>
      <c r="WA32" s="1013"/>
      <c r="WB32" s="1013"/>
      <c r="WC32" s="1013"/>
      <c r="WD32" s="1013"/>
      <c r="WE32" s="1013"/>
      <c r="WF32" s="1013"/>
      <c r="WG32" s="1013"/>
      <c r="WH32" s="1013"/>
      <c r="WI32" s="1013"/>
      <c r="WJ32" s="1013"/>
      <c r="WK32" s="1013"/>
      <c r="WL32" s="1013"/>
      <c r="WM32" s="1013"/>
      <c r="WN32" s="1013"/>
      <c r="WO32" s="1013"/>
      <c r="WP32" s="1013"/>
      <c r="WQ32" s="1013"/>
      <c r="WR32" s="1013"/>
      <c r="WS32" s="1013"/>
      <c r="WT32" s="1013"/>
      <c r="WU32" s="1013"/>
      <c r="WV32" s="1013"/>
      <c r="WW32" s="1013"/>
      <c r="WX32" s="1013"/>
      <c r="WY32" s="1013"/>
      <c r="WZ32" s="1013"/>
      <c r="XA32" s="1013"/>
      <c r="XB32" s="1013"/>
      <c r="XC32" s="1013"/>
      <c r="XD32" s="1013"/>
      <c r="XE32" s="1013"/>
      <c r="XF32" s="1013"/>
      <c r="XG32" s="1013"/>
      <c r="XH32" s="1013"/>
      <c r="XI32" s="1013"/>
      <c r="XJ32" s="1013"/>
      <c r="XK32" s="1013"/>
      <c r="XL32" s="1013"/>
      <c r="XM32" s="1013"/>
      <c r="XN32" s="1013"/>
      <c r="XO32" s="1013"/>
      <c r="XP32" s="1013"/>
      <c r="XQ32" s="1013"/>
      <c r="XR32" s="1013"/>
      <c r="XS32" s="1013"/>
      <c r="XT32" s="1013"/>
      <c r="XU32" s="1013"/>
      <c r="XV32" s="1013"/>
      <c r="XW32" s="1013"/>
      <c r="XX32" s="1013"/>
      <c r="XY32" s="1013"/>
      <c r="XZ32" s="1013"/>
      <c r="YA32" s="1013"/>
      <c r="YB32" s="1013"/>
      <c r="YC32" s="1013"/>
      <c r="YD32" s="1013"/>
      <c r="YE32" s="1013"/>
      <c r="YF32" s="1013"/>
      <c r="YG32" s="1013"/>
      <c r="YH32" s="1013"/>
      <c r="YI32" s="1013"/>
      <c r="YJ32" s="1013"/>
      <c r="YK32" s="1013"/>
      <c r="YL32" s="1013"/>
      <c r="YM32" s="1013"/>
      <c r="YN32" s="1013"/>
      <c r="YO32" s="1013"/>
      <c r="YP32" s="1013"/>
      <c r="YQ32" s="1013"/>
      <c r="YR32" s="1013"/>
      <c r="YS32" s="1013"/>
      <c r="YT32" s="1013"/>
      <c r="YU32" s="1013"/>
      <c r="YV32" s="1013"/>
      <c r="YW32" s="1013"/>
      <c r="YX32" s="1013"/>
      <c r="YY32" s="1013"/>
      <c r="YZ32" s="1013"/>
      <c r="ZA32" s="1013"/>
      <c r="ZB32" s="1013"/>
      <c r="ZC32" s="1013"/>
      <c r="ZD32" s="1013"/>
      <c r="ZE32" s="1013"/>
      <c r="ZF32" s="1013"/>
      <c r="ZG32" s="1013"/>
      <c r="ZH32" s="1013"/>
      <c r="ZI32" s="1013"/>
      <c r="ZJ32" s="1013"/>
      <c r="ZK32" s="1013"/>
      <c r="ZL32" s="1013"/>
      <c r="ZM32" s="1013"/>
      <c r="ZN32" s="1013"/>
      <c r="ZO32" s="1013"/>
      <c r="ZP32" s="1013"/>
      <c r="ZQ32" s="1013"/>
      <c r="ZR32" s="1013"/>
      <c r="ZS32" s="1013"/>
      <c r="ZT32" s="1013"/>
      <c r="ZU32" s="1013"/>
      <c r="ZV32" s="1013"/>
      <c r="ZW32" s="1013"/>
      <c r="ZX32" s="1013"/>
      <c r="ZY32" s="1013"/>
      <c r="ZZ32" s="1013"/>
      <c r="AAA32" s="1013"/>
      <c r="AAB32" s="1013"/>
      <c r="AAC32" s="1013"/>
      <c r="AAD32" s="1013"/>
      <c r="AAE32" s="1013"/>
      <c r="AAF32" s="1013"/>
      <c r="AAG32" s="1013"/>
      <c r="AAH32" s="1013"/>
      <c r="AAI32" s="1013"/>
      <c r="AAJ32" s="1013"/>
      <c r="AAK32" s="1013"/>
      <c r="AAL32" s="1013"/>
      <c r="AAM32" s="1013"/>
      <c r="AAN32" s="1013"/>
      <c r="AAO32" s="1013"/>
      <c r="AAP32" s="1013"/>
      <c r="AAQ32" s="1013"/>
      <c r="AAR32" s="1013"/>
      <c r="AAS32" s="1013"/>
      <c r="AAT32" s="1013"/>
      <c r="AAU32" s="1013"/>
      <c r="AAV32" s="1013"/>
      <c r="AAW32" s="1013"/>
      <c r="AAX32" s="1013"/>
      <c r="AAY32" s="1013"/>
      <c r="AAZ32" s="1013"/>
      <c r="ABA32" s="1013"/>
      <c r="ABB32" s="1013"/>
      <c r="ABC32" s="1013"/>
      <c r="ABD32" s="1013"/>
      <c r="ABE32" s="1013"/>
      <c r="ABF32" s="1013"/>
      <c r="ABG32" s="1013"/>
      <c r="ABH32" s="1013"/>
      <c r="ABI32" s="1013"/>
      <c r="ABJ32" s="1013"/>
      <c r="ABK32" s="1013"/>
      <c r="ABL32" s="1013"/>
      <c r="ABM32" s="1013"/>
      <c r="ABN32" s="1013"/>
      <c r="ABO32" s="1013"/>
      <c r="ABP32" s="1013"/>
      <c r="ABQ32" s="1013"/>
      <c r="ABR32" s="1013"/>
      <c r="ABS32" s="1013"/>
      <c r="ABT32" s="1013"/>
      <c r="ABU32" s="1013"/>
      <c r="ABV32" s="1013"/>
      <c r="ABW32" s="1013"/>
      <c r="ABX32" s="1013"/>
      <c r="ABY32" s="1013"/>
      <c r="ABZ32" s="1013"/>
      <c r="ACA32" s="1013"/>
      <c r="ACB32" s="1013"/>
      <c r="ACC32" s="1013"/>
      <c r="ACD32" s="1013"/>
      <c r="ACE32" s="1013"/>
      <c r="ACF32" s="1013"/>
      <c r="ACG32" s="1013"/>
      <c r="ACH32" s="1013"/>
      <c r="ACI32" s="1013"/>
      <c r="ACJ32" s="1013"/>
      <c r="ACK32" s="1013"/>
      <c r="ACL32" s="1013"/>
      <c r="ACM32" s="1013"/>
      <c r="ACN32" s="1013"/>
      <c r="ACO32" s="1013"/>
      <c r="ACP32" s="1013"/>
      <c r="ACQ32" s="1013"/>
      <c r="ACR32" s="1013"/>
      <c r="ACS32" s="1013"/>
      <c r="ACT32" s="1013"/>
      <c r="ACU32" s="1013"/>
      <c r="ACV32" s="1013"/>
      <c r="ACW32" s="1013"/>
      <c r="ACX32" s="1013"/>
      <c r="ACY32" s="1013"/>
      <c r="ACZ32" s="1013"/>
      <c r="ADA32" s="1013"/>
      <c r="ADB32" s="1013"/>
      <c r="ADC32" s="1013"/>
      <c r="ADD32" s="1013"/>
      <c r="ADE32" s="1013"/>
      <c r="ADF32" s="1013"/>
      <c r="ADG32" s="1013"/>
      <c r="ADH32" s="1013"/>
      <c r="ADI32" s="1013"/>
      <c r="ADJ32" s="1013"/>
      <c r="ADK32" s="1013"/>
      <c r="ADL32" s="1013"/>
      <c r="ADM32" s="1013"/>
      <c r="ADN32" s="1013"/>
      <c r="ADO32" s="1013"/>
      <c r="ADP32" s="1013"/>
      <c r="ADQ32" s="1013"/>
      <c r="ADR32" s="1013"/>
      <c r="ADS32" s="1013"/>
      <c r="ADT32" s="1013"/>
      <c r="ADU32" s="1013"/>
      <c r="ADV32" s="1013"/>
      <c r="ADW32" s="1013"/>
      <c r="ADX32" s="1013"/>
      <c r="ADY32" s="1013"/>
      <c r="ADZ32" s="1013"/>
      <c r="AEA32" s="1013"/>
      <c r="AEB32" s="1013"/>
      <c r="AEC32" s="1013"/>
      <c r="AED32" s="1013"/>
      <c r="AEE32" s="1013"/>
      <c r="AEF32" s="1013"/>
      <c r="AEG32" s="1013"/>
      <c r="AEH32" s="1013"/>
      <c r="AEI32" s="1013"/>
      <c r="AEJ32" s="1013"/>
      <c r="AEK32" s="1013"/>
      <c r="AEL32" s="1013"/>
      <c r="AEM32" s="1013"/>
      <c r="AEN32" s="1013"/>
      <c r="AEO32" s="1013"/>
      <c r="AEP32" s="1013"/>
      <c r="AEQ32" s="1013"/>
      <c r="AER32" s="1013"/>
      <c r="AES32" s="1013"/>
      <c r="AET32" s="1013"/>
      <c r="AEU32" s="1013"/>
      <c r="AEV32" s="1013"/>
      <c r="AEW32" s="1013"/>
      <c r="AEX32" s="1013"/>
      <c r="AEY32" s="1013"/>
      <c r="AEZ32" s="1013"/>
      <c r="AFA32" s="1013"/>
      <c r="AFB32" s="1013"/>
      <c r="AFC32" s="1013"/>
      <c r="AFD32" s="1013"/>
      <c r="AFE32" s="1013"/>
      <c r="AFF32" s="1013"/>
      <c r="AFG32" s="1013"/>
      <c r="AFH32" s="1013"/>
      <c r="AFI32" s="1013"/>
      <c r="AFJ32" s="1013"/>
      <c r="AFK32" s="1013"/>
      <c r="AFL32" s="1013"/>
      <c r="AFM32" s="1013"/>
      <c r="AFN32" s="1013"/>
      <c r="AFO32" s="1013"/>
      <c r="AFP32" s="1013"/>
      <c r="AFQ32" s="1013"/>
      <c r="AFR32" s="1013"/>
      <c r="AFS32" s="1013"/>
      <c r="AFT32" s="1013"/>
      <c r="AFU32" s="1013"/>
      <c r="AFV32" s="1013"/>
      <c r="AFW32" s="1013"/>
      <c r="AFX32" s="1013"/>
      <c r="AFY32" s="1013"/>
      <c r="AFZ32" s="1013"/>
      <c r="AGA32" s="1013"/>
      <c r="AGB32" s="1013"/>
      <c r="AGC32" s="1013"/>
      <c r="AGD32" s="1013"/>
      <c r="AGE32" s="1013"/>
      <c r="AGF32" s="1013"/>
      <c r="AGG32" s="1013"/>
      <c r="AGH32" s="1013"/>
      <c r="AGI32" s="1013"/>
      <c r="AGJ32" s="1013"/>
      <c r="AGK32" s="1013"/>
      <c r="AGL32" s="1013"/>
      <c r="AGM32" s="1013"/>
      <c r="AGN32" s="1013"/>
      <c r="AGO32" s="1013"/>
      <c r="AGP32" s="1013"/>
      <c r="AGQ32" s="1013"/>
      <c r="AGR32" s="1013"/>
      <c r="AGS32" s="1013"/>
      <c r="AGT32" s="1013"/>
      <c r="AGU32" s="1013"/>
      <c r="AGV32" s="1013"/>
      <c r="AGW32" s="1013"/>
      <c r="AGX32" s="1013"/>
      <c r="AGY32" s="1013"/>
      <c r="AGZ32" s="1013"/>
      <c r="AHA32" s="1013"/>
      <c r="AHB32" s="1013"/>
      <c r="AHC32" s="1013"/>
      <c r="AHD32" s="1013"/>
      <c r="AHE32" s="1013"/>
      <c r="AHF32" s="1013"/>
      <c r="AHG32" s="1013"/>
      <c r="AHH32" s="1013"/>
      <c r="AHI32" s="1013"/>
      <c r="AHJ32" s="1013"/>
      <c r="AHK32" s="1013"/>
      <c r="AHL32" s="1013"/>
      <c r="AHM32" s="1013"/>
      <c r="AHN32" s="1013"/>
      <c r="AHO32" s="1013"/>
      <c r="AHP32" s="1013"/>
      <c r="AHQ32" s="1013"/>
      <c r="AHR32" s="1013"/>
      <c r="AHS32" s="1013"/>
      <c r="AHT32" s="1013"/>
      <c r="AHU32" s="1013"/>
      <c r="AHV32" s="1013"/>
      <c r="AHW32" s="1013"/>
      <c r="AHX32" s="1013"/>
      <c r="AHY32" s="1013"/>
      <c r="AHZ32" s="1013"/>
      <c r="AIA32" s="1013"/>
      <c r="AIB32" s="1013"/>
      <c r="AIC32" s="1013"/>
      <c r="AID32" s="1013"/>
      <c r="AIE32" s="1013"/>
      <c r="AIF32" s="1013"/>
      <c r="AIG32" s="1013"/>
      <c r="AIH32" s="1013"/>
      <c r="AII32" s="1013"/>
      <c r="AIJ32" s="1013"/>
      <c r="AIK32" s="1013"/>
      <c r="AIL32" s="1013"/>
      <c r="AIM32" s="1013"/>
      <c r="AIN32" s="1013"/>
      <c r="AIO32" s="1013"/>
      <c r="AIP32" s="1013"/>
      <c r="AIQ32" s="1013"/>
      <c r="AIR32" s="1013"/>
      <c r="AIS32" s="1013"/>
      <c r="AIT32" s="1013"/>
      <c r="AIU32" s="1013"/>
      <c r="AIV32" s="1013"/>
      <c r="AIW32" s="1013"/>
      <c r="AIX32" s="1013"/>
      <c r="AIY32" s="1013"/>
      <c r="AIZ32" s="1013"/>
      <c r="AJA32" s="1013"/>
      <c r="AJB32" s="1013"/>
      <c r="AJC32" s="1013"/>
      <c r="AJD32" s="1013"/>
      <c r="AJE32" s="1013"/>
      <c r="AJF32" s="1013"/>
      <c r="AJG32" s="1013"/>
      <c r="AJH32" s="1013"/>
      <c r="AJI32" s="1013"/>
      <c r="AJJ32" s="1013"/>
      <c r="AJK32" s="1013"/>
      <c r="AJL32" s="1013"/>
      <c r="AJM32" s="1013"/>
      <c r="AJN32" s="1013"/>
      <c r="AJO32" s="1013"/>
      <c r="AJP32" s="1013"/>
      <c r="AJQ32" s="1013"/>
      <c r="AJR32" s="1013"/>
      <c r="AJS32" s="1013"/>
      <c r="AJT32" s="1013"/>
      <c r="AJU32" s="1013"/>
      <c r="AJV32" s="1013"/>
      <c r="AJW32" s="1013"/>
      <c r="AJX32" s="1013"/>
      <c r="AJY32" s="1013"/>
      <c r="AJZ32" s="1013"/>
      <c r="AKA32" s="1013"/>
      <c r="AKB32" s="1013"/>
      <c r="AKC32" s="1013"/>
      <c r="AKD32" s="1013"/>
      <c r="AKE32" s="1013"/>
      <c r="AKF32" s="1013"/>
      <c r="AKG32" s="1013"/>
      <c r="AKH32" s="1013"/>
      <c r="AKI32" s="1013"/>
      <c r="AKJ32" s="1013"/>
      <c r="AKK32" s="1013"/>
      <c r="AKL32" s="1013"/>
      <c r="AKM32" s="1013"/>
      <c r="AKN32" s="1013"/>
      <c r="AKO32" s="1013"/>
      <c r="AKP32" s="1013"/>
      <c r="AKQ32" s="1013"/>
      <c r="AKR32" s="1013"/>
      <c r="AKS32" s="1013"/>
      <c r="AKT32" s="1013"/>
      <c r="AKU32" s="1013"/>
      <c r="AKV32" s="1013"/>
      <c r="AKW32" s="1013"/>
      <c r="AKX32" s="1013"/>
      <c r="AKY32" s="1013"/>
      <c r="AKZ32" s="1013"/>
      <c r="ALA32" s="1013"/>
      <c r="ALB32" s="1013"/>
      <c r="ALC32" s="1013"/>
      <c r="ALD32" s="1013"/>
      <c r="ALE32" s="1013"/>
      <c r="ALF32" s="1013"/>
      <c r="ALG32" s="1013"/>
      <c r="ALH32" s="1013"/>
      <c r="ALI32" s="1013"/>
      <c r="ALJ32" s="1013"/>
      <c r="ALK32" s="1013"/>
      <c r="ALL32" s="1013"/>
      <c r="ALM32" s="1013"/>
      <c r="ALN32" s="1013"/>
      <c r="ALO32" s="1013"/>
      <c r="ALP32" s="1013"/>
      <c r="ALQ32" s="1013"/>
      <c r="ALR32" s="1013"/>
      <c r="ALS32" s="1013"/>
      <c r="ALT32" s="1013"/>
      <c r="ALU32" s="1013"/>
      <c r="ALV32" s="1013"/>
      <c r="ALW32" s="1013"/>
      <c r="ALX32" s="1013"/>
      <c r="ALY32" s="1013"/>
      <c r="ALZ32" s="1013"/>
      <c r="AMA32" s="1013"/>
      <c r="AMB32" s="1013"/>
      <c r="AMC32" s="1013"/>
      <c r="AMD32" s="1013"/>
      <c r="AME32" s="1013"/>
      <c r="AMF32" s="1013"/>
      <c r="AMG32" s="1013"/>
      <c r="AMH32" s="1013"/>
      <c r="AMI32" s="1013"/>
      <c r="AMJ32" s="1013"/>
      <c r="AMK32" s="1013"/>
      <c r="AML32" s="1013"/>
      <c r="AMM32" s="1013"/>
      <c r="AMN32" s="1013"/>
      <c r="AMO32" s="1013"/>
      <c r="AMP32" s="1013"/>
      <c r="AMQ32" s="1013"/>
      <c r="AMR32" s="1013"/>
      <c r="AMS32" s="1013"/>
      <c r="AMT32" s="1013"/>
      <c r="AMU32" s="1013"/>
      <c r="AMV32" s="1013"/>
      <c r="AMW32" s="1013"/>
      <c r="AMX32" s="1013"/>
      <c r="AMY32" s="1013"/>
      <c r="AMZ32" s="1013"/>
      <c r="ANA32" s="1013"/>
      <c r="ANB32" s="1013"/>
      <c r="ANC32" s="1013"/>
      <c r="AND32" s="1013"/>
      <c r="ANE32" s="1013"/>
      <c r="ANF32" s="1013"/>
      <c r="ANG32" s="1013"/>
      <c r="ANH32" s="1013"/>
      <c r="ANI32" s="1013"/>
      <c r="ANJ32" s="1013"/>
      <c r="ANK32" s="1013"/>
      <c r="ANL32" s="1013"/>
      <c r="ANM32" s="1013"/>
      <c r="ANN32" s="1013"/>
      <c r="ANO32" s="1013"/>
      <c r="ANP32" s="1013"/>
      <c r="ANQ32" s="1013"/>
      <c r="ANR32" s="1013"/>
      <c r="ANS32" s="1013"/>
      <c r="ANT32" s="1013"/>
      <c r="ANU32" s="1013"/>
      <c r="ANV32" s="1013"/>
      <c r="ANW32" s="1013"/>
      <c r="ANX32" s="1013"/>
      <c r="ANY32" s="1013"/>
      <c r="ANZ32" s="1013"/>
      <c r="AOA32" s="1013"/>
      <c r="AOB32" s="1013"/>
      <c r="AOC32" s="1013"/>
      <c r="AOD32" s="1013"/>
      <c r="AOE32" s="1013"/>
      <c r="AOF32" s="1013"/>
      <c r="AOG32" s="1013"/>
      <c r="AOH32" s="1013"/>
      <c r="AOI32" s="1013"/>
      <c r="AOJ32" s="1013"/>
      <c r="AOK32" s="1013"/>
      <c r="AOL32" s="1013"/>
      <c r="AOM32" s="1013"/>
      <c r="AON32" s="1013"/>
      <c r="AOO32" s="1013"/>
      <c r="AOP32" s="1013"/>
      <c r="AOQ32" s="1013"/>
      <c r="AOR32" s="1013"/>
      <c r="AOS32" s="1013"/>
      <c r="AOT32" s="1013"/>
      <c r="AOU32" s="1013"/>
      <c r="AOV32" s="1013"/>
      <c r="AOW32" s="1013"/>
      <c r="AOX32" s="1013"/>
      <c r="AOY32" s="1013"/>
      <c r="AOZ32" s="1013"/>
      <c r="APA32" s="1013"/>
      <c r="APB32" s="1013"/>
      <c r="APC32" s="1013"/>
      <c r="APD32" s="1013"/>
      <c r="APE32" s="1013"/>
      <c r="APF32" s="1013"/>
      <c r="APG32" s="1013"/>
      <c r="APH32" s="1013"/>
      <c r="API32" s="1013"/>
      <c r="APJ32" s="1013"/>
      <c r="APK32" s="1013"/>
      <c r="APL32" s="1013"/>
      <c r="APM32" s="1013"/>
      <c r="APN32" s="1013"/>
      <c r="APO32" s="1013"/>
      <c r="APP32" s="1013"/>
      <c r="APQ32" s="1013"/>
      <c r="APR32" s="1013"/>
      <c r="APS32" s="1013"/>
      <c r="APT32" s="1013"/>
      <c r="APU32" s="1013"/>
      <c r="APV32" s="1013"/>
      <c r="APW32" s="1013"/>
      <c r="APX32" s="1013"/>
      <c r="APY32" s="1013"/>
      <c r="APZ32" s="1013"/>
      <c r="AQA32" s="1013"/>
      <c r="AQB32" s="1013"/>
      <c r="AQC32" s="1013"/>
      <c r="AQD32" s="1013"/>
      <c r="AQE32" s="1013"/>
      <c r="AQF32" s="1013"/>
      <c r="AQG32" s="1013"/>
      <c r="AQH32" s="1013"/>
      <c r="AQI32" s="1013"/>
      <c r="AQJ32" s="1013"/>
      <c r="AQK32" s="1013"/>
      <c r="AQL32" s="1013"/>
      <c r="AQM32" s="1013"/>
      <c r="AQN32" s="1013"/>
      <c r="AQO32" s="1013"/>
      <c r="AQP32" s="1013"/>
      <c r="AQQ32" s="1013"/>
      <c r="AQR32" s="1013"/>
      <c r="AQS32" s="1013"/>
      <c r="AQT32" s="1013"/>
      <c r="AQU32" s="1013"/>
      <c r="AQV32" s="1013"/>
      <c r="AQW32" s="1013"/>
      <c r="AQX32" s="1013"/>
      <c r="AQY32" s="1013"/>
      <c r="AQZ32" s="1013"/>
      <c r="ARA32" s="1013"/>
      <c r="ARB32" s="1013"/>
      <c r="ARC32" s="1013"/>
      <c r="ARD32" s="1013"/>
      <c r="ARE32" s="1013"/>
      <c r="ARF32" s="1013"/>
      <c r="ARG32" s="1013"/>
      <c r="ARH32" s="1013"/>
      <c r="ARI32" s="1013"/>
      <c r="ARJ32" s="1013"/>
      <c r="ARK32" s="1013"/>
      <c r="ARL32" s="1013"/>
      <c r="ARM32" s="1013"/>
      <c r="ARN32" s="1013"/>
      <c r="ARO32" s="1013"/>
      <c r="ARP32" s="1013"/>
      <c r="ARQ32" s="1013"/>
      <c r="ARR32" s="1013"/>
      <c r="ARS32" s="1013"/>
      <c r="ART32" s="1013"/>
      <c r="ARU32" s="1013"/>
      <c r="ARV32" s="1013"/>
      <c r="ARW32" s="1013"/>
      <c r="ARX32" s="1013"/>
      <c r="ARY32" s="1013"/>
      <c r="ARZ32" s="1013"/>
      <c r="ASA32" s="1013"/>
      <c r="ASB32" s="1013"/>
      <c r="ASC32" s="1013"/>
      <c r="ASD32" s="1013"/>
      <c r="ASE32" s="1013"/>
      <c r="ASF32" s="1013"/>
      <c r="ASG32" s="1013"/>
      <c r="ASH32" s="1013"/>
      <c r="ASI32" s="1013"/>
      <c r="ASJ32" s="1013"/>
      <c r="ASK32" s="1013"/>
      <c r="ASL32" s="1013"/>
      <c r="ASM32" s="1013"/>
      <c r="ASN32" s="1013"/>
      <c r="ASO32" s="1013"/>
      <c r="ASP32" s="1013"/>
      <c r="ASQ32" s="1013"/>
      <c r="ASR32" s="1013"/>
      <c r="ASS32" s="1013"/>
      <c r="AST32" s="1013"/>
      <c r="ASU32" s="1013"/>
      <c r="ASV32" s="1013"/>
      <c r="ASW32" s="1013"/>
      <c r="ASX32" s="1013"/>
      <c r="ASY32" s="1013"/>
      <c r="ASZ32" s="1013"/>
      <c r="ATA32" s="1013"/>
      <c r="ATB32" s="1013"/>
      <c r="ATC32" s="1013"/>
      <c r="ATD32" s="1013"/>
      <c r="ATE32" s="1013"/>
      <c r="ATF32" s="1013"/>
      <c r="ATG32" s="1013"/>
      <c r="ATH32" s="1013"/>
      <c r="ATI32" s="1013"/>
      <c r="ATJ32" s="1013"/>
      <c r="ATK32" s="1013"/>
      <c r="ATL32" s="1013"/>
      <c r="ATM32" s="1013"/>
      <c r="ATN32" s="1013"/>
      <c r="ATO32" s="1013"/>
      <c r="ATP32" s="1013"/>
      <c r="ATQ32" s="1013"/>
      <c r="ATR32" s="1013"/>
      <c r="ATS32" s="1013"/>
      <c r="ATT32" s="1013"/>
      <c r="ATU32" s="1013"/>
      <c r="ATV32" s="1013"/>
      <c r="ATW32" s="1013"/>
      <c r="ATX32" s="1013"/>
      <c r="ATY32" s="1013"/>
      <c r="ATZ32" s="1013"/>
      <c r="AUA32" s="1013"/>
      <c r="AUB32" s="1013"/>
      <c r="AUC32" s="1013"/>
      <c r="AUD32" s="1013"/>
      <c r="AUE32" s="1013"/>
      <c r="AUF32" s="1013"/>
      <c r="AUG32" s="1013"/>
      <c r="AUH32" s="1013"/>
      <c r="AUI32" s="1013"/>
      <c r="AUJ32" s="1013"/>
      <c r="AUK32" s="1013"/>
      <c r="AUL32" s="1013"/>
      <c r="AUM32" s="1013"/>
      <c r="AUN32" s="1013"/>
      <c r="AUO32" s="1013"/>
      <c r="AUP32" s="1013"/>
      <c r="AUQ32" s="1013"/>
      <c r="AUR32" s="1013"/>
      <c r="AUS32" s="1013"/>
      <c r="AUT32" s="1013"/>
      <c r="AUU32" s="1013"/>
      <c r="AUV32" s="1013"/>
      <c r="AUW32" s="1013"/>
      <c r="AUX32" s="1013"/>
      <c r="AUY32" s="1013"/>
      <c r="AUZ32" s="1013"/>
      <c r="AVA32" s="1013"/>
      <c r="AVB32" s="1013"/>
      <c r="AVC32" s="1013"/>
      <c r="AVD32" s="1013"/>
      <c r="AVE32" s="1013"/>
      <c r="AVF32" s="1013"/>
      <c r="AVG32" s="1013"/>
      <c r="AVH32" s="1013"/>
      <c r="AVI32" s="1013"/>
      <c r="AVJ32" s="1013"/>
      <c r="AVK32" s="1013"/>
      <c r="AVL32" s="1013"/>
      <c r="AVM32" s="1013"/>
      <c r="AVN32" s="1013"/>
      <c r="AVO32" s="1013"/>
      <c r="AVP32" s="1013"/>
      <c r="AVQ32" s="1013"/>
      <c r="AVR32" s="1013"/>
      <c r="AVS32" s="1013"/>
      <c r="AVT32" s="1013"/>
      <c r="AVU32" s="1013"/>
      <c r="AVV32" s="1013"/>
      <c r="AVW32" s="1013"/>
      <c r="AVX32" s="1013"/>
      <c r="AVY32" s="1013"/>
      <c r="AVZ32" s="1013"/>
      <c r="AWA32" s="1013"/>
      <c r="AWB32" s="1013"/>
      <c r="AWC32" s="1013"/>
      <c r="AWD32" s="1013"/>
      <c r="AWE32" s="1013"/>
      <c r="AWF32" s="1013"/>
      <c r="AWG32" s="1013"/>
      <c r="AWH32" s="1013"/>
      <c r="AWI32" s="1013"/>
      <c r="AWJ32" s="1013"/>
      <c r="AWK32" s="1013"/>
      <c r="AWL32" s="1013"/>
      <c r="AWM32" s="1013"/>
      <c r="AWN32" s="1013"/>
      <c r="AWO32" s="1013"/>
      <c r="AWP32" s="1013"/>
      <c r="AWQ32" s="1013"/>
      <c r="AWR32" s="1013"/>
      <c r="AWS32" s="1013"/>
      <c r="AWT32" s="1013"/>
      <c r="AWU32" s="1013"/>
      <c r="AWV32" s="1013"/>
      <c r="AWW32" s="1013"/>
      <c r="AWX32" s="1013"/>
      <c r="AWY32" s="1013"/>
      <c r="AWZ32" s="1013"/>
      <c r="AXA32" s="1013"/>
      <c r="AXB32" s="1013"/>
      <c r="AXC32" s="1013"/>
      <c r="AXD32" s="1013"/>
      <c r="AXE32" s="1013"/>
      <c r="AXF32" s="1013"/>
      <c r="AXG32" s="1013"/>
      <c r="AXH32" s="1013"/>
      <c r="AXI32" s="1013"/>
      <c r="AXJ32" s="1013"/>
      <c r="AXK32" s="1013"/>
      <c r="AXL32" s="1013"/>
      <c r="AXM32" s="1013"/>
      <c r="AXN32" s="1013"/>
      <c r="AXO32" s="1013"/>
      <c r="AXP32" s="1013"/>
      <c r="AXQ32" s="1013"/>
      <c r="AXR32" s="1013"/>
      <c r="AXS32" s="1013"/>
      <c r="AXT32" s="1013"/>
      <c r="AXU32" s="1013"/>
      <c r="AXV32" s="1013"/>
      <c r="AXW32" s="1013"/>
      <c r="AXX32" s="1013"/>
      <c r="AXY32" s="1013"/>
      <c r="AXZ32" s="1013"/>
      <c r="AYA32" s="1013"/>
      <c r="AYB32" s="1013"/>
      <c r="AYC32" s="1013"/>
      <c r="AYD32" s="1013"/>
      <c r="AYE32" s="1013"/>
      <c r="AYF32" s="1013"/>
      <c r="AYG32" s="1013"/>
      <c r="AYH32" s="1013"/>
      <c r="AYI32" s="1013"/>
      <c r="AYJ32" s="1013"/>
      <c r="AYK32" s="1013"/>
      <c r="AYL32" s="1013"/>
      <c r="AYM32" s="1013"/>
      <c r="AYN32" s="1013"/>
      <c r="AYO32" s="1013"/>
      <c r="AYP32" s="1013"/>
      <c r="AYQ32" s="1013"/>
      <c r="AYR32" s="1013"/>
      <c r="AYS32" s="1013"/>
      <c r="AYT32" s="1013"/>
      <c r="AYU32" s="1013"/>
      <c r="AYV32" s="1013"/>
      <c r="AYW32" s="1013"/>
      <c r="AYX32" s="1013"/>
      <c r="AYY32" s="1013"/>
      <c r="AYZ32" s="1013"/>
      <c r="AZA32" s="1013"/>
      <c r="AZB32" s="1013"/>
      <c r="AZC32" s="1013"/>
      <c r="AZD32" s="1013"/>
      <c r="AZE32" s="1013"/>
      <c r="AZF32" s="1013"/>
      <c r="AZG32" s="1013"/>
      <c r="AZH32" s="1013"/>
      <c r="AZI32" s="1013"/>
      <c r="AZJ32" s="1013"/>
      <c r="AZK32" s="1013"/>
      <c r="AZL32" s="1013"/>
      <c r="AZM32" s="1013"/>
      <c r="AZN32" s="1013"/>
      <c r="AZO32" s="1013"/>
      <c r="AZP32" s="1013"/>
      <c r="AZQ32" s="1013"/>
      <c r="AZR32" s="1013"/>
      <c r="AZS32" s="1013"/>
      <c r="AZT32" s="1013"/>
      <c r="AZU32" s="1013"/>
      <c r="AZV32" s="1013"/>
      <c r="AZW32" s="1013"/>
      <c r="AZX32" s="1013"/>
      <c r="AZY32" s="1013"/>
      <c r="AZZ32" s="1013"/>
      <c r="BAA32" s="1013"/>
      <c r="BAB32" s="1013"/>
      <c r="BAC32" s="1013"/>
      <c r="BAD32" s="1013"/>
      <c r="BAE32" s="1013"/>
      <c r="BAF32" s="1013"/>
      <c r="BAG32" s="1013"/>
      <c r="BAH32" s="1013"/>
      <c r="BAI32" s="1013"/>
      <c r="BAJ32" s="1013"/>
      <c r="BAK32" s="1013"/>
      <c r="BAL32" s="1013"/>
      <c r="BAM32" s="1013"/>
      <c r="BAN32" s="1013"/>
      <c r="BAO32" s="1013"/>
      <c r="BAP32" s="1013"/>
      <c r="BAQ32" s="1013"/>
      <c r="BAR32" s="1013"/>
      <c r="BAS32" s="1013"/>
      <c r="BAT32" s="1013"/>
      <c r="BAU32" s="1013"/>
      <c r="BAV32" s="1013"/>
      <c r="BAW32" s="1013"/>
      <c r="BAX32" s="1013"/>
      <c r="BAY32" s="1013"/>
      <c r="BAZ32" s="1013"/>
      <c r="BBA32" s="1013"/>
      <c r="BBB32" s="1013"/>
      <c r="BBC32" s="1013"/>
      <c r="BBD32" s="1013"/>
      <c r="BBE32" s="1013"/>
      <c r="BBF32" s="1013"/>
      <c r="BBG32" s="1013"/>
      <c r="BBH32" s="1013"/>
      <c r="BBI32" s="1013"/>
      <c r="BBJ32" s="1013"/>
      <c r="BBK32" s="1013"/>
      <c r="BBL32" s="1013"/>
      <c r="BBM32" s="1013"/>
      <c r="BBN32" s="1013"/>
      <c r="BBO32" s="1013"/>
      <c r="BBP32" s="1013"/>
      <c r="BBQ32" s="1013"/>
      <c r="BBR32" s="1013"/>
      <c r="BBS32" s="1013"/>
      <c r="BBT32" s="1013"/>
      <c r="BBU32" s="1013"/>
      <c r="BBV32" s="1013"/>
      <c r="BBW32" s="1013"/>
      <c r="BBX32" s="1013"/>
      <c r="BBY32" s="1013"/>
      <c r="BBZ32" s="1013"/>
      <c r="BCA32" s="1013"/>
      <c r="BCB32" s="1013"/>
      <c r="BCC32" s="1013"/>
      <c r="BCD32" s="1013"/>
      <c r="BCE32" s="1013"/>
      <c r="BCF32" s="1013"/>
      <c r="BCG32" s="1013"/>
      <c r="BCH32" s="1013"/>
      <c r="BCI32" s="1013"/>
      <c r="BCJ32" s="1013"/>
      <c r="BCK32" s="1013"/>
      <c r="BCL32" s="1013"/>
      <c r="BCM32" s="1013"/>
      <c r="BCN32" s="1013"/>
      <c r="BCO32" s="1013"/>
      <c r="BCP32" s="1013"/>
      <c r="BCQ32" s="1013"/>
      <c r="BCR32" s="1013"/>
      <c r="BCS32" s="1013"/>
      <c r="BCT32" s="1013"/>
      <c r="BCU32" s="1013"/>
      <c r="BCV32" s="1013"/>
      <c r="BCW32" s="1013"/>
      <c r="BCX32" s="1013"/>
      <c r="BCY32" s="1013"/>
      <c r="BCZ32" s="1013"/>
      <c r="BDA32" s="1013"/>
      <c r="BDB32" s="1013"/>
      <c r="BDC32" s="1013"/>
      <c r="BDD32" s="1013"/>
      <c r="BDE32" s="1013"/>
      <c r="BDF32" s="1013"/>
      <c r="BDG32" s="1013"/>
      <c r="BDH32" s="1013"/>
      <c r="BDI32" s="1013"/>
      <c r="BDJ32" s="1013"/>
      <c r="BDK32" s="1013"/>
      <c r="BDL32" s="1013"/>
      <c r="BDM32" s="1013"/>
      <c r="BDN32" s="1013"/>
      <c r="BDO32" s="1013"/>
      <c r="BDP32" s="1013"/>
      <c r="BDQ32" s="1013"/>
      <c r="BDR32" s="1013"/>
      <c r="BDS32" s="1013"/>
      <c r="BDT32" s="1013"/>
      <c r="BDU32" s="1013"/>
      <c r="BDV32" s="1013"/>
      <c r="BDW32" s="1013"/>
      <c r="BDX32" s="1013"/>
      <c r="BDY32" s="1013"/>
      <c r="BDZ32" s="1013"/>
      <c r="BEA32" s="1013"/>
      <c r="BEB32" s="1013"/>
      <c r="BEC32" s="1013"/>
      <c r="BED32" s="1013"/>
      <c r="BEE32" s="1013"/>
      <c r="BEF32" s="1013"/>
      <c r="BEG32" s="1013"/>
      <c r="BEH32" s="1013"/>
      <c r="BEI32" s="1013"/>
      <c r="BEJ32" s="1013"/>
      <c r="BEK32" s="1013"/>
      <c r="BEL32" s="1013"/>
      <c r="BEM32" s="1013"/>
      <c r="BEN32" s="1013"/>
      <c r="BEO32" s="1013"/>
      <c r="BEP32" s="1013"/>
      <c r="BEQ32" s="1013"/>
      <c r="BER32" s="1013"/>
      <c r="BES32" s="1013"/>
      <c r="BET32" s="1013"/>
      <c r="BEU32" s="1013"/>
      <c r="BEV32" s="1013"/>
      <c r="BEW32" s="1013"/>
      <c r="BEX32" s="1013"/>
      <c r="BEY32" s="1013"/>
      <c r="BEZ32" s="1013"/>
      <c r="BFA32" s="1013"/>
      <c r="BFB32" s="1013"/>
      <c r="BFC32" s="1013"/>
      <c r="BFD32" s="1013"/>
      <c r="BFE32" s="1013"/>
      <c r="BFF32" s="1013"/>
      <c r="BFG32" s="1013"/>
      <c r="BFH32" s="1013"/>
      <c r="BFI32" s="1013"/>
      <c r="BFJ32" s="1013"/>
      <c r="BFK32" s="1013"/>
      <c r="BFL32" s="1013"/>
      <c r="BFM32" s="1013"/>
      <c r="BFN32" s="1013"/>
      <c r="BFO32" s="1013"/>
      <c r="BFP32" s="1013"/>
      <c r="BFQ32" s="1013"/>
      <c r="BFR32" s="1013"/>
      <c r="BFS32" s="1013"/>
      <c r="BFT32" s="1013"/>
      <c r="BFU32" s="1013"/>
      <c r="BFV32" s="1013"/>
      <c r="BFW32" s="1013"/>
      <c r="BFX32" s="1013"/>
      <c r="BFY32" s="1013"/>
      <c r="BFZ32" s="1013"/>
      <c r="BGA32" s="1013"/>
      <c r="BGB32" s="1013"/>
      <c r="BGC32" s="1013"/>
      <c r="BGD32" s="1013"/>
      <c r="BGE32" s="1013"/>
      <c r="BGF32" s="1013"/>
      <c r="BGG32" s="1013"/>
      <c r="BGH32" s="1013"/>
      <c r="BGI32" s="1013"/>
      <c r="BGJ32" s="1013"/>
      <c r="BGK32" s="1013"/>
      <c r="BGL32" s="1013"/>
      <c r="BGM32" s="1013"/>
      <c r="BGN32" s="1013"/>
      <c r="BGO32" s="1013"/>
      <c r="BGP32" s="1013"/>
      <c r="BGQ32" s="1013"/>
      <c r="BGR32" s="1013"/>
      <c r="BGS32" s="1013"/>
      <c r="BGT32" s="1013"/>
      <c r="BGU32" s="1013"/>
      <c r="BGV32" s="1013"/>
      <c r="BGW32" s="1013"/>
      <c r="BGX32" s="1013"/>
      <c r="BGY32" s="1013"/>
      <c r="BGZ32" s="1013"/>
      <c r="BHA32" s="1013"/>
      <c r="BHB32" s="1013"/>
      <c r="BHC32" s="1013"/>
      <c r="BHD32" s="1013"/>
      <c r="BHE32" s="1013"/>
      <c r="BHF32" s="1013"/>
      <c r="BHG32" s="1013"/>
      <c r="BHH32" s="1013"/>
      <c r="BHI32" s="1013"/>
      <c r="BHJ32" s="1013"/>
      <c r="BHK32" s="1013"/>
      <c r="BHL32" s="1013"/>
      <c r="BHM32" s="1013"/>
      <c r="BHN32" s="1013"/>
      <c r="BHO32" s="1013"/>
      <c r="BHP32" s="1013"/>
      <c r="BHQ32" s="1013"/>
      <c r="BHR32" s="1013"/>
      <c r="BHS32" s="1013"/>
      <c r="BHT32" s="1013"/>
      <c r="BHU32" s="1013"/>
      <c r="BHV32" s="1013"/>
      <c r="BHW32" s="1013"/>
      <c r="BHX32" s="1013"/>
      <c r="BHY32" s="1013"/>
      <c r="BHZ32" s="1013"/>
      <c r="BIA32" s="1013"/>
      <c r="BIB32" s="1013"/>
      <c r="BIC32" s="1013"/>
      <c r="BID32" s="1013"/>
      <c r="BIE32" s="1013"/>
      <c r="BIF32" s="1013"/>
      <c r="BIG32" s="1013"/>
      <c r="BIH32" s="1013"/>
      <c r="BII32" s="1013"/>
      <c r="BIJ32" s="1013"/>
      <c r="BIK32" s="1013"/>
      <c r="BIL32" s="1013"/>
      <c r="BIM32" s="1013"/>
      <c r="BIN32" s="1013"/>
      <c r="BIO32" s="1013"/>
      <c r="BIP32" s="1013"/>
      <c r="BIQ32" s="1013"/>
      <c r="BIR32" s="1013"/>
      <c r="BIS32" s="1013"/>
      <c r="BIT32" s="1013"/>
      <c r="BIU32" s="1013"/>
      <c r="BIV32" s="1013"/>
      <c r="BIW32" s="1013"/>
      <c r="BIX32" s="1013"/>
      <c r="BIY32" s="1013"/>
      <c r="BIZ32" s="1013"/>
      <c r="BJA32" s="1013"/>
      <c r="BJB32" s="1013"/>
      <c r="BJC32" s="1013"/>
      <c r="BJD32" s="1013"/>
      <c r="BJE32" s="1013"/>
      <c r="BJF32" s="1013"/>
      <c r="BJG32" s="1013"/>
      <c r="BJH32" s="1013"/>
      <c r="BJI32" s="1013"/>
      <c r="BJJ32" s="1013"/>
      <c r="BJK32" s="1013"/>
      <c r="BJL32" s="1013"/>
      <c r="BJM32" s="1013"/>
      <c r="BJN32" s="1013"/>
      <c r="BJO32" s="1013"/>
      <c r="BJP32" s="1013"/>
      <c r="BJQ32" s="1013"/>
      <c r="BJR32" s="1013"/>
      <c r="BJS32" s="1013"/>
      <c r="BJT32" s="1013"/>
      <c r="BJU32" s="1013"/>
      <c r="BJV32" s="1013"/>
      <c r="BJW32" s="1013"/>
      <c r="BJX32" s="1013"/>
      <c r="BJY32" s="1013"/>
      <c r="BJZ32" s="1013"/>
      <c r="BKA32" s="1013"/>
      <c r="BKB32" s="1013"/>
      <c r="BKC32" s="1013"/>
      <c r="BKD32" s="1013"/>
      <c r="BKE32" s="1013"/>
      <c r="BKF32" s="1013"/>
      <c r="BKG32" s="1013"/>
      <c r="BKH32" s="1013"/>
      <c r="BKI32" s="1013"/>
      <c r="BKJ32" s="1013"/>
      <c r="BKK32" s="1013"/>
      <c r="BKL32" s="1013"/>
      <c r="BKM32" s="1013"/>
      <c r="BKN32" s="1013"/>
      <c r="BKO32" s="1013"/>
      <c r="BKP32" s="1013"/>
      <c r="BKQ32" s="1013"/>
      <c r="BKR32" s="1013"/>
      <c r="BKS32" s="1013"/>
      <c r="BKT32" s="1013"/>
      <c r="BKU32" s="1013"/>
      <c r="BKV32" s="1013"/>
      <c r="BKW32" s="1013"/>
      <c r="BKX32" s="1013"/>
      <c r="BKY32" s="1013"/>
      <c r="BKZ32" s="1013"/>
      <c r="BLA32" s="1013"/>
      <c r="BLB32" s="1013"/>
      <c r="BLC32" s="1013"/>
      <c r="BLD32" s="1013"/>
      <c r="BLE32" s="1013"/>
      <c r="BLF32" s="1013"/>
      <c r="BLG32" s="1013"/>
      <c r="BLH32" s="1013"/>
      <c r="BLI32" s="1013"/>
      <c r="BLJ32" s="1013"/>
      <c r="BLK32" s="1013"/>
      <c r="BLL32" s="1013"/>
      <c r="BLM32" s="1013"/>
      <c r="BLN32" s="1013"/>
      <c r="BLO32" s="1013"/>
      <c r="BLP32" s="1013"/>
      <c r="BLQ32" s="1013"/>
      <c r="BLR32" s="1013"/>
      <c r="BLS32" s="1013"/>
      <c r="BLT32" s="1013"/>
      <c r="BLU32" s="1013"/>
      <c r="BLV32" s="1013"/>
      <c r="BLW32" s="1013"/>
      <c r="BLX32" s="1013"/>
      <c r="BLY32" s="1013"/>
      <c r="BLZ32" s="1013"/>
      <c r="BMA32" s="1013"/>
      <c r="BMB32" s="1013"/>
      <c r="BMC32" s="1013"/>
      <c r="BMD32" s="1013"/>
      <c r="BME32" s="1013"/>
      <c r="BMF32" s="1013"/>
      <c r="BMG32" s="1013"/>
      <c r="BMH32" s="1013"/>
      <c r="BMI32" s="1013"/>
      <c r="BMJ32" s="1013"/>
      <c r="BMK32" s="1013"/>
      <c r="BML32" s="1013"/>
      <c r="BMM32" s="1013"/>
      <c r="BMN32" s="1013"/>
      <c r="BMO32" s="1013"/>
      <c r="BMP32" s="1013"/>
      <c r="BMQ32" s="1013"/>
      <c r="BMR32" s="1013"/>
      <c r="BMS32" s="1013"/>
      <c r="BMT32" s="1013"/>
      <c r="BMU32" s="1013"/>
      <c r="BMV32" s="1013"/>
      <c r="BMW32" s="1013"/>
      <c r="BMX32" s="1013"/>
      <c r="BMY32" s="1013"/>
      <c r="BMZ32" s="1013"/>
      <c r="BNA32" s="1013"/>
      <c r="BNB32" s="1013"/>
      <c r="BNC32" s="1013"/>
      <c r="BND32" s="1013"/>
      <c r="BNE32" s="1013"/>
      <c r="BNF32" s="1013"/>
      <c r="BNG32" s="1013"/>
      <c r="BNH32" s="1013"/>
      <c r="BNI32" s="1013"/>
      <c r="BNJ32" s="1013"/>
      <c r="BNK32" s="1013"/>
      <c r="BNL32" s="1013"/>
      <c r="BNM32" s="1013"/>
      <c r="BNN32" s="1013"/>
      <c r="BNO32" s="1013"/>
      <c r="BNP32" s="1013"/>
      <c r="BNQ32" s="1013"/>
      <c r="BNR32" s="1013"/>
      <c r="BNS32" s="1013"/>
      <c r="BNT32" s="1013"/>
      <c r="BNU32" s="1013"/>
      <c r="BNV32" s="1013"/>
      <c r="BNW32" s="1013"/>
      <c r="BNX32" s="1013"/>
      <c r="BNY32" s="1013"/>
      <c r="BNZ32" s="1013"/>
      <c r="BOA32" s="1013"/>
      <c r="BOB32" s="1013"/>
      <c r="BOC32" s="1013"/>
      <c r="BOD32" s="1013"/>
      <c r="BOE32" s="1013"/>
      <c r="BOF32" s="1013"/>
      <c r="BOG32" s="1013"/>
      <c r="BOH32" s="1013"/>
      <c r="BOI32" s="1013"/>
      <c r="BOJ32" s="1013"/>
      <c r="BOK32" s="1013"/>
      <c r="BOL32" s="1013"/>
      <c r="BOM32" s="1013"/>
      <c r="BON32" s="1013"/>
      <c r="BOO32" s="1013"/>
      <c r="BOP32" s="1013"/>
      <c r="BOQ32" s="1013"/>
      <c r="BOR32" s="1013"/>
      <c r="BOS32" s="1013"/>
      <c r="BOT32" s="1013"/>
      <c r="BOU32" s="1013"/>
      <c r="BOV32" s="1013"/>
      <c r="BOW32" s="1013"/>
      <c r="BOX32" s="1013"/>
      <c r="BOY32" s="1013"/>
      <c r="BOZ32" s="1013"/>
      <c r="BPA32" s="1013"/>
      <c r="BPB32" s="1013"/>
      <c r="BPC32" s="1013"/>
      <c r="BPD32" s="1013"/>
      <c r="BPE32" s="1013"/>
      <c r="BPF32" s="1013"/>
      <c r="BPG32" s="1013"/>
      <c r="BPH32" s="1013"/>
      <c r="BPI32" s="1013"/>
      <c r="BPJ32" s="1013"/>
      <c r="BPK32" s="1013"/>
      <c r="BPL32" s="1013"/>
      <c r="BPM32" s="1013"/>
      <c r="BPN32" s="1013"/>
      <c r="BPO32" s="1013"/>
      <c r="BPP32" s="1013"/>
      <c r="BPQ32" s="1013"/>
      <c r="BPR32" s="1013"/>
      <c r="BPS32" s="1013"/>
      <c r="BPT32" s="1013"/>
      <c r="BPU32" s="1013"/>
      <c r="BPV32" s="1013"/>
      <c r="BPW32" s="1013"/>
      <c r="BPX32" s="1013"/>
      <c r="BPY32" s="1013"/>
      <c r="BPZ32" s="1013"/>
      <c r="BQA32" s="1013"/>
      <c r="BQB32" s="1013"/>
      <c r="BQC32" s="1013"/>
      <c r="BQD32" s="1013"/>
      <c r="BQE32" s="1013"/>
      <c r="BQF32" s="1013"/>
      <c r="BQG32" s="1013"/>
      <c r="BQH32" s="1013"/>
      <c r="BQI32" s="1013"/>
      <c r="BQJ32" s="1013"/>
      <c r="BQK32" s="1013"/>
      <c r="BQL32" s="1013"/>
      <c r="BQM32" s="1013"/>
      <c r="BQN32" s="1013"/>
      <c r="BQO32" s="1013"/>
      <c r="BQP32" s="1013"/>
      <c r="BQQ32" s="1013"/>
      <c r="BQR32" s="1013"/>
      <c r="BQS32" s="1013"/>
      <c r="BQT32" s="1013"/>
      <c r="BQU32" s="1013"/>
      <c r="BQV32" s="1013"/>
      <c r="BQW32" s="1013"/>
      <c r="BQX32" s="1013"/>
      <c r="BQY32" s="1013"/>
      <c r="BQZ32" s="1013"/>
      <c r="BRA32" s="1013"/>
      <c r="BRB32" s="1013"/>
      <c r="BRC32" s="1013"/>
      <c r="BRD32" s="1013"/>
      <c r="BRE32" s="1013"/>
      <c r="BRF32" s="1013"/>
      <c r="BRG32" s="1013"/>
      <c r="BRH32" s="1013"/>
      <c r="BRI32" s="1013"/>
      <c r="BRJ32" s="1013"/>
      <c r="BRK32" s="1013"/>
      <c r="BRL32" s="1013"/>
      <c r="BRM32" s="1013"/>
      <c r="BRN32" s="1013"/>
      <c r="BRO32" s="1013"/>
      <c r="BRP32" s="1013"/>
      <c r="BRQ32" s="1013"/>
      <c r="BRR32" s="1013"/>
      <c r="BRS32" s="1013"/>
      <c r="BRT32" s="1013"/>
      <c r="BRU32" s="1013"/>
      <c r="BRV32" s="1013"/>
      <c r="BRW32" s="1013"/>
      <c r="BRX32" s="1013"/>
      <c r="BRY32" s="1013"/>
      <c r="BRZ32" s="1013"/>
      <c r="BSA32" s="1013"/>
      <c r="BSB32" s="1013"/>
      <c r="BSC32" s="1013"/>
      <c r="BSD32" s="1013"/>
      <c r="BSE32" s="1013"/>
      <c r="BSF32" s="1013"/>
      <c r="BSG32" s="1013"/>
      <c r="BSH32" s="1013"/>
      <c r="BSI32" s="1013"/>
      <c r="BSJ32" s="1013"/>
      <c r="BSK32" s="1013"/>
      <c r="BSL32" s="1013"/>
      <c r="BSM32" s="1013"/>
      <c r="BSN32" s="1013"/>
      <c r="BSO32" s="1013"/>
      <c r="BSP32" s="1013"/>
      <c r="BSQ32" s="1013"/>
      <c r="BSR32" s="1013"/>
      <c r="BSS32" s="1013"/>
      <c r="BST32" s="1013"/>
      <c r="BSU32" s="1013"/>
      <c r="BSV32" s="1013"/>
      <c r="BSW32" s="1013"/>
      <c r="BSX32" s="1013"/>
      <c r="BSY32" s="1013"/>
      <c r="BSZ32" s="1013"/>
      <c r="BTA32" s="1013"/>
      <c r="BTB32" s="1013"/>
      <c r="BTC32" s="1013"/>
      <c r="BTD32" s="1013"/>
      <c r="BTE32" s="1013"/>
      <c r="BTF32" s="1013"/>
      <c r="BTG32" s="1013"/>
      <c r="BTH32" s="1013"/>
      <c r="BTI32" s="1013"/>
      <c r="BTJ32" s="1013"/>
      <c r="BTK32" s="1013"/>
      <c r="BTL32" s="1013"/>
      <c r="BTM32" s="1013"/>
      <c r="BTN32" s="1013"/>
      <c r="BTO32" s="1013"/>
      <c r="BTP32" s="1013"/>
      <c r="BTQ32" s="1013"/>
      <c r="BTR32" s="1013"/>
      <c r="BTS32" s="1013"/>
      <c r="BTT32" s="1013"/>
      <c r="BTU32" s="1013"/>
      <c r="BTV32" s="1013"/>
      <c r="BTW32" s="1013"/>
      <c r="BTX32" s="1013"/>
      <c r="BTY32" s="1013"/>
      <c r="BTZ32" s="1013"/>
      <c r="BUA32" s="1013"/>
      <c r="BUB32" s="1013"/>
      <c r="BUC32" s="1013"/>
      <c r="BUD32" s="1013"/>
      <c r="BUE32" s="1013"/>
      <c r="BUF32" s="1013"/>
      <c r="BUG32" s="1013"/>
      <c r="BUH32" s="1013"/>
      <c r="BUI32" s="1013"/>
      <c r="BUJ32" s="1013"/>
      <c r="BUK32" s="1013"/>
      <c r="BUL32" s="1013"/>
      <c r="BUM32" s="1013"/>
      <c r="BUN32" s="1013"/>
      <c r="BUO32" s="1013"/>
      <c r="BUP32" s="1013"/>
      <c r="BUQ32" s="1013"/>
      <c r="BUR32" s="1013"/>
      <c r="BUS32" s="1013"/>
      <c r="BUT32" s="1013"/>
      <c r="BUU32" s="1013"/>
      <c r="BUV32" s="1013"/>
      <c r="BUW32" s="1013"/>
      <c r="BUX32" s="1013"/>
      <c r="BUY32" s="1013"/>
      <c r="BUZ32" s="1013"/>
      <c r="BVA32" s="1013"/>
      <c r="BVB32" s="1013"/>
      <c r="BVC32" s="1013"/>
      <c r="BVD32" s="1013"/>
      <c r="BVE32" s="1013"/>
      <c r="BVF32" s="1013"/>
      <c r="BVG32" s="1013"/>
      <c r="BVH32" s="1013"/>
      <c r="BVI32" s="1013"/>
      <c r="BVJ32" s="1013"/>
      <c r="BVK32" s="1013"/>
      <c r="BVL32" s="1013"/>
      <c r="BVM32" s="1013"/>
      <c r="BVN32" s="1013"/>
      <c r="BVO32" s="1013"/>
      <c r="BVP32" s="1013"/>
      <c r="BVQ32" s="1013"/>
      <c r="BVR32" s="1013"/>
      <c r="BVS32" s="1013"/>
      <c r="BVT32" s="1013"/>
      <c r="BVU32" s="1013"/>
      <c r="BVV32" s="1013"/>
      <c r="BVW32" s="1013"/>
      <c r="BVX32" s="1013"/>
      <c r="BVY32" s="1013"/>
      <c r="BVZ32" s="1013"/>
      <c r="BWA32" s="1013"/>
      <c r="BWB32" s="1013"/>
      <c r="BWC32" s="1013"/>
      <c r="BWD32" s="1013"/>
      <c r="BWE32" s="1013"/>
      <c r="BWF32" s="1013"/>
      <c r="BWG32" s="1013"/>
      <c r="BWH32" s="1013"/>
      <c r="BWI32" s="1013"/>
      <c r="BWJ32" s="1013"/>
      <c r="BWK32" s="1013"/>
      <c r="BWL32" s="1013"/>
      <c r="BWM32" s="1013"/>
      <c r="BWN32" s="1013"/>
      <c r="BWO32" s="1013"/>
      <c r="BWP32" s="1013"/>
      <c r="BWQ32" s="1013"/>
      <c r="BWR32" s="1013"/>
      <c r="BWS32" s="1013"/>
      <c r="BWT32" s="1013"/>
      <c r="BWU32" s="1013"/>
      <c r="BWV32" s="1013"/>
      <c r="BWW32" s="1013"/>
      <c r="BWX32" s="1013"/>
      <c r="BWY32" s="1013"/>
      <c r="BWZ32" s="1013"/>
      <c r="BXA32" s="1013"/>
      <c r="BXB32" s="1013"/>
      <c r="BXC32" s="1013"/>
      <c r="BXD32" s="1013"/>
      <c r="BXE32" s="1013"/>
      <c r="BXF32" s="1013"/>
      <c r="BXG32" s="1013"/>
      <c r="BXH32" s="1013"/>
      <c r="BXI32" s="1013"/>
      <c r="BXJ32" s="1013"/>
      <c r="BXK32" s="1013"/>
      <c r="BXL32" s="1013"/>
      <c r="BXM32" s="1013"/>
      <c r="BXN32" s="1013"/>
      <c r="BXO32" s="1013"/>
      <c r="BXP32" s="1013"/>
      <c r="BXQ32" s="1013"/>
      <c r="BXR32" s="1013"/>
      <c r="BXS32" s="1013"/>
      <c r="BXT32" s="1013"/>
      <c r="BXU32" s="1013"/>
      <c r="BXV32" s="1013"/>
      <c r="BXW32" s="1013"/>
      <c r="BXX32" s="1013"/>
      <c r="BXY32" s="1013"/>
      <c r="BXZ32" s="1013"/>
      <c r="BYA32" s="1013"/>
      <c r="BYB32" s="1013"/>
      <c r="BYC32" s="1013"/>
      <c r="BYD32" s="1013"/>
      <c r="BYE32" s="1013"/>
      <c r="BYF32" s="1013"/>
      <c r="BYG32" s="1013"/>
      <c r="BYH32" s="1013"/>
      <c r="BYI32" s="1013"/>
      <c r="BYJ32" s="1013"/>
      <c r="BYK32" s="1013"/>
      <c r="BYL32" s="1013"/>
      <c r="BYM32" s="1013"/>
      <c r="BYN32" s="1013"/>
      <c r="BYO32" s="1013"/>
      <c r="BYP32" s="1013"/>
      <c r="BYQ32" s="1013"/>
      <c r="BYR32" s="1013"/>
      <c r="BYS32" s="1013"/>
      <c r="BYT32" s="1013"/>
      <c r="BYU32" s="1013"/>
      <c r="BYV32" s="1013"/>
      <c r="BYW32" s="1013"/>
      <c r="BYX32" s="1013"/>
      <c r="BYY32" s="1013"/>
      <c r="BYZ32" s="1013"/>
      <c r="BZA32" s="1013"/>
      <c r="BZB32" s="1013"/>
      <c r="BZC32" s="1013"/>
      <c r="BZD32" s="1013"/>
      <c r="BZE32" s="1013"/>
      <c r="BZF32" s="1013"/>
      <c r="BZG32" s="1013"/>
      <c r="BZH32" s="1013"/>
      <c r="BZI32" s="1013"/>
      <c r="BZJ32" s="1013"/>
      <c r="BZK32" s="1013"/>
      <c r="BZL32" s="1013"/>
      <c r="BZM32" s="1013"/>
      <c r="BZN32" s="1013"/>
      <c r="BZO32" s="1013"/>
      <c r="BZP32" s="1013"/>
      <c r="BZQ32" s="1013"/>
      <c r="BZR32" s="1013"/>
      <c r="BZS32" s="1013"/>
      <c r="BZT32" s="1013"/>
      <c r="BZU32" s="1013"/>
      <c r="BZV32" s="1013"/>
      <c r="BZW32" s="1013"/>
      <c r="BZX32" s="1013"/>
      <c r="BZY32" s="1013"/>
      <c r="BZZ32" s="1013"/>
      <c r="CAA32" s="1013"/>
      <c r="CAB32" s="1013"/>
      <c r="CAC32" s="1013"/>
      <c r="CAD32" s="1013"/>
      <c r="CAE32" s="1013"/>
      <c r="CAF32" s="1013"/>
      <c r="CAG32" s="1013"/>
      <c r="CAH32" s="1013"/>
      <c r="CAI32" s="1013"/>
      <c r="CAJ32" s="1013"/>
      <c r="CAK32" s="1013"/>
      <c r="CAL32" s="1013"/>
      <c r="CAM32" s="1013"/>
      <c r="CAN32" s="1013"/>
      <c r="CAO32" s="1013"/>
      <c r="CAP32" s="1013"/>
      <c r="CAQ32" s="1013"/>
      <c r="CAR32" s="1013"/>
      <c r="CAS32" s="1013"/>
      <c r="CAT32" s="1013"/>
      <c r="CAU32" s="1013"/>
      <c r="CAV32" s="1013"/>
      <c r="CAW32" s="1013"/>
      <c r="CAX32" s="1013"/>
      <c r="CAY32" s="1013"/>
      <c r="CAZ32" s="1013"/>
      <c r="CBA32" s="1013"/>
      <c r="CBB32" s="1013"/>
      <c r="CBC32" s="1013"/>
      <c r="CBD32" s="1013"/>
      <c r="CBE32" s="1013"/>
      <c r="CBF32" s="1013"/>
      <c r="CBG32" s="1013"/>
      <c r="CBH32" s="1013"/>
      <c r="CBI32" s="1013"/>
      <c r="CBJ32" s="1013"/>
      <c r="CBK32" s="1013"/>
      <c r="CBL32" s="1013"/>
      <c r="CBM32" s="1013"/>
      <c r="CBN32" s="1013"/>
      <c r="CBO32" s="1013"/>
      <c r="CBP32" s="1013"/>
      <c r="CBQ32" s="1013"/>
      <c r="CBR32" s="1013"/>
      <c r="CBS32" s="1013"/>
      <c r="CBT32" s="1013"/>
      <c r="CBU32" s="1013"/>
      <c r="CBV32" s="1013"/>
      <c r="CBW32" s="1013"/>
      <c r="CBX32" s="1013"/>
      <c r="CBY32" s="1013"/>
      <c r="CBZ32" s="1013"/>
      <c r="CCA32" s="1013"/>
      <c r="CCB32" s="1013"/>
      <c r="CCC32" s="1013"/>
      <c r="CCD32" s="1013"/>
      <c r="CCE32" s="1013"/>
      <c r="CCF32" s="1013"/>
      <c r="CCG32" s="1013"/>
      <c r="CCH32" s="1013"/>
      <c r="CCI32" s="1013"/>
      <c r="CCJ32" s="1013"/>
      <c r="CCK32" s="1013"/>
      <c r="CCL32" s="1013"/>
      <c r="CCM32" s="1013"/>
      <c r="CCN32" s="1013"/>
      <c r="CCO32" s="1013"/>
      <c r="CCP32" s="1013"/>
      <c r="CCQ32" s="1013"/>
      <c r="CCR32" s="1013"/>
      <c r="CCS32" s="1013"/>
      <c r="CCT32" s="1013"/>
      <c r="CCU32" s="1013"/>
      <c r="CCV32" s="1013"/>
      <c r="CCW32" s="1013"/>
      <c r="CCX32" s="1013"/>
      <c r="CCY32" s="1013"/>
      <c r="CCZ32" s="1013"/>
      <c r="CDA32" s="1013"/>
      <c r="CDB32" s="1013"/>
      <c r="CDC32" s="1013"/>
      <c r="CDD32" s="1013"/>
      <c r="CDE32" s="1013"/>
      <c r="CDF32" s="1013"/>
      <c r="CDG32" s="1013"/>
      <c r="CDH32" s="1013"/>
      <c r="CDI32" s="1013"/>
      <c r="CDJ32" s="1013"/>
      <c r="CDK32" s="1013"/>
      <c r="CDL32" s="1013"/>
      <c r="CDM32" s="1013"/>
      <c r="CDN32" s="1013"/>
      <c r="CDO32" s="1013"/>
      <c r="CDP32" s="1013"/>
      <c r="CDQ32" s="1013"/>
      <c r="CDR32" s="1013"/>
      <c r="CDS32" s="1013"/>
      <c r="CDT32" s="1013"/>
      <c r="CDU32" s="1013"/>
      <c r="CDV32" s="1013"/>
      <c r="CDW32" s="1013"/>
      <c r="CDX32" s="1013"/>
      <c r="CDY32" s="1013"/>
      <c r="CDZ32" s="1013"/>
      <c r="CEA32" s="1013"/>
      <c r="CEB32" s="1013"/>
      <c r="CEC32" s="1013"/>
      <c r="CED32" s="1013"/>
      <c r="CEE32" s="1013"/>
      <c r="CEF32" s="1013"/>
      <c r="CEG32" s="1013"/>
      <c r="CEH32" s="1013"/>
      <c r="CEI32" s="1013"/>
      <c r="CEJ32" s="1013"/>
      <c r="CEK32" s="1013"/>
      <c r="CEL32" s="1013"/>
      <c r="CEM32" s="1013"/>
      <c r="CEN32" s="1013"/>
      <c r="CEO32" s="1013"/>
      <c r="CEP32" s="1013"/>
      <c r="CEQ32" s="1013"/>
      <c r="CER32" s="1013"/>
      <c r="CES32" s="1013"/>
      <c r="CET32" s="1013"/>
      <c r="CEU32" s="1013"/>
      <c r="CEV32" s="1013"/>
      <c r="CEW32" s="1013"/>
      <c r="CEX32" s="1013"/>
      <c r="CEY32" s="1013"/>
      <c r="CEZ32" s="1013"/>
      <c r="CFA32" s="1013"/>
      <c r="CFB32" s="1013"/>
      <c r="CFC32" s="1013"/>
      <c r="CFD32" s="1013"/>
      <c r="CFE32" s="1013"/>
      <c r="CFF32" s="1013"/>
      <c r="CFG32" s="1013"/>
      <c r="CFH32" s="1013"/>
      <c r="CFI32" s="1013"/>
      <c r="CFJ32" s="1013"/>
      <c r="CFK32" s="1013"/>
      <c r="CFL32" s="1013"/>
      <c r="CFM32" s="1013"/>
      <c r="CFN32" s="1013"/>
      <c r="CFO32" s="1013"/>
      <c r="CFP32" s="1013"/>
      <c r="CFQ32" s="1013"/>
      <c r="CFR32" s="1013"/>
      <c r="CFS32" s="1013"/>
      <c r="CFT32" s="1013"/>
      <c r="CFU32" s="1013"/>
      <c r="CFV32" s="1013"/>
      <c r="CFW32" s="1013"/>
      <c r="CFX32" s="1013"/>
      <c r="CFY32" s="1013"/>
      <c r="CFZ32" s="1013"/>
      <c r="CGA32" s="1013"/>
      <c r="CGB32" s="1013"/>
      <c r="CGC32" s="1013"/>
      <c r="CGD32" s="1013"/>
      <c r="CGE32" s="1013"/>
      <c r="CGF32" s="1013"/>
      <c r="CGG32" s="1013"/>
      <c r="CGH32" s="1013"/>
      <c r="CGI32" s="1013"/>
      <c r="CGJ32" s="1013"/>
      <c r="CGK32" s="1013"/>
      <c r="CGL32" s="1013"/>
      <c r="CGM32" s="1013"/>
      <c r="CGN32" s="1013"/>
      <c r="CGO32" s="1013"/>
      <c r="CGP32" s="1013"/>
      <c r="CGQ32" s="1013"/>
      <c r="CGR32" s="1013"/>
      <c r="CGS32" s="1013"/>
      <c r="CGT32" s="1013"/>
      <c r="CGU32" s="1013"/>
      <c r="CGV32" s="1013"/>
      <c r="CGW32" s="1013"/>
      <c r="CGX32" s="1013"/>
      <c r="CGY32" s="1013"/>
      <c r="CGZ32" s="1013"/>
      <c r="CHA32" s="1013"/>
      <c r="CHB32" s="1013"/>
      <c r="CHC32" s="1013"/>
      <c r="CHD32" s="1013"/>
      <c r="CHE32" s="1013"/>
      <c r="CHF32" s="1013"/>
      <c r="CHG32" s="1013"/>
      <c r="CHH32" s="1013"/>
      <c r="CHI32" s="1013"/>
      <c r="CHJ32" s="1013"/>
      <c r="CHK32" s="1013"/>
      <c r="CHL32" s="1013"/>
      <c r="CHM32" s="1013"/>
      <c r="CHN32" s="1013"/>
      <c r="CHO32" s="1013"/>
      <c r="CHP32" s="1013"/>
      <c r="CHQ32" s="1013"/>
      <c r="CHR32" s="1013"/>
      <c r="CHS32" s="1013"/>
      <c r="CHT32" s="1013"/>
      <c r="CHU32" s="1013"/>
      <c r="CHV32" s="1013"/>
      <c r="CHW32" s="1013"/>
      <c r="CHX32" s="1013"/>
      <c r="CHY32" s="1013"/>
      <c r="CHZ32" s="1013"/>
      <c r="CIA32" s="1013"/>
      <c r="CIB32" s="1013"/>
      <c r="CIC32" s="1013"/>
      <c r="CID32" s="1013"/>
      <c r="CIE32" s="1013"/>
      <c r="CIF32" s="1013"/>
      <c r="CIG32" s="1013"/>
      <c r="CIH32" s="1013"/>
      <c r="CII32" s="1013"/>
      <c r="CIJ32" s="1013"/>
      <c r="CIK32" s="1013"/>
      <c r="CIL32" s="1013"/>
      <c r="CIM32" s="1013"/>
      <c r="CIN32" s="1013"/>
      <c r="CIO32" s="1013"/>
      <c r="CIP32" s="1013"/>
      <c r="CIQ32" s="1013"/>
      <c r="CIR32" s="1013"/>
      <c r="CIS32" s="1013"/>
      <c r="CIT32" s="1013"/>
      <c r="CIU32" s="1013"/>
      <c r="CIV32" s="1013"/>
      <c r="CIW32" s="1013"/>
      <c r="CIX32" s="1013"/>
      <c r="CIY32" s="1013"/>
      <c r="CIZ32" s="1013"/>
      <c r="CJA32" s="1013"/>
      <c r="CJB32" s="1013"/>
      <c r="CJC32" s="1013"/>
      <c r="CJD32" s="1013"/>
      <c r="CJE32" s="1013"/>
      <c r="CJF32" s="1013"/>
      <c r="CJG32" s="1013"/>
      <c r="CJH32" s="1013"/>
      <c r="CJI32" s="1013"/>
      <c r="CJJ32" s="1013"/>
      <c r="CJK32" s="1013"/>
      <c r="CJL32" s="1013"/>
      <c r="CJM32" s="1013"/>
      <c r="CJN32" s="1013"/>
      <c r="CJO32" s="1013"/>
      <c r="CJP32" s="1013"/>
      <c r="CJQ32" s="1013"/>
      <c r="CJR32" s="1013"/>
      <c r="CJS32" s="1013"/>
      <c r="CJT32" s="1013"/>
      <c r="CJU32" s="1013"/>
      <c r="CJV32" s="1013"/>
      <c r="CJW32" s="1013"/>
      <c r="CJX32" s="1013"/>
      <c r="CJY32" s="1013"/>
      <c r="CJZ32" s="1013"/>
      <c r="CKA32" s="1013"/>
      <c r="CKB32" s="1013"/>
      <c r="CKC32" s="1013"/>
      <c r="CKD32" s="1013"/>
      <c r="CKE32" s="1013"/>
      <c r="CKF32" s="1013"/>
      <c r="CKG32" s="1013"/>
      <c r="CKH32" s="1013"/>
      <c r="CKI32" s="1013"/>
      <c r="CKJ32" s="1013"/>
      <c r="CKK32" s="1013"/>
      <c r="CKL32" s="1013"/>
      <c r="CKM32" s="1013"/>
      <c r="CKN32" s="1013"/>
      <c r="CKO32" s="1013"/>
      <c r="CKP32" s="1013"/>
      <c r="CKQ32" s="1013"/>
      <c r="CKR32" s="1013"/>
      <c r="CKS32" s="1013"/>
      <c r="CKT32" s="1013"/>
      <c r="CKU32" s="1013"/>
      <c r="CKV32" s="1013"/>
      <c r="CKW32" s="1013"/>
      <c r="CKX32" s="1013"/>
      <c r="CKY32" s="1013"/>
      <c r="CKZ32" s="1013"/>
      <c r="CLA32" s="1013"/>
      <c r="CLB32" s="1013"/>
      <c r="CLC32" s="1013"/>
      <c r="CLD32" s="1013"/>
      <c r="CLE32" s="1013"/>
      <c r="CLF32" s="1013"/>
      <c r="CLG32" s="1013"/>
      <c r="CLH32" s="1013"/>
      <c r="CLI32" s="1013"/>
      <c r="CLJ32" s="1013"/>
      <c r="CLK32" s="1013"/>
      <c r="CLL32" s="1013"/>
      <c r="CLM32" s="1013"/>
      <c r="CLN32" s="1013"/>
      <c r="CLO32" s="1013"/>
      <c r="CLP32" s="1013"/>
      <c r="CLQ32" s="1013"/>
      <c r="CLR32" s="1013"/>
      <c r="CLS32" s="1013"/>
      <c r="CLT32" s="1013"/>
      <c r="CLU32" s="1013"/>
      <c r="CLV32" s="1013"/>
      <c r="CLW32" s="1013"/>
      <c r="CLX32" s="1013"/>
      <c r="CLY32" s="1013"/>
      <c r="CLZ32" s="1013"/>
      <c r="CMA32" s="1013"/>
      <c r="CMB32" s="1013"/>
      <c r="CMC32" s="1013"/>
      <c r="CMD32" s="1013"/>
      <c r="CME32" s="1013"/>
      <c r="CMF32" s="1013"/>
      <c r="CMG32" s="1013"/>
      <c r="CMH32" s="1013"/>
      <c r="CMI32" s="1013"/>
      <c r="CMJ32" s="1013"/>
      <c r="CMK32" s="1013"/>
      <c r="CML32" s="1013"/>
      <c r="CMM32" s="1013"/>
      <c r="CMN32" s="1013"/>
      <c r="CMO32" s="1013"/>
      <c r="CMP32" s="1013"/>
      <c r="CMQ32" s="1013"/>
      <c r="CMR32" s="1013"/>
      <c r="CMS32" s="1013"/>
      <c r="CMT32" s="1013"/>
      <c r="CMU32" s="1013"/>
      <c r="CMV32" s="1013"/>
      <c r="CMW32" s="1013"/>
      <c r="CMX32" s="1013"/>
      <c r="CMY32" s="1013"/>
      <c r="CMZ32" s="1013"/>
      <c r="CNA32" s="1013"/>
      <c r="CNB32" s="1013"/>
      <c r="CNC32" s="1013"/>
      <c r="CND32" s="1013"/>
      <c r="CNE32" s="1013"/>
      <c r="CNF32" s="1013"/>
      <c r="CNG32" s="1013"/>
      <c r="CNH32" s="1013"/>
      <c r="CNI32" s="1013"/>
      <c r="CNJ32" s="1013"/>
      <c r="CNK32" s="1013"/>
      <c r="CNL32" s="1013"/>
      <c r="CNM32" s="1013"/>
      <c r="CNN32" s="1013"/>
      <c r="CNO32" s="1013"/>
      <c r="CNP32" s="1013"/>
      <c r="CNQ32" s="1013"/>
      <c r="CNR32" s="1013"/>
      <c r="CNS32" s="1013"/>
      <c r="CNT32" s="1013"/>
      <c r="CNU32" s="1013"/>
      <c r="CNV32" s="1013"/>
      <c r="CNW32" s="1013"/>
      <c r="CNX32" s="1013"/>
      <c r="CNY32" s="1013"/>
      <c r="CNZ32" s="1013"/>
      <c r="COA32" s="1013"/>
      <c r="COB32" s="1013"/>
      <c r="COC32" s="1013"/>
      <c r="COD32" s="1013"/>
      <c r="COE32" s="1013"/>
      <c r="COF32" s="1013"/>
      <c r="COG32" s="1013"/>
      <c r="COH32" s="1013"/>
      <c r="COI32" s="1013"/>
      <c r="COJ32" s="1013"/>
      <c r="COK32" s="1013"/>
      <c r="COL32" s="1013"/>
      <c r="COM32" s="1013"/>
      <c r="CON32" s="1013"/>
      <c r="COO32" s="1013"/>
      <c r="COP32" s="1013"/>
      <c r="COQ32" s="1013"/>
      <c r="COR32" s="1013"/>
      <c r="COS32" s="1013"/>
      <c r="COT32" s="1013"/>
      <c r="COU32" s="1013"/>
      <c r="COV32" s="1013"/>
      <c r="COW32" s="1013"/>
      <c r="COX32" s="1013"/>
      <c r="COY32" s="1013"/>
      <c r="COZ32" s="1013"/>
      <c r="CPA32" s="1013"/>
      <c r="CPB32" s="1013"/>
      <c r="CPC32" s="1013"/>
      <c r="CPD32" s="1013"/>
      <c r="CPE32" s="1013"/>
      <c r="CPF32" s="1013"/>
      <c r="CPG32" s="1013"/>
      <c r="CPH32" s="1013"/>
      <c r="CPI32" s="1013"/>
      <c r="CPJ32" s="1013"/>
      <c r="CPK32" s="1013"/>
      <c r="CPL32" s="1013"/>
      <c r="CPM32" s="1013"/>
      <c r="CPN32" s="1013"/>
      <c r="CPO32" s="1013"/>
      <c r="CPP32" s="1013"/>
      <c r="CPQ32" s="1013"/>
      <c r="CPR32" s="1013"/>
      <c r="CPS32" s="1013"/>
      <c r="CPT32" s="1013"/>
      <c r="CPU32" s="1013"/>
      <c r="CPV32" s="1013"/>
      <c r="CPW32" s="1013"/>
      <c r="CPX32" s="1013"/>
      <c r="CPY32" s="1013"/>
      <c r="CPZ32" s="1013"/>
      <c r="CQA32" s="1013"/>
      <c r="CQB32" s="1013"/>
      <c r="CQC32" s="1013"/>
      <c r="CQD32" s="1013"/>
      <c r="CQE32" s="1013"/>
      <c r="CQF32" s="1013"/>
      <c r="CQG32" s="1013"/>
      <c r="CQH32" s="1013"/>
      <c r="CQI32" s="1013"/>
      <c r="CQJ32" s="1013"/>
      <c r="CQK32" s="1013"/>
      <c r="CQL32" s="1013"/>
      <c r="CQM32" s="1013"/>
      <c r="CQN32" s="1013"/>
      <c r="CQO32" s="1013"/>
      <c r="CQP32" s="1013"/>
      <c r="CQQ32" s="1013"/>
      <c r="CQR32" s="1013"/>
      <c r="CQS32" s="1013"/>
      <c r="CQT32" s="1013"/>
      <c r="CQU32" s="1013"/>
      <c r="CQV32" s="1013"/>
      <c r="CQW32" s="1013"/>
      <c r="CQX32" s="1013"/>
      <c r="CQY32" s="1013"/>
      <c r="CQZ32" s="1013"/>
      <c r="CRA32" s="1013"/>
      <c r="CRB32" s="1013"/>
      <c r="CRC32" s="1013"/>
      <c r="CRD32" s="1013"/>
      <c r="CRE32" s="1013"/>
      <c r="CRF32" s="1013"/>
      <c r="CRG32" s="1013"/>
      <c r="CRH32" s="1013"/>
      <c r="CRI32" s="1013"/>
      <c r="CRJ32" s="1013"/>
      <c r="CRK32" s="1013"/>
      <c r="CRL32" s="1013"/>
      <c r="CRM32" s="1013"/>
      <c r="CRN32" s="1013"/>
      <c r="CRO32" s="1013"/>
      <c r="CRP32" s="1013"/>
      <c r="CRQ32" s="1013"/>
      <c r="CRR32" s="1013"/>
      <c r="CRS32" s="1013"/>
      <c r="CRT32" s="1013"/>
      <c r="CRU32" s="1013"/>
      <c r="CRV32" s="1013"/>
      <c r="CRW32" s="1013"/>
      <c r="CRX32" s="1013"/>
      <c r="CRY32" s="1013"/>
      <c r="CRZ32" s="1013"/>
      <c r="CSA32" s="1013"/>
      <c r="CSB32" s="1013"/>
      <c r="CSC32" s="1013"/>
      <c r="CSD32" s="1013"/>
      <c r="CSE32" s="1013"/>
      <c r="CSF32" s="1013"/>
      <c r="CSG32" s="1013"/>
      <c r="CSH32" s="1013"/>
      <c r="CSI32" s="1013"/>
      <c r="CSJ32" s="1013"/>
      <c r="CSK32" s="1013"/>
      <c r="CSL32" s="1013"/>
      <c r="CSM32" s="1013"/>
      <c r="CSN32" s="1013"/>
      <c r="CSO32" s="1013"/>
      <c r="CSP32" s="1013"/>
      <c r="CSQ32" s="1013"/>
      <c r="CSR32" s="1013"/>
      <c r="CSS32" s="1013"/>
      <c r="CST32" s="1013"/>
      <c r="CSU32" s="1013"/>
      <c r="CSV32" s="1013"/>
      <c r="CSW32" s="1013"/>
      <c r="CSX32" s="1013"/>
      <c r="CSY32" s="1013"/>
      <c r="CSZ32" s="1013"/>
      <c r="CTA32" s="1013"/>
      <c r="CTB32" s="1013"/>
      <c r="CTC32" s="1013"/>
      <c r="CTD32" s="1013"/>
      <c r="CTE32" s="1013"/>
      <c r="CTF32" s="1013"/>
      <c r="CTG32" s="1013"/>
      <c r="CTH32" s="1013"/>
      <c r="CTI32" s="1013"/>
      <c r="CTJ32" s="1013"/>
      <c r="CTK32" s="1013"/>
      <c r="CTL32" s="1013"/>
      <c r="CTM32" s="1013"/>
      <c r="CTN32" s="1013"/>
      <c r="CTO32" s="1013"/>
      <c r="CTP32" s="1013"/>
      <c r="CTQ32" s="1013"/>
      <c r="CTR32" s="1013"/>
      <c r="CTS32" s="1013"/>
      <c r="CTT32" s="1013"/>
      <c r="CTU32" s="1013"/>
      <c r="CTV32" s="1013"/>
      <c r="CTW32" s="1013"/>
      <c r="CTX32" s="1013"/>
      <c r="CTY32" s="1013"/>
      <c r="CTZ32" s="1013"/>
      <c r="CUA32" s="1013"/>
      <c r="CUB32" s="1013"/>
      <c r="CUC32" s="1013"/>
      <c r="CUD32" s="1013"/>
      <c r="CUE32" s="1013"/>
      <c r="CUF32" s="1013"/>
      <c r="CUG32" s="1013"/>
      <c r="CUH32" s="1013"/>
      <c r="CUI32" s="1013"/>
      <c r="CUJ32" s="1013"/>
      <c r="CUK32" s="1013"/>
      <c r="CUL32" s="1013"/>
      <c r="CUM32" s="1013"/>
      <c r="CUN32" s="1013"/>
      <c r="CUO32" s="1013"/>
      <c r="CUP32" s="1013"/>
      <c r="CUQ32" s="1013"/>
      <c r="CUR32" s="1013"/>
      <c r="CUS32" s="1013"/>
      <c r="CUT32" s="1013"/>
      <c r="CUU32" s="1013"/>
      <c r="CUV32" s="1013"/>
      <c r="CUW32" s="1013"/>
      <c r="CUX32" s="1013"/>
      <c r="CUY32" s="1013"/>
      <c r="CUZ32" s="1013"/>
      <c r="CVA32" s="1013"/>
      <c r="CVB32" s="1013"/>
      <c r="CVC32" s="1013"/>
      <c r="CVD32" s="1013"/>
      <c r="CVE32" s="1013"/>
      <c r="CVF32" s="1013"/>
      <c r="CVG32" s="1013"/>
      <c r="CVH32" s="1013"/>
      <c r="CVI32" s="1013"/>
      <c r="CVJ32" s="1013"/>
      <c r="CVK32" s="1013"/>
      <c r="CVL32" s="1013"/>
      <c r="CVM32" s="1013"/>
      <c r="CVN32" s="1013"/>
      <c r="CVO32" s="1013"/>
      <c r="CVP32" s="1013"/>
      <c r="CVQ32" s="1013"/>
      <c r="CVR32" s="1013"/>
      <c r="CVS32" s="1013"/>
      <c r="CVT32" s="1013"/>
      <c r="CVU32" s="1013"/>
      <c r="CVV32" s="1013"/>
      <c r="CVW32" s="1013"/>
      <c r="CVX32" s="1013"/>
      <c r="CVY32" s="1013"/>
      <c r="CVZ32" s="1013"/>
      <c r="CWA32" s="1013"/>
      <c r="CWB32" s="1013"/>
      <c r="CWC32" s="1013"/>
      <c r="CWD32" s="1013"/>
      <c r="CWE32" s="1013"/>
      <c r="CWF32" s="1013"/>
      <c r="CWG32" s="1013"/>
      <c r="CWH32" s="1013"/>
      <c r="CWI32" s="1013"/>
      <c r="CWJ32" s="1013"/>
      <c r="CWK32" s="1013"/>
      <c r="CWL32" s="1013"/>
      <c r="CWM32" s="1013"/>
      <c r="CWN32" s="1013"/>
      <c r="CWO32" s="1013"/>
      <c r="CWP32" s="1013"/>
      <c r="CWQ32" s="1013"/>
      <c r="CWR32" s="1013"/>
      <c r="CWS32" s="1013"/>
      <c r="CWT32" s="1013"/>
      <c r="CWU32" s="1013"/>
      <c r="CWV32" s="1013"/>
      <c r="CWW32" s="1013"/>
      <c r="CWX32" s="1013"/>
      <c r="CWY32" s="1013"/>
      <c r="CWZ32" s="1013"/>
      <c r="CXA32" s="1013"/>
      <c r="CXB32" s="1013"/>
      <c r="CXC32" s="1013"/>
      <c r="CXD32" s="1013"/>
      <c r="CXE32" s="1013"/>
      <c r="CXF32" s="1013"/>
      <c r="CXG32" s="1013"/>
      <c r="CXH32" s="1013"/>
      <c r="CXI32" s="1013"/>
      <c r="CXJ32" s="1013"/>
      <c r="CXK32" s="1013"/>
      <c r="CXL32" s="1013"/>
      <c r="CXM32" s="1013"/>
      <c r="CXN32" s="1013"/>
      <c r="CXO32" s="1013"/>
      <c r="CXP32" s="1013"/>
      <c r="CXQ32" s="1013"/>
      <c r="CXR32" s="1013"/>
      <c r="CXS32" s="1013"/>
      <c r="CXT32" s="1013"/>
      <c r="CXU32" s="1013"/>
      <c r="CXV32" s="1013"/>
      <c r="CXW32" s="1013"/>
      <c r="CXX32" s="1013"/>
      <c r="CXY32" s="1013"/>
      <c r="CXZ32" s="1013"/>
      <c r="CYA32" s="1013"/>
      <c r="CYB32" s="1013"/>
      <c r="CYC32" s="1013"/>
      <c r="CYD32" s="1013"/>
      <c r="CYE32" s="1013"/>
      <c r="CYF32" s="1013"/>
      <c r="CYG32" s="1013"/>
      <c r="CYH32" s="1013"/>
      <c r="CYI32" s="1013"/>
      <c r="CYJ32" s="1013"/>
      <c r="CYK32" s="1013"/>
      <c r="CYL32" s="1013"/>
      <c r="CYM32" s="1013"/>
      <c r="CYN32" s="1013"/>
      <c r="CYO32" s="1013"/>
      <c r="CYP32" s="1013"/>
      <c r="CYQ32" s="1013"/>
      <c r="CYR32" s="1013"/>
      <c r="CYS32" s="1013"/>
      <c r="CYT32" s="1013"/>
      <c r="CYU32" s="1013"/>
      <c r="CYV32" s="1013"/>
      <c r="CYW32" s="1013"/>
      <c r="CYX32" s="1013"/>
      <c r="CYY32" s="1013"/>
      <c r="CYZ32" s="1013"/>
      <c r="CZA32" s="1013"/>
      <c r="CZB32" s="1013"/>
      <c r="CZC32" s="1013"/>
      <c r="CZD32" s="1013"/>
      <c r="CZE32" s="1013"/>
      <c r="CZF32" s="1013"/>
      <c r="CZG32" s="1013"/>
      <c r="CZH32" s="1013"/>
      <c r="CZI32" s="1013"/>
      <c r="CZJ32" s="1013"/>
      <c r="CZK32" s="1013"/>
      <c r="CZL32" s="1013"/>
      <c r="CZM32" s="1013"/>
      <c r="CZN32" s="1013"/>
      <c r="CZO32" s="1013"/>
      <c r="CZP32" s="1013"/>
      <c r="CZQ32" s="1013"/>
      <c r="CZR32" s="1013"/>
      <c r="CZS32" s="1013"/>
      <c r="CZT32" s="1013"/>
      <c r="CZU32" s="1013"/>
      <c r="CZV32" s="1013"/>
      <c r="CZW32" s="1013"/>
      <c r="CZX32" s="1013"/>
      <c r="CZY32" s="1013"/>
      <c r="CZZ32" s="1013"/>
      <c r="DAA32" s="1013"/>
      <c r="DAB32" s="1013"/>
      <c r="DAC32" s="1013"/>
      <c r="DAD32" s="1013"/>
      <c r="DAE32" s="1013"/>
      <c r="DAF32" s="1013"/>
      <c r="DAG32" s="1013"/>
      <c r="DAH32" s="1013"/>
      <c r="DAI32" s="1013"/>
      <c r="DAJ32" s="1013"/>
      <c r="DAK32" s="1013"/>
      <c r="DAL32" s="1013"/>
      <c r="DAM32" s="1013"/>
      <c r="DAN32" s="1013"/>
      <c r="DAO32" s="1013"/>
      <c r="DAP32" s="1013"/>
      <c r="DAQ32" s="1013"/>
      <c r="DAR32" s="1013"/>
      <c r="DAS32" s="1013"/>
      <c r="DAT32" s="1013"/>
      <c r="DAU32" s="1013"/>
      <c r="DAV32" s="1013"/>
      <c r="DAW32" s="1013"/>
      <c r="DAX32" s="1013"/>
      <c r="DAY32" s="1013"/>
      <c r="DAZ32" s="1013"/>
      <c r="DBA32" s="1013"/>
      <c r="DBB32" s="1013"/>
      <c r="DBC32" s="1013"/>
      <c r="DBD32" s="1013"/>
      <c r="DBE32" s="1013"/>
      <c r="DBF32" s="1013"/>
      <c r="DBG32" s="1013"/>
      <c r="DBH32" s="1013"/>
      <c r="DBI32" s="1013"/>
      <c r="DBJ32" s="1013"/>
      <c r="DBK32" s="1013"/>
      <c r="DBL32" s="1013"/>
      <c r="DBM32" s="1013"/>
      <c r="DBN32" s="1013"/>
      <c r="DBO32" s="1013"/>
      <c r="DBP32" s="1013"/>
      <c r="DBQ32" s="1013"/>
      <c r="DBR32" s="1013"/>
      <c r="DBS32" s="1013"/>
      <c r="DBT32" s="1013"/>
      <c r="DBU32" s="1013"/>
      <c r="DBV32" s="1013"/>
      <c r="DBW32" s="1013"/>
      <c r="DBX32" s="1013"/>
      <c r="DBY32" s="1013"/>
      <c r="DBZ32" s="1013"/>
      <c r="DCA32" s="1013"/>
      <c r="DCB32" s="1013"/>
      <c r="DCC32" s="1013"/>
      <c r="DCD32" s="1013"/>
      <c r="DCE32" s="1013"/>
      <c r="DCF32" s="1013"/>
      <c r="DCG32" s="1013"/>
      <c r="DCH32" s="1013"/>
      <c r="DCI32" s="1013"/>
      <c r="DCJ32" s="1013"/>
      <c r="DCK32" s="1013"/>
      <c r="DCL32" s="1013"/>
      <c r="DCM32" s="1013"/>
      <c r="DCN32" s="1013"/>
      <c r="DCO32" s="1013"/>
      <c r="DCP32" s="1013"/>
      <c r="DCQ32" s="1013"/>
      <c r="DCR32" s="1013"/>
      <c r="DCS32" s="1013"/>
      <c r="DCT32" s="1013"/>
      <c r="DCU32" s="1013"/>
      <c r="DCV32" s="1013"/>
      <c r="DCW32" s="1013"/>
      <c r="DCX32" s="1013"/>
      <c r="DCY32" s="1013"/>
      <c r="DCZ32" s="1013"/>
      <c r="DDA32" s="1013"/>
      <c r="DDB32" s="1013"/>
      <c r="DDC32" s="1013"/>
      <c r="DDD32" s="1013"/>
      <c r="DDE32" s="1013"/>
      <c r="DDF32" s="1013"/>
      <c r="DDG32" s="1013"/>
      <c r="DDH32" s="1013"/>
      <c r="DDI32" s="1013"/>
      <c r="DDJ32" s="1013"/>
      <c r="DDK32" s="1013"/>
      <c r="DDL32" s="1013"/>
      <c r="DDM32" s="1013"/>
      <c r="DDN32" s="1013"/>
      <c r="DDO32" s="1013"/>
      <c r="DDP32" s="1013"/>
      <c r="DDQ32" s="1013"/>
      <c r="DDR32" s="1013"/>
      <c r="DDS32" s="1013"/>
      <c r="DDT32" s="1013"/>
      <c r="DDU32" s="1013"/>
      <c r="DDV32" s="1013"/>
      <c r="DDW32" s="1013"/>
      <c r="DDX32" s="1013"/>
      <c r="DDY32" s="1013"/>
      <c r="DDZ32" s="1013"/>
      <c r="DEA32" s="1013"/>
      <c r="DEB32" s="1013"/>
      <c r="DEC32" s="1013"/>
      <c r="DED32" s="1013"/>
      <c r="DEE32" s="1013"/>
      <c r="DEF32" s="1013"/>
      <c r="DEG32" s="1013"/>
      <c r="DEH32" s="1013"/>
      <c r="DEI32" s="1013"/>
      <c r="DEJ32" s="1013"/>
      <c r="DEK32" s="1013"/>
      <c r="DEL32" s="1013"/>
      <c r="DEM32" s="1013"/>
      <c r="DEN32" s="1013"/>
      <c r="DEO32" s="1013"/>
      <c r="DEP32" s="1013"/>
      <c r="DEQ32" s="1013"/>
      <c r="DER32" s="1013"/>
      <c r="DES32" s="1013"/>
      <c r="DET32" s="1013"/>
      <c r="DEU32" s="1013"/>
      <c r="DEV32" s="1013"/>
      <c r="DEW32" s="1013"/>
      <c r="DEX32" s="1013"/>
      <c r="DEY32" s="1013"/>
      <c r="DEZ32" s="1013"/>
      <c r="DFA32" s="1013"/>
      <c r="DFB32" s="1013"/>
      <c r="DFC32" s="1013"/>
      <c r="DFD32" s="1013"/>
      <c r="DFE32" s="1013"/>
      <c r="DFF32" s="1013"/>
      <c r="DFG32" s="1013"/>
      <c r="DFH32" s="1013"/>
      <c r="DFI32" s="1013"/>
      <c r="DFJ32" s="1013"/>
      <c r="DFK32" s="1013"/>
      <c r="DFL32" s="1013"/>
      <c r="DFM32" s="1013"/>
      <c r="DFN32" s="1013"/>
      <c r="DFO32" s="1013"/>
      <c r="DFP32" s="1013"/>
      <c r="DFQ32" s="1013"/>
      <c r="DFR32" s="1013"/>
      <c r="DFS32" s="1013"/>
      <c r="DFT32" s="1013"/>
      <c r="DFU32" s="1013"/>
      <c r="DFV32" s="1013"/>
      <c r="DFW32" s="1013"/>
      <c r="DFX32" s="1013"/>
      <c r="DFY32" s="1013"/>
      <c r="DFZ32" s="1013"/>
      <c r="DGA32" s="1013"/>
      <c r="DGB32" s="1013"/>
      <c r="DGC32" s="1013"/>
      <c r="DGD32" s="1013"/>
      <c r="DGE32" s="1013"/>
      <c r="DGF32" s="1013"/>
      <c r="DGG32" s="1013"/>
      <c r="DGH32" s="1013"/>
      <c r="DGI32" s="1013"/>
      <c r="DGJ32" s="1013"/>
      <c r="DGK32" s="1013"/>
      <c r="DGL32" s="1013"/>
      <c r="DGM32" s="1013"/>
      <c r="DGN32" s="1013"/>
      <c r="DGO32" s="1013"/>
      <c r="DGP32" s="1013"/>
      <c r="DGQ32" s="1013"/>
      <c r="DGR32" s="1013"/>
      <c r="DGS32" s="1013"/>
      <c r="DGT32" s="1013"/>
      <c r="DGU32" s="1013"/>
      <c r="DGV32" s="1013"/>
      <c r="DGW32" s="1013"/>
      <c r="DGX32" s="1013"/>
      <c r="DGY32" s="1013"/>
      <c r="DGZ32" s="1013"/>
      <c r="DHA32" s="1013"/>
      <c r="DHB32" s="1013"/>
      <c r="DHC32" s="1013"/>
      <c r="DHD32" s="1013"/>
      <c r="DHE32" s="1013"/>
      <c r="DHF32" s="1013"/>
      <c r="DHG32" s="1013"/>
      <c r="DHH32" s="1013"/>
      <c r="DHI32" s="1013"/>
      <c r="DHJ32" s="1013"/>
      <c r="DHK32" s="1013"/>
      <c r="DHL32" s="1013"/>
      <c r="DHM32" s="1013"/>
      <c r="DHN32" s="1013"/>
      <c r="DHO32" s="1013"/>
      <c r="DHP32" s="1013"/>
      <c r="DHQ32" s="1013"/>
      <c r="DHR32" s="1013"/>
      <c r="DHS32" s="1013"/>
      <c r="DHT32" s="1013"/>
      <c r="DHU32" s="1013"/>
      <c r="DHV32" s="1013"/>
      <c r="DHW32" s="1013"/>
      <c r="DHX32" s="1013"/>
      <c r="DHY32" s="1013"/>
      <c r="DHZ32" s="1013"/>
      <c r="DIA32" s="1013"/>
      <c r="DIB32" s="1013"/>
      <c r="DIC32" s="1013"/>
      <c r="DID32" s="1013"/>
      <c r="DIE32" s="1013"/>
      <c r="DIF32" s="1013"/>
      <c r="DIG32" s="1013"/>
      <c r="DIH32" s="1013"/>
      <c r="DII32" s="1013"/>
      <c r="DIJ32" s="1013"/>
      <c r="DIK32" s="1013"/>
      <c r="DIL32" s="1013"/>
      <c r="DIM32" s="1013"/>
      <c r="DIN32" s="1013"/>
      <c r="DIO32" s="1013"/>
      <c r="DIP32" s="1013"/>
      <c r="DIQ32" s="1013"/>
      <c r="DIR32" s="1013"/>
      <c r="DIS32" s="1013"/>
      <c r="DIT32" s="1013"/>
      <c r="DIU32" s="1013"/>
      <c r="DIV32" s="1013"/>
      <c r="DIW32" s="1013"/>
      <c r="DIX32" s="1013"/>
      <c r="DIY32" s="1013"/>
      <c r="DIZ32" s="1013"/>
      <c r="DJA32" s="1013"/>
      <c r="DJB32" s="1013"/>
      <c r="DJC32" s="1013"/>
      <c r="DJD32" s="1013"/>
      <c r="DJE32" s="1013"/>
      <c r="DJF32" s="1013"/>
      <c r="DJG32" s="1013"/>
      <c r="DJH32" s="1013"/>
      <c r="DJI32" s="1013"/>
      <c r="DJJ32" s="1013"/>
      <c r="DJK32" s="1013"/>
      <c r="DJL32" s="1013"/>
      <c r="DJM32" s="1013"/>
      <c r="DJN32" s="1013"/>
      <c r="DJO32" s="1013"/>
      <c r="DJP32" s="1013"/>
      <c r="DJQ32" s="1013"/>
      <c r="DJR32" s="1013"/>
      <c r="DJS32" s="1013"/>
      <c r="DJT32" s="1013"/>
      <c r="DJU32" s="1013"/>
      <c r="DJV32" s="1013"/>
      <c r="DJW32" s="1013"/>
      <c r="DJX32" s="1013"/>
      <c r="DJY32" s="1013"/>
      <c r="DJZ32" s="1013"/>
      <c r="DKA32" s="1013"/>
      <c r="DKB32" s="1013"/>
      <c r="DKC32" s="1013"/>
      <c r="DKD32" s="1013"/>
      <c r="DKE32" s="1013"/>
      <c r="DKF32" s="1013"/>
      <c r="DKG32" s="1013"/>
      <c r="DKH32" s="1013"/>
      <c r="DKI32" s="1013"/>
      <c r="DKJ32" s="1013"/>
      <c r="DKK32" s="1013"/>
      <c r="DKL32" s="1013"/>
      <c r="DKM32" s="1013"/>
      <c r="DKN32" s="1013"/>
      <c r="DKO32" s="1013"/>
      <c r="DKP32" s="1013"/>
      <c r="DKQ32" s="1013"/>
      <c r="DKR32" s="1013"/>
      <c r="DKS32" s="1013"/>
      <c r="DKT32" s="1013"/>
      <c r="DKU32" s="1013"/>
      <c r="DKV32" s="1013"/>
      <c r="DKW32" s="1013"/>
      <c r="DKX32" s="1013"/>
      <c r="DKY32" s="1013"/>
      <c r="DKZ32" s="1013"/>
      <c r="DLA32" s="1013"/>
      <c r="DLB32" s="1013"/>
      <c r="DLC32" s="1013"/>
      <c r="DLD32" s="1013"/>
      <c r="DLE32" s="1013"/>
      <c r="DLF32" s="1013"/>
      <c r="DLG32" s="1013"/>
      <c r="DLH32" s="1013"/>
      <c r="DLI32" s="1013"/>
      <c r="DLJ32" s="1013"/>
      <c r="DLK32" s="1013"/>
      <c r="DLL32" s="1013"/>
      <c r="DLM32" s="1013"/>
      <c r="DLN32" s="1013"/>
      <c r="DLO32" s="1013"/>
      <c r="DLP32" s="1013"/>
      <c r="DLQ32" s="1013"/>
      <c r="DLR32" s="1013"/>
      <c r="DLS32" s="1013"/>
      <c r="DLT32" s="1013"/>
      <c r="DLU32" s="1013"/>
      <c r="DLV32" s="1013"/>
      <c r="DLW32" s="1013"/>
      <c r="DLX32" s="1013"/>
      <c r="DLY32" s="1013"/>
      <c r="DLZ32" s="1013"/>
      <c r="DMA32" s="1013"/>
      <c r="DMB32" s="1013"/>
      <c r="DMC32" s="1013"/>
      <c r="DMD32" s="1013"/>
      <c r="DME32" s="1013"/>
      <c r="DMF32" s="1013"/>
      <c r="DMG32" s="1013"/>
      <c r="DMH32" s="1013"/>
      <c r="DMI32" s="1013"/>
      <c r="DMJ32" s="1013"/>
      <c r="DMK32" s="1013"/>
      <c r="DML32" s="1013"/>
      <c r="DMM32" s="1013"/>
      <c r="DMN32" s="1013"/>
      <c r="DMO32" s="1013"/>
      <c r="DMP32" s="1013"/>
      <c r="DMQ32" s="1013"/>
      <c r="DMR32" s="1013"/>
      <c r="DMS32" s="1013"/>
      <c r="DMT32" s="1013"/>
      <c r="DMU32" s="1013"/>
      <c r="DMV32" s="1013"/>
      <c r="DMW32" s="1013"/>
      <c r="DMX32" s="1013"/>
      <c r="DMY32" s="1013"/>
      <c r="DMZ32" s="1013"/>
      <c r="DNA32" s="1013"/>
      <c r="DNB32" s="1013"/>
      <c r="DNC32" s="1013"/>
      <c r="DND32" s="1013"/>
      <c r="DNE32" s="1013"/>
      <c r="DNF32" s="1013"/>
      <c r="DNG32" s="1013"/>
      <c r="DNH32" s="1013"/>
      <c r="DNI32" s="1013"/>
      <c r="DNJ32" s="1013"/>
      <c r="DNK32" s="1013"/>
      <c r="DNL32" s="1013"/>
      <c r="DNM32" s="1013"/>
      <c r="DNN32" s="1013"/>
      <c r="DNO32" s="1013"/>
      <c r="DNP32" s="1013"/>
      <c r="DNQ32" s="1013"/>
      <c r="DNR32" s="1013"/>
      <c r="DNS32" s="1013"/>
      <c r="DNT32" s="1013"/>
      <c r="DNU32" s="1013"/>
      <c r="DNV32" s="1013"/>
      <c r="DNW32" s="1013"/>
      <c r="DNX32" s="1013"/>
      <c r="DNY32" s="1013"/>
      <c r="DNZ32" s="1013"/>
      <c r="DOA32" s="1013"/>
      <c r="DOB32" s="1013"/>
      <c r="DOC32" s="1013"/>
      <c r="DOD32" s="1013"/>
      <c r="DOE32" s="1013"/>
      <c r="DOF32" s="1013"/>
      <c r="DOG32" s="1013"/>
      <c r="DOH32" s="1013"/>
      <c r="DOI32" s="1013"/>
      <c r="DOJ32" s="1013"/>
      <c r="DOK32" s="1013"/>
      <c r="DOL32" s="1013"/>
      <c r="DOM32" s="1013"/>
      <c r="DON32" s="1013"/>
      <c r="DOO32" s="1013"/>
      <c r="DOP32" s="1013"/>
      <c r="DOQ32" s="1013"/>
      <c r="DOR32" s="1013"/>
      <c r="DOS32" s="1013"/>
      <c r="DOT32" s="1013"/>
      <c r="DOU32" s="1013"/>
      <c r="DOV32" s="1013"/>
      <c r="DOW32" s="1013"/>
      <c r="DOX32" s="1013"/>
      <c r="DOY32" s="1013"/>
      <c r="DOZ32" s="1013"/>
      <c r="DPA32" s="1013"/>
      <c r="DPB32" s="1013"/>
      <c r="DPC32" s="1013"/>
      <c r="DPD32" s="1013"/>
      <c r="DPE32" s="1013"/>
      <c r="DPF32" s="1013"/>
      <c r="DPG32" s="1013"/>
      <c r="DPH32" s="1013"/>
      <c r="DPI32" s="1013"/>
      <c r="DPJ32" s="1013"/>
      <c r="DPK32" s="1013"/>
      <c r="DPL32" s="1013"/>
      <c r="DPM32" s="1013"/>
      <c r="DPN32" s="1013"/>
      <c r="DPO32" s="1013"/>
      <c r="DPP32" s="1013"/>
      <c r="DPQ32" s="1013"/>
      <c r="DPR32" s="1013"/>
      <c r="DPS32" s="1013"/>
      <c r="DPT32" s="1013"/>
      <c r="DPU32" s="1013"/>
      <c r="DPV32" s="1013"/>
      <c r="DPW32" s="1013"/>
      <c r="DPX32" s="1013"/>
      <c r="DPY32" s="1013"/>
      <c r="DPZ32" s="1013"/>
      <c r="DQA32" s="1013"/>
      <c r="DQB32" s="1013"/>
      <c r="DQC32" s="1013"/>
      <c r="DQD32" s="1013"/>
      <c r="DQE32" s="1013"/>
      <c r="DQF32" s="1013"/>
      <c r="DQG32" s="1013"/>
      <c r="DQH32" s="1013"/>
      <c r="DQI32" s="1013"/>
      <c r="DQJ32" s="1013"/>
      <c r="DQK32" s="1013"/>
      <c r="DQL32" s="1013"/>
      <c r="DQM32" s="1013"/>
      <c r="DQN32" s="1013"/>
      <c r="DQO32" s="1013"/>
      <c r="DQP32" s="1013"/>
      <c r="DQQ32" s="1013"/>
      <c r="DQR32" s="1013"/>
      <c r="DQS32" s="1013"/>
      <c r="DQT32" s="1013"/>
      <c r="DQU32" s="1013"/>
      <c r="DQV32" s="1013"/>
      <c r="DQW32" s="1013"/>
      <c r="DQX32" s="1013"/>
      <c r="DQY32" s="1013"/>
      <c r="DQZ32" s="1013"/>
      <c r="DRA32" s="1013"/>
      <c r="DRB32" s="1013"/>
      <c r="DRC32" s="1013"/>
      <c r="DRD32" s="1013"/>
      <c r="DRE32" s="1013"/>
      <c r="DRF32" s="1013"/>
      <c r="DRG32" s="1013"/>
      <c r="DRH32" s="1013"/>
      <c r="DRI32" s="1013"/>
      <c r="DRJ32" s="1013"/>
      <c r="DRK32" s="1013"/>
      <c r="DRL32" s="1013"/>
      <c r="DRM32" s="1013"/>
      <c r="DRN32" s="1013"/>
      <c r="DRO32" s="1013"/>
      <c r="DRP32" s="1013"/>
      <c r="DRQ32" s="1013"/>
      <c r="DRR32" s="1013"/>
      <c r="DRS32" s="1013"/>
      <c r="DRT32" s="1013"/>
      <c r="DRU32" s="1013"/>
      <c r="DRV32" s="1013"/>
      <c r="DRW32" s="1013"/>
      <c r="DRX32" s="1013"/>
      <c r="DRY32" s="1013"/>
      <c r="DRZ32" s="1013"/>
      <c r="DSA32" s="1013"/>
      <c r="DSB32" s="1013"/>
      <c r="DSC32" s="1013"/>
      <c r="DSD32" s="1013"/>
      <c r="DSE32" s="1013"/>
      <c r="DSF32" s="1013"/>
      <c r="DSG32" s="1013"/>
      <c r="DSH32" s="1013"/>
      <c r="DSI32" s="1013"/>
      <c r="DSJ32" s="1013"/>
      <c r="DSK32" s="1013"/>
      <c r="DSL32" s="1013"/>
      <c r="DSM32" s="1013"/>
      <c r="DSN32" s="1013"/>
      <c r="DSO32" s="1013"/>
      <c r="DSP32" s="1013"/>
      <c r="DSQ32" s="1013"/>
      <c r="DSR32" s="1013"/>
      <c r="DSS32" s="1013"/>
      <c r="DST32" s="1013"/>
      <c r="DSU32" s="1013"/>
      <c r="DSV32" s="1013"/>
      <c r="DSW32" s="1013"/>
      <c r="DSX32" s="1013"/>
      <c r="DSY32" s="1013"/>
      <c r="DSZ32" s="1013"/>
      <c r="DTA32" s="1013"/>
      <c r="DTB32" s="1013"/>
      <c r="DTC32" s="1013"/>
      <c r="DTD32" s="1013"/>
      <c r="DTE32" s="1013"/>
      <c r="DTF32" s="1013"/>
      <c r="DTG32" s="1013"/>
      <c r="DTH32" s="1013"/>
      <c r="DTI32" s="1013"/>
      <c r="DTJ32" s="1013"/>
      <c r="DTK32" s="1013"/>
      <c r="DTL32" s="1013"/>
      <c r="DTM32" s="1013"/>
      <c r="DTN32" s="1013"/>
      <c r="DTO32" s="1013"/>
      <c r="DTP32" s="1013"/>
      <c r="DTQ32" s="1013"/>
      <c r="DTR32" s="1013"/>
      <c r="DTS32" s="1013"/>
      <c r="DTT32" s="1013"/>
      <c r="DTU32" s="1013"/>
      <c r="DTV32" s="1013"/>
      <c r="DTW32" s="1013"/>
      <c r="DTX32" s="1013"/>
      <c r="DTY32" s="1013"/>
      <c r="DTZ32" s="1013"/>
      <c r="DUA32" s="1013"/>
      <c r="DUB32" s="1013"/>
      <c r="DUC32" s="1013"/>
      <c r="DUD32" s="1013"/>
      <c r="DUE32" s="1013"/>
      <c r="DUF32" s="1013"/>
      <c r="DUG32" s="1013"/>
      <c r="DUH32" s="1013"/>
      <c r="DUI32" s="1013"/>
      <c r="DUJ32" s="1013"/>
      <c r="DUK32" s="1013"/>
      <c r="DUL32" s="1013"/>
      <c r="DUM32" s="1013"/>
      <c r="DUN32" s="1013"/>
      <c r="DUO32" s="1013"/>
      <c r="DUP32" s="1013"/>
      <c r="DUQ32" s="1013"/>
      <c r="DUR32" s="1013"/>
      <c r="DUS32" s="1013"/>
      <c r="DUT32" s="1013"/>
      <c r="DUU32" s="1013"/>
      <c r="DUV32" s="1013"/>
      <c r="DUW32" s="1013"/>
      <c r="DUX32" s="1013"/>
      <c r="DUY32" s="1013"/>
      <c r="DUZ32" s="1013"/>
      <c r="DVA32" s="1013"/>
      <c r="DVB32" s="1013"/>
      <c r="DVC32" s="1013"/>
      <c r="DVD32" s="1013"/>
      <c r="DVE32" s="1013"/>
      <c r="DVF32" s="1013"/>
      <c r="DVG32" s="1013"/>
      <c r="DVH32" s="1013"/>
      <c r="DVI32" s="1013"/>
      <c r="DVJ32" s="1013"/>
      <c r="DVK32" s="1013"/>
      <c r="DVL32" s="1013"/>
      <c r="DVM32" s="1013"/>
      <c r="DVN32" s="1013"/>
      <c r="DVO32" s="1013"/>
      <c r="DVP32" s="1013"/>
      <c r="DVQ32" s="1013"/>
      <c r="DVR32" s="1013"/>
      <c r="DVS32" s="1013"/>
      <c r="DVT32" s="1013"/>
      <c r="DVU32" s="1013"/>
      <c r="DVV32" s="1013"/>
      <c r="DVW32" s="1013"/>
      <c r="DVX32" s="1013"/>
      <c r="DVY32" s="1013"/>
      <c r="DVZ32" s="1013"/>
      <c r="DWA32" s="1013"/>
      <c r="DWB32" s="1013"/>
      <c r="DWC32" s="1013"/>
      <c r="DWD32" s="1013"/>
      <c r="DWE32" s="1013"/>
      <c r="DWF32" s="1013"/>
      <c r="DWG32" s="1013"/>
      <c r="DWH32" s="1013"/>
      <c r="DWI32" s="1013"/>
      <c r="DWJ32" s="1013"/>
      <c r="DWK32" s="1013"/>
      <c r="DWL32" s="1013"/>
      <c r="DWM32" s="1013"/>
      <c r="DWN32" s="1013"/>
      <c r="DWO32" s="1013"/>
      <c r="DWP32" s="1013"/>
      <c r="DWQ32" s="1013"/>
      <c r="DWR32" s="1013"/>
      <c r="DWS32" s="1013"/>
      <c r="DWT32" s="1013"/>
      <c r="DWU32" s="1013"/>
      <c r="DWV32" s="1013"/>
      <c r="DWW32" s="1013"/>
      <c r="DWX32" s="1013"/>
      <c r="DWY32" s="1013"/>
      <c r="DWZ32" s="1013"/>
      <c r="DXA32" s="1013"/>
      <c r="DXB32" s="1013"/>
      <c r="DXC32" s="1013"/>
      <c r="DXD32" s="1013"/>
      <c r="DXE32" s="1013"/>
      <c r="DXF32" s="1013"/>
      <c r="DXG32" s="1013"/>
      <c r="DXH32" s="1013"/>
      <c r="DXI32" s="1013"/>
      <c r="DXJ32" s="1013"/>
      <c r="DXK32" s="1013"/>
      <c r="DXL32" s="1013"/>
      <c r="DXM32" s="1013"/>
      <c r="DXN32" s="1013"/>
      <c r="DXO32" s="1013"/>
      <c r="DXP32" s="1013"/>
      <c r="DXQ32" s="1013"/>
      <c r="DXR32" s="1013"/>
      <c r="DXS32" s="1013"/>
      <c r="DXT32" s="1013"/>
      <c r="DXU32" s="1013"/>
      <c r="DXV32" s="1013"/>
      <c r="DXW32" s="1013"/>
      <c r="DXX32" s="1013"/>
      <c r="DXY32" s="1013"/>
      <c r="DXZ32" s="1013"/>
      <c r="DYA32" s="1013"/>
      <c r="DYB32" s="1013"/>
      <c r="DYC32" s="1013"/>
      <c r="DYD32" s="1013"/>
      <c r="DYE32" s="1013"/>
      <c r="DYF32" s="1013"/>
      <c r="DYG32" s="1013"/>
      <c r="DYH32" s="1013"/>
      <c r="DYI32" s="1013"/>
      <c r="DYJ32" s="1013"/>
      <c r="DYK32" s="1013"/>
      <c r="DYL32" s="1013"/>
      <c r="DYM32" s="1013"/>
      <c r="DYN32" s="1013"/>
      <c r="DYO32" s="1013"/>
      <c r="DYP32" s="1013"/>
      <c r="DYQ32" s="1013"/>
      <c r="DYR32" s="1013"/>
      <c r="DYS32" s="1013"/>
      <c r="DYT32" s="1013"/>
      <c r="DYU32" s="1013"/>
      <c r="DYV32" s="1013"/>
      <c r="DYW32" s="1013"/>
      <c r="DYX32" s="1013"/>
      <c r="DYY32" s="1013"/>
      <c r="DYZ32" s="1013"/>
      <c r="DZA32" s="1013"/>
      <c r="DZB32" s="1013"/>
      <c r="DZC32" s="1013"/>
      <c r="DZD32" s="1013"/>
      <c r="DZE32" s="1013"/>
      <c r="DZF32" s="1013"/>
      <c r="DZG32" s="1013"/>
      <c r="DZH32" s="1013"/>
      <c r="DZI32" s="1013"/>
      <c r="DZJ32" s="1013"/>
      <c r="DZK32" s="1013"/>
      <c r="DZL32" s="1013"/>
      <c r="DZM32" s="1013"/>
      <c r="DZN32" s="1013"/>
      <c r="DZO32" s="1013"/>
      <c r="DZP32" s="1013"/>
      <c r="DZQ32" s="1013"/>
      <c r="DZR32" s="1013"/>
      <c r="DZS32" s="1013"/>
      <c r="DZT32" s="1013"/>
      <c r="DZU32" s="1013"/>
      <c r="DZV32" s="1013"/>
      <c r="DZW32" s="1013"/>
      <c r="DZX32" s="1013"/>
      <c r="DZY32" s="1013"/>
      <c r="DZZ32" s="1013"/>
      <c r="EAA32" s="1013"/>
      <c r="EAB32" s="1013"/>
      <c r="EAC32" s="1013"/>
      <c r="EAD32" s="1013"/>
      <c r="EAE32" s="1013"/>
      <c r="EAF32" s="1013"/>
      <c r="EAG32" s="1013"/>
      <c r="EAH32" s="1013"/>
      <c r="EAI32" s="1013"/>
      <c r="EAJ32" s="1013"/>
      <c r="EAK32" s="1013"/>
      <c r="EAL32" s="1013"/>
      <c r="EAM32" s="1013"/>
      <c r="EAN32" s="1013"/>
      <c r="EAO32" s="1013"/>
      <c r="EAP32" s="1013"/>
      <c r="EAQ32" s="1013"/>
      <c r="EAR32" s="1013"/>
      <c r="EAS32" s="1013"/>
      <c r="EAT32" s="1013"/>
      <c r="EAU32" s="1013"/>
      <c r="EAV32" s="1013"/>
      <c r="EAW32" s="1013"/>
      <c r="EAX32" s="1013"/>
      <c r="EAY32" s="1013"/>
      <c r="EAZ32" s="1013"/>
      <c r="EBA32" s="1013"/>
      <c r="EBB32" s="1013"/>
      <c r="EBC32" s="1013"/>
      <c r="EBD32" s="1013"/>
      <c r="EBE32" s="1013"/>
      <c r="EBF32" s="1013"/>
      <c r="EBG32" s="1013"/>
      <c r="EBH32" s="1013"/>
      <c r="EBI32" s="1013"/>
      <c r="EBJ32" s="1013"/>
      <c r="EBK32" s="1013"/>
      <c r="EBL32" s="1013"/>
      <c r="EBM32" s="1013"/>
      <c r="EBN32" s="1013"/>
      <c r="EBO32" s="1013"/>
      <c r="EBP32" s="1013"/>
      <c r="EBQ32" s="1013"/>
      <c r="EBR32" s="1013"/>
      <c r="EBS32" s="1013"/>
      <c r="EBT32" s="1013"/>
      <c r="EBU32" s="1013"/>
      <c r="EBV32" s="1013"/>
      <c r="EBW32" s="1013"/>
      <c r="EBX32" s="1013"/>
      <c r="EBY32" s="1013"/>
      <c r="EBZ32" s="1013"/>
      <c r="ECA32" s="1013"/>
      <c r="ECB32" s="1013"/>
      <c r="ECC32" s="1013"/>
      <c r="ECD32" s="1013"/>
      <c r="ECE32" s="1013"/>
      <c r="ECF32" s="1013"/>
      <c r="ECG32" s="1013"/>
      <c r="ECH32" s="1013"/>
      <c r="ECI32" s="1013"/>
      <c r="ECJ32" s="1013"/>
      <c r="ECK32" s="1013"/>
      <c r="ECL32" s="1013"/>
      <c r="ECM32" s="1013"/>
      <c r="ECN32" s="1013"/>
      <c r="ECO32" s="1013"/>
      <c r="ECP32" s="1013"/>
      <c r="ECQ32" s="1013"/>
      <c r="ECR32" s="1013"/>
      <c r="ECS32" s="1013"/>
      <c r="ECT32" s="1013"/>
      <c r="ECU32" s="1013"/>
      <c r="ECV32" s="1013"/>
      <c r="ECW32" s="1013"/>
      <c r="ECX32" s="1013"/>
      <c r="ECY32" s="1013"/>
      <c r="ECZ32" s="1013"/>
      <c r="EDA32" s="1013"/>
      <c r="EDB32" s="1013"/>
      <c r="EDC32" s="1013"/>
      <c r="EDD32" s="1013"/>
      <c r="EDE32" s="1013"/>
      <c r="EDF32" s="1013"/>
      <c r="EDG32" s="1013"/>
      <c r="EDH32" s="1013"/>
      <c r="EDI32" s="1013"/>
      <c r="EDJ32" s="1013"/>
      <c r="EDK32" s="1013"/>
      <c r="EDL32" s="1013"/>
      <c r="EDM32" s="1013"/>
      <c r="EDN32" s="1013"/>
      <c r="EDO32" s="1013"/>
      <c r="EDP32" s="1013"/>
      <c r="EDQ32" s="1013"/>
      <c r="EDR32" s="1013"/>
      <c r="EDS32" s="1013"/>
      <c r="EDT32" s="1013"/>
      <c r="EDU32" s="1013"/>
      <c r="EDV32" s="1013"/>
      <c r="EDW32" s="1013"/>
      <c r="EDX32" s="1013"/>
      <c r="EDY32" s="1013"/>
      <c r="EDZ32" s="1013"/>
      <c r="EEA32" s="1013"/>
      <c r="EEB32" s="1013"/>
      <c r="EEC32" s="1013"/>
      <c r="EED32" s="1013"/>
      <c r="EEE32" s="1013"/>
      <c r="EEF32" s="1013"/>
      <c r="EEG32" s="1013"/>
      <c r="EEH32" s="1013"/>
      <c r="EEI32" s="1013"/>
      <c r="EEJ32" s="1013"/>
      <c r="EEK32" s="1013"/>
      <c r="EEL32" s="1013"/>
      <c r="EEM32" s="1013"/>
      <c r="EEN32" s="1013"/>
      <c r="EEO32" s="1013"/>
      <c r="EEP32" s="1013"/>
      <c r="EEQ32" s="1013"/>
      <c r="EER32" s="1013"/>
      <c r="EES32" s="1013"/>
      <c r="EET32" s="1013"/>
      <c r="EEU32" s="1013"/>
      <c r="EEV32" s="1013"/>
      <c r="EEW32" s="1013"/>
      <c r="EEX32" s="1013"/>
      <c r="EEY32" s="1013"/>
      <c r="EEZ32" s="1013"/>
      <c r="EFA32" s="1013"/>
      <c r="EFB32" s="1013"/>
      <c r="EFC32" s="1013"/>
      <c r="EFD32" s="1013"/>
      <c r="EFE32" s="1013"/>
      <c r="EFF32" s="1013"/>
      <c r="EFG32" s="1013"/>
      <c r="EFH32" s="1013"/>
      <c r="EFI32" s="1013"/>
      <c r="EFJ32" s="1013"/>
      <c r="EFK32" s="1013"/>
      <c r="EFL32" s="1013"/>
      <c r="EFM32" s="1013"/>
      <c r="EFN32" s="1013"/>
      <c r="EFO32" s="1013"/>
      <c r="EFP32" s="1013"/>
      <c r="EFQ32" s="1013"/>
      <c r="EFR32" s="1013"/>
      <c r="EFS32" s="1013"/>
      <c r="EFT32" s="1013"/>
      <c r="EFU32" s="1013"/>
      <c r="EFV32" s="1013"/>
      <c r="EFW32" s="1013"/>
      <c r="EFX32" s="1013"/>
      <c r="EFY32" s="1013"/>
      <c r="EFZ32" s="1013"/>
      <c r="EGA32" s="1013"/>
      <c r="EGB32" s="1013"/>
      <c r="EGC32" s="1013"/>
      <c r="EGD32" s="1013"/>
      <c r="EGE32" s="1013"/>
      <c r="EGF32" s="1013"/>
      <c r="EGG32" s="1013"/>
      <c r="EGH32" s="1013"/>
      <c r="EGI32" s="1013"/>
      <c r="EGJ32" s="1013"/>
      <c r="EGK32" s="1013"/>
      <c r="EGL32" s="1013"/>
      <c r="EGM32" s="1013"/>
      <c r="EGN32" s="1013"/>
      <c r="EGO32" s="1013"/>
      <c r="EGP32" s="1013"/>
      <c r="EGQ32" s="1013"/>
      <c r="EGR32" s="1013"/>
      <c r="EGS32" s="1013"/>
      <c r="EGT32" s="1013"/>
      <c r="EGU32" s="1013"/>
      <c r="EGV32" s="1013"/>
      <c r="EGW32" s="1013"/>
      <c r="EGX32" s="1013"/>
      <c r="EGY32" s="1013"/>
      <c r="EGZ32" s="1013"/>
      <c r="EHA32" s="1013"/>
      <c r="EHB32" s="1013"/>
      <c r="EHC32" s="1013"/>
      <c r="EHD32" s="1013"/>
      <c r="EHE32" s="1013"/>
      <c r="EHF32" s="1013"/>
      <c r="EHG32" s="1013"/>
      <c r="EHH32" s="1013"/>
      <c r="EHI32" s="1013"/>
      <c r="EHJ32" s="1013"/>
      <c r="EHK32" s="1013"/>
      <c r="EHL32" s="1013"/>
      <c r="EHM32" s="1013"/>
      <c r="EHN32" s="1013"/>
      <c r="EHO32" s="1013"/>
      <c r="EHP32" s="1013"/>
      <c r="EHQ32" s="1013"/>
      <c r="EHR32" s="1013"/>
      <c r="EHS32" s="1013"/>
      <c r="EHT32" s="1013"/>
      <c r="EHU32" s="1013"/>
      <c r="EHV32" s="1013"/>
      <c r="EHW32" s="1013"/>
      <c r="EHX32" s="1013"/>
      <c r="EHY32" s="1013"/>
      <c r="EHZ32" s="1013"/>
      <c r="EIA32" s="1013"/>
      <c r="EIB32" s="1013"/>
      <c r="EIC32" s="1013"/>
      <c r="EID32" s="1013"/>
      <c r="EIE32" s="1013"/>
      <c r="EIF32" s="1013"/>
      <c r="EIG32" s="1013"/>
      <c r="EIH32" s="1013"/>
      <c r="EII32" s="1013"/>
      <c r="EIJ32" s="1013"/>
      <c r="EIK32" s="1013"/>
      <c r="EIL32" s="1013"/>
      <c r="EIM32" s="1013"/>
      <c r="EIN32" s="1013"/>
      <c r="EIO32" s="1013"/>
      <c r="EIP32" s="1013"/>
      <c r="EIQ32" s="1013"/>
      <c r="EIR32" s="1013"/>
      <c r="EIS32" s="1013"/>
      <c r="EIT32" s="1013"/>
      <c r="EIU32" s="1013"/>
      <c r="EIV32" s="1013"/>
      <c r="EIW32" s="1013"/>
      <c r="EIX32" s="1013"/>
      <c r="EIY32" s="1013"/>
      <c r="EIZ32" s="1013"/>
      <c r="EJA32" s="1013"/>
      <c r="EJB32" s="1013"/>
      <c r="EJC32" s="1013"/>
      <c r="EJD32" s="1013"/>
      <c r="EJE32" s="1013"/>
      <c r="EJF32" s="1013"/>
      <c r="EJG32" s="1013"/>
      <c r="EJH32" s="1013"/>
      <c r="EJI32" s="1013"/>
      <c r="EJJ32" s="1013"/>
      <c r="EJK32" s="1013"/>
      <c r="EJL32" s="1013"/>
      <c r="EJM32" s="1013"/>
      <c r="EJN32" s="1013"/>
      <c r="EJO32" s="1013"/>
      <c r="EJP32" s="1013"/>
      <c r="EJQ32" s="1013"/>
      <c r="EJR32" s="1013"/>
      <c r="EJS32" s="1013"/>
      <c r="EJT32" s="1013"/>
      <c r="EJU32" s="1013"/>
      <c r="EJV32" s="1013"/>
      <c r="EJW32" s="1013"/>
      <c r="EJX32" s="1013"/>
      <c r="EJY32" s="1013"/>
      <c r="EJZ32" s="1013"/>
      <c r="EKA32" s="1013"/>
      <c r="EKB32" s="1013"/>
      <c r="EKC32" s="1013"/>
      <c r="EKD32" s="1013"/>
      <c r="EKE32" s="1013"/>
      <c r="EKF32" s="1013"/>
      <c r="EKG32" s="1013"/>
      <c r="EKH32" s="1013"/>
      <c r="EKI32" s="1013"/>
      <c r="EKJ32" s="1013"/>
      <c r="EKK32" s="1013"/>
      <c r="EKL32" s="1013"/>
      <c r="EKM32" s="1013"/>
      <c r="EKN32" s="1013"/>
      <c r="EKO32" s="1013"/>
      <c r="EKP32" s="1013"/>
      <c r="EKQ32" s="1013"/>
      <c r="EKR32" s="1013"/>
      <c r="EKS32" s="1013"/>
      <c r="EKT32" s="1013"/>
      <c r="EKU32" s="1013"/>
      <c r="EKV32" s="1013"/>
      <c r="EKW32" s="1013"/>
      <c r="EKX32" s="1013"/>
      <c r="EKY32" s="1013"/>
      <c r="EKZ32" s="1013"/>
      <c r="ELA32" s="1013"/>
      <c r="ELB32" s="1013"/>
      <c r="ELC32" s="1013"/>
      <c r="ELD32" s="1013"/>
      <c r="ELE32" s="1013"/>
      <c r="ELF32" s="1013"/>
      <c r="ELG32" s="1013"/>
      <c r="ELH32" s="1013"/>
      <c r="ELI32" s="1013"/>
      <c r="ELJ32" s="1013"/>
      <c r="ELK32" s="1013"/>
      <c r="ELL32" s="1013"/>
      <c r="ELM32" s="1013"/>
      <c r="ELN32" s="1013"/>
      <c r="ELO32" s="1013"/>
      <c r="ELP32" s="1013"/>
      <c r="ELQ32" s="1013"/>
      <c r="ELR32" s="1013"/>
      <c r="ELS32" s="1013"/>
      <c r="ELT32" s="1013"/>
      <c r="ELU32" s="1013"/>
      <c r="ELV32" s="1013"/>
      <c r="ELW32" s="1013"/>
      <c r="ELX32" s="1013"/>
      <c r="ELY32" s="1013"/>
      <c r="ELZ32" s="1013"/>
      <c r="EMA32" s="1013"/>
      <c r="EMB32" s="1013"/>
      <c r="EMC32" s="1013"/>
      <c r="EMD32" s="1013"/>
      <c r="EME32" s="1013"/>
      <c r="EMF32" s="1013"/>
      <c r="EMG32" s="1013"/>
      <c r="EMH32" s="1013"/>
      <c r="EMI32" s="1013"/>
      <c r="EMJ32" s="1013"/>
      <c r="EMK32" s="1013"/>
      <c r="EML32" s="1013"/>
      <c r="EMM32" s="1013"/>
      <c r="EMN32" s="1013"/>
      <c r="EMO32" s="1013"/>
      <c r="EMP32" s="1013"/>
      <c r="EMQ32" s="1013"/>
      <c r="EMR32" s="1013"/>
      <c r="EMS32" s="1013"/>
      <c r="EMT32" s="1013"/>
      <c r="EMU32" s="1013"/>
      <c r="EMV32" s="1013"/>
      <c r="EMW32" s="1013"/>
      <c r="EMX32" s="1013"/>
      <c r="EMY32" s="1013"/>
      <c r="EMZ32" s="1013"/>
      <c r="ENA32" s="1013"/>
      <c r="ENB32" s="1013"/>
      <c r="ENC32" s="1013"/>
      <c r="END32" s="1013"/>
      <c r="ENE32" s="1013"/>
      <c r="ENF32" s="1013"/>
      <c r="ENG32" s="1013"/>
      <c r="ENH32" s="1013"/>
      <c r="ENI32" s="1013"/>
      <c r="ENJ32" s="1013"/>
      <c r="ENK32" s="1013"/>
      <c r="ENL32" s="1013"/>
      <c r="ENM32" s="1013"/>
      <c r="ENN32" s="1013"/>
      <c r="ENO32" s="1013"/>
      <c r="ENP32" s="1013"/>
      <c r="ENQ32" s="1013"/>
      <c r="ENR32" s="1013"/>
      <c r="ENS32" s="1013"/>
      <c r="ENT32" s="1013"/>
      <c r="ENU32" s="1013"/>
      <c r="ENV32" s="1013"/>
      <c r="ENW32" s="1013"/>
      <c r="ENX32" s="1013"/>
      <c r="ENY32" s="1013"/>
      <c r="ENZ32" s="1013"/>
      <c r="EOA32" s="1013"/>
      <c r="EOB32" s="1013"/>
      <c r="EOC32" s="1013"/>
      <c r="EOD32" s="1013"/>
      <c r="EOE32" s="1013"/>
      <c r="EOF32" s="1013"/>
      <c r="EOG32" s="1013"/>
      <c r="EOH32" s="1013"/>
      <c r="EOI32" s="1013"/>
      <c r="EOJ32" s="1013"/>
      <c r="EOK32" s="1013"/>
      <c r="EOL32" s="1013"/>
      <c r="EOM32" s="1013"/>
      <c r="EON32" s="1013"/>
      <c r="EOO32" s="1013"/>
      <c r="EOP32" s="1013"/>
      <c r="EOQ32" s="1013"/>
      <c r="EOR32" s="1013"/>
      <c r="EOS32" s="1013"/>
      <c r="EOT32" s="1013"/>
      <c r="EOU32" s="1013"/>
      <c r="EOV32" s="1013"/>
      <c r="EOW32" s="1013"/>
      <c r="EOX32" s="1013"/>
      <c r="EOY32" s="1013"/>
      <c r="EOZ32" s="1013"/>
      <c r="EPA32" s="1013"/>
      <c r="EPB32" s="1013"/>
      <c r="EPC32" s="1013"/>
      <c r="EPD32" s="1013"/>
      <c r="EPE32" s="1013"/>
      <c r="EPF32" s="1013"/>
      <c r="EPG32" s="1013"/>
      <c r="EPH32" s="1013"/>
      <c r="EPI32" s="1013"/>
      <c r="EPJ32" s="1013"/>
      <c r="EPK32" s="1013"/>
      <c r="EPL32" s="1013"/>
      <c r="EPM32" s="1013"/>
      <c r="EPN32" s="1013"/>
      <c r="EPO32" s="1013"/>
      <c r="EPP32" s="1013"/>
      <c r="EPQ32" s="1013"/>
      <c r="EPR32" s="1013"/>
      <c r="EPS32" s="1013"/>
      <c r="EPT32" s="1013"/>
      <c r="EPU32" s="1013"/>
      <c r="EPV32" s="1013"/>
      <c r="EPW32" s="1013"/>
      <c r="EPX32" s="1013"/>
      <c r="EPY32" s="1013"/>
      <c r="EPZ32" s="1013"/>
      <c r="EQA32" s="1013"/>
      <c r="EQB32" s="1013"/>
      <c r="EQC32" s="1013"/>
      <c r="EQD32" s="1013"/>
      <c r="EQE32" s="1013"/>
      <c r="EQF32" s="1013"/>
      <c r="EQG32" s="1013"/>
      <c r="EQH32" s="1013"/>
      <c r="EQI32" s="1013"/>
      <c r="EQJ32" s="1013"/>
      <c r="EQK32" s="1013"/>
      <c r="EQL32" s="1013"/>
      <c r="EQM32" s="1013"/>
      <c r="EQN32" s="1013"/>
      <c r="EQO32" s="1013"/>
      <c r="EQP32" s="1013"/>
      <c r="EQQ32" s="1013"/>
      <c r="EQR32" s="1013"/>
      <c r="EQS32" s="1013"/>
      <c r="EQT32" s="1013"/>
      <c r="EQU32" s="1013"/>
      <c r="EQV32" s="1013"/>
      <c r="EQW32" s="1013"/>
      <c r="EQX32" s="1013"/>
      <c r="EQY32" s="1013"/>
      <c r="EQZ32" s="1013"/>
      <c r="ERA32" s="1013"/>
      <c r="ERB32" s="1013"/>
      <c r="ERC32" s="1013"/>
      <c r="ERD32" s="1013"/>
      <c r="ERE32" s="1013"/>
      <c r="ERF32" s="1013"/>
      <c r="ERG32" s="1013"/>
      <c r="ERH32" s="1013"/>
      <c r="ERI32" s="1013"/>
      <c r="ERJ32" s="1013"/>
      <c r="ERK32" s="1013"/>
      <c r="ERL32" s="1013"/>
      <c r="ERM32" s="1013"/>
      <c r="ERN32" s="1013"/>
      <c r="ERO32" s="1013"/>
      <c r="ERP32" s="1013"/>
      <c r="ERQ32" s="1013"/>
      <c r="ERR32" s="1013"/>
      <c r="ERS32" s="1013"/>
      <c r="ERT32" s="1013"/>
      <c r="ERU32" s="1013"/>
      <c r="ERV32" s="1013"/>
      <c r="ERW32" s="1013"/>
      <c r="ERX32" s="1013"/>
      <c r="ERY32" s="1013"/>
      <c r="ERZ32" s="1013"/>
      <c r="ESA32" s="1013"/>
      <c r="ESB32" s="1013"/>
      <c r="ESC32" s="1013"/>
      <c r="ESD32" s="1013"/>
      <c r="ESE32" s="1013"/>
      <c r="ESF32" s="1013"/>
      <c r="ESG32" s="1013"/>
      <c r="ESH32" s="1013"/>
      <c r="ESI32" s="1013"/>
      <c r="ESJ32" s="1013"/>
      <c r="ESK32" s="1013"/>
      <c r="ESL32" s="1013"/>
      <c r="ESM32" s="1013"/>
      <c r="ESN32" s="1013"/>
      <c r="ESO32" s="1013"/>
      <c r="ESP32" s="1013"/>
      <c r="ESQ32" s="1013"/>
      <c r="ESR32" s="1013"/>
      <c r="ESS32" s="1013"/>
      <c r="EST32" s="1013"/>
      <c r="ESU32" s="1013"/>
      <c r="ESV32" s="1013"/>
      <c r="ESW32" s="1013"/>
      <c r="ESX32" s="1013"/>
      <c r="ESY32" s="1013"/>
      <c r="ESZ32" s="1013"/>
      <c r="ETA32" s="1013"/>
      <c r="ETB32" s="1013"/>
      <c r="ETC32" s="1013"/>
      <c r="ETD32" s="1013"/>
      <c r="ETE32" s="1013"/>
      <c r="ETF32" s="1013"/>
      <c r="ETG32" s="1013"/>
      <c r="ETH32" s="1013"/>
      <c r="ETI32" s="1013"/>
      <c r="ETJ32" s="1013"/>
      <c r="ETK32" s="1013"/>
      <c r="ETL32" s="1013"/>
      <c r="ETM32" s="1013"/>
      <c r="ETN32" s="1013"/>
      <c r="ETO32" s="1013"/>
      <c r="ETP32" s="1013"/>
      <c r="ETQ32" s="1013"/>
      <c r="ETR32" s="1013"/>
      <c r="ETS32" s="1013"/>
      <c r="ETT32" s="1013"/>
      <c r="ETU32" s="1013"/>
      <c r="ETV32" s="1013"/>
      <c r="ETW32" s="1013"/>
      <c r="ETX32" s="1013"/>
      <c r="ETY32" s="1013"/>
      <c r="ETZ32" s="1013"/>
      <c r="EUA32" s="1013"/>
      <c r="EUB32" s="1013"/>
      <c r="EUC32" s="1013"/>
      <c r="EUD32" s="1013"/>
      <c r="EUE32" s="1013"/>
      <c r="EUF32" s="1013"/>
      <c r="EUG32" s="1013"/>
      <c r="EUH32" s="1013"/>
      <c r="EUI32" s="1013"/>
      <c r="EUJ32" s="1013"/>
      <c r="EUK32" s="1013"/>
      <c r="EUL32" s="1013"/>
      <c r="EUM32" s="1013"/>
      <c r="EUN32" s="1013"/>
      <c r="EUO32" s="1013"/>
      <c r="EUP32" s="1013"/>
      <c r="EUQ32" s="1013"/>
      <c r="EUR32" s="1013"/>
      <c r="EUS32" s="1013"/>
      <c r="EUT32" s="1013"/>
      <c r="EUU32" s="1013"/>
      <c r="EUV32" s="1013"/>
      <c r="EUW32" s="1013"/>
      <c r="EUX32" s="1013"/>
      <c r="EUY32" s="1013"/>
      <c r="EUZ32" s="1013"/>
      <c r="EVA32" s="1013"/>
      <c r="EVB32" s="1013"/>
      <c r="EVC32" s="1013"/>
      <c r="EVD32" s="1013"/>
      <c r="EVE32" s="1013"/>
      <c r="EVF32" s="1013"/>
      <c r="EVG32" s="1013"/>
      <c r="EVH32" s="1013"/>
      <c r="EVI32" s="1013"/>
      <c r="EVJ32" s="1013"/>
      <c r="EVK32" s="1013"/>
      <c r="EVL32" s="1013"/>
      <c r="EVM32" s="1013"/>
      <c r="EVN32" s="1013"/>
      <c r="EVO32" s="1013"/>
      <c r="EVP32" s="1013"/>
      <c r="EVQ32" s="1013"/>
      <c r="EVR32" s="1013"/>
      <c r="EVS32" s="1013"/>
      <c r="EVT32" s="1013"/>
      <c r="EVU32" s="1013"/>
      <c r="EVV32" s="1013"/>
      <c r="EVW32" s="1013"/>
      <c r="EVX32" s="1013"/>
      <c r="EVY32" s="1013"/>
      <c r="EVZ32" s="1013"/>
      <c r="EWA32" s="1013"/>
      <c r="EWB32" s="1013"/>
      <c r="EWC32" s="1013"/>
      <c r="EWD32" s="1013"/>
      <c r="EWE32" s="1013"/>
      <c r="EWF32" s="1013"/>
      <c r="EWG32" s="1013"/>
      <c r="EWH32" s="1013"/>
      <c r="EWI32" s="1013"/>
      <c r="EWJ32" s="1013"/>
      <c r="EWK32" s="1013"/>
      <c r="EWL32" s="1013"/>
      <c r="EWM32" s="1013"/>
      <c r="EWN32" s="1013"/>
      <c r="EWO32" s="1013"/>
      <c r="EWP32" s="1013"/>
      <c r="EWQ32" s="1013"/>
      <c r="EWR32" s="1013"/>
      <c r="EWS32" s="1013"/>
      <c r="EWT32" s="1013"/>
      <c r="EWU32" s="1013"/>
      <c r="EWV32" s="1013"/>
      <c r="EWW32" s="1013"/>
      <c r="EWX32" s="1013"/>
      <c r="EWY32" s="1013"/>
      <c r="EWZ32" s="1013"/>
      <c r="EXA32" s="1013"/>
      <c r="EXB32" s="1013"/>
      <c r="EXC32" s="1013"/>
      <c r="EXD32" s="1013"/>
      <c r="EXE32" s="1013"/>
      <c r="EXF32" s="1013"/>
      <c r="EXG32" s="1013"/>
      <c r="EXH32" s="1013"/>
      <c r="EXI32" s="1013"/>
      <c r="EXJ32" s="1013"/>
      <c r="EXK32" s="1013"/>
      <c r="EXL32" s="1013"/>
      <c r="EXM32" s="1013"/>
      <c r="EXN32" s="1013"/>
      <c r="EXO32" s="1013"/>
      <c r="EXP32" s="1013"/>
      <c r="EXQ32" s="1013"/>
      <c r="EXR32" s="1013"/>
      <c r="EXS32" s="1013"/>
      <c r="EXT32" s="1013"/>
      <c r="EXU32" s="1013"/>
      <c r="EXV32" s="1013"/>
      <c r="EXW32" s="1013"/>
      <c r="EXX32" s="1013"/>
      <c r="EXY32" s="1013"/>
      <c r="EXZ32" s="1013"/>
      <c r="EYA32" s="1013"/>
      <c r="EYB32" s="1013"/>
      <c r="EYC32" s="1013"/>
      <c r="EYD32" s="1013"/>
      <c r="EYE32" s="1013"/>
      <c r="EYF32" s="1013"/>
      <c r="EYG32" s="1013"/>
      <c r="EYH32" s="1013"/>
      <c r="EYI32" s="1013"/>
      <c r="EYJ32" s="1013"/>
      <c r="EYK32" s="1013"/>
      <c r="EYL32" s="1013"/>
      <c r="EYM32" s="1013"/>
      <c r="EYN32" s="1013"/>
      <c r="EYO32" s="1013"/>
      <c r="EYP32" s="1013"/>
      <c r="EYQ32" s="1013"/>
      <c r="EYR32" s="1013"/>
      <c r="EYS32" s="1013"/>
      <c r="EYT32" s="1013"/>
      <c r="EYU32" s="1013"/>
      <c r="EYV32" s="1013"/>
      <c r="EYW32" s="1013"/>
      <c r="EYX32" s="1013"/>
      <c r="EYY32" s="1013"/>
      <c r="EYZ32" s="1013"/>
      <c r="EZA32" s="1013"/>
      <c r="EZB32" s="1013"/>
      <c r="EZC32" s="1013"/>
      <c r="EZD32" s="1013"/>
      <c r="EZE32" s="1013"/>
      <c r="EZF32" s="1013"/>
      <c r="EZG32" s="1013"/>
      <c r="EZH32" s="1013"/>
      <c r="EZI32" s="1013"/>
      <c r="EZJ32" s="1013"/>
      <c r="EZK32" s="1013"/>
      <c r="EZL32" s="1013"/>
      <c r="EZM32" s="1013"/>
      <c r="EZN32" s="1013"/>
      <c r="EZO32" s="1013"/>
      <c r="EZP32" s="1013"/>
      <c r="EZQ32" s="1013"/>
      <c r="EZR32" s="1013"/>
      <c r="EZS32" s="1013"/>
      <c r="EZT32" s="1013"/>
      <c r="EZU32" s="1013"/>
      <c r="EZV32" s="1013"/>
      <c r="EZW32" s="1013"/>
      <c r="EZX32" s="1013"/>
      <c r="EZY32" s="1013"/>
      <c r="EZZ32" s="1013"/>
      <c r="FAA32" s="1013"/>
      <c r="FAB32" s="1013"/>
      <c r="FAC32" s="1013"/>
      <c r="FAD32" s="1013"/>
      <c r="FAE32" s="1013"/>
      <c r="FAF32" s="1013"/>
      <c r="FAG32" s="1013"/>
      <c r="FAH32" s="1013"/>
      <c r="FAI32" s="1013"/>
      <c r="FAJ32" s="1013"/>
      <c r="FAK32" s="1013"/>
      <c r="FAL32" s="1013"/>
      <c r="FAM32" s="1013"/>
      <c r="FAN32" s="1013"/>
      <c r="FAO32" s="1013"/>
      <c r="FAP32" s="1013"/>
      <c r="FAQ32" s="1013"/>
      <c r="FAR32" s="1013"/>
      <c r="FAS32" s="1013"/>
      <c r="FAT32" s="1013"/>
      <c r="FAU32" s="1013"/>
      <c r="FAV32" s="1013"/>
      <c r="FAW32" s="1013"/>
      <c r="FAX32" s="1013"/>
      <c r="FAY32" s="1013"/>
      <c r="FAZ32" s="1013"/>
      <c r="FBA32" s="1013"/>
      <c r="FBB32" s="1013"/>
      <c r="FBC32" s="1013"/>
      <c r="FBD32" s="1013"/>
      <c r="FBE32" s="1013"/>
      <c r="FBF32" s="1013"/>
      <c r="FBG32" s="1013"/>
      <c r="FBH32" s="1013"/>
      <c r="FBI32" s="1013"/>
      <c r="FBJ32" s="1013"/>
      <c r="FBK32" s="1013"/>
      <c r="FBL32" s="1013"/>
      <c r="FBM32" s="1013"/>
      <c r="FBN32" s="1013"/>
      <c r="FBO32" s="1013"/>
      <c r="FBP32" s="1013"/>
      <c r="FBQ32" s="1013"/>
      <c r="FBR32" s="1013"/>
      <c r="FBS32" s="1013"/>
      <c r="FBT32" s="1013"/>
      <c r="FBU32" s="1013"/>
      <c r="FBV32" s="1013"/>
      <c r="FBW32" s="1013"/>
      <c r="FBX32" s="1013"/>
      <c r="FBY32" s="1013"/>
      <c r="FBZ32" s="1013"/>
      <c r="FCA32" s="1013"/>
      <c r="FCB32" s="1013"/>
      <c r="FCC32" s="1013"/>
      <c r="FCD32" s="1013"/>
      <c r="FCE32" s="1013"/>
      <c r="FCF32" s="1013"/>
      <c r="FCG32" s="1013"/>
      <c r="FCH32" s="1013"/>
      <c r="FCI32" s="1013"/>
      <c r="FCJ32" s="1013"/>
      <c r="FCK32" s="1013"/>
      <c r="FCL32" s="1013"/>
      <c r="FCM32" s="1013"/>
      <c r="FCN32" s="1013"/>
      <c r="FCO32" s="1013"/>
      <c r="FCP32" s="1013"/>
      <c r="FCQ32" s="1013"/>
      <c r="FCR32" s="1013"/>
      <c r="FCS32" s="1013"/>
      <c r="FCT32" s="1013"/>
      <c r="FCU32" s="1013"/>
      <c r="FCV32" s="1013"/>
      <c r="FCW32" s="1013"/>
      <c r="FCX32" s="1013"/>
      <c r="FCY32" s="1013"/>
      <c r="FCZ32" s="1013"/>
      <c r="FDA32" s="1013"/>
      <c r="FDB32" s="1013"/>
      <c r="FDC32" s="1013"/>
      <c r="FDD32" s="1013"/>
      <c r="FDE32" s="1013"/>
      <c r="FDF32" s="1013"/>
      <c r="FDG32" s="1013"/>
      <c r="FDH32" s="1013"/>
      <c r="FDI32" s="1013"/>
      <c r="FDJ32" s="1013"/>
      <c r="FDK32" s="1013"/>
      <c r="FDL32" s="1013"/>
      <c r="FDM32" s="1013"/>
      <c r="FDN32" s="1013"/>
      <c r="FDO32" s="1013"/>
      <c r="FDP32" s="1013"/>
      <c r="FDQ32" s="1013"/>
      <c r="FDR32" s="1013"/>
      <c r="FDS32" s="1013"/>
      <c r="FDT32" s="1013"/>
      <c r="FDU32" s="1013"/>
      <c r="FDV32" s="1013"/>
      <c r="FDW32" s="1013"/>
      <c r="FDX32" s="1013"/>
      <c r="FDY32" s="1013"/>
      <c r="FDZ32" s="1013"/>
      <c r="FEA32" s="1013"/>
      <c r="FEB32" s="1013"/>
      <c r="FEC32" s="1013"/>
      <c r="FED32" s="1013"/>
      <c r="FEE32" s="1013"/>
      <c r="FEF32" s="1013"/>
      <c r="FEG32" s="1013"/>
      <c r="FEH32" s="1013"/>
      <c r="FEI32" s="1013"/>
      <c r="FEJ32" s="1013"/>
      <c r="FEK32" s="1013"/>
      <c r="FEL32" s="1013"/>
      <c r="FEM32" s="1013"/>
      <c r="FEN32" s="1013"/>
      <c r="FEO32" s="1013"/>
      <c r="FEP32" s="1013"/>
      <c r="FEQ32" s="1013"/>
      <c r="FER32" s="1013"/>
      <c r="FES32" s="1013"/>
      <c r="FET32" s="1013"/>
      <c r="FEU32" s="1013"/>
      <c r="FEV32" s="1013"/>
      <c r="FEW32" s="1013"/>
      <c r="FEX32" s="1013"/>
      <c r="FEY32" s="1013"/>
      <c r="FEZ32" s="1013"/>
      <c r="FFA32" s="1013"/>
      <c r="FFB32" s="1013"/>
      <c r="FFC32" s="1013"/>
      <c r="FFD32" s="1013"/>
      <c r="FFE32" s="1013"/>
      <c r="FFF32" s="1013"/>
      <c r="FFG32" s="1013"/>
      <c r="FFH32" s="1013"/>
      <c r="FFI32" s="1013"/>
      <c r="FFJ32" s="1013"/>
      <c r="FFK32" s="1013"/>
      <c r="FFL32" s="1013"/>
      <c r="FFM32" s="1013"/>
      <c r="FFN32" s="1013"/>
      <c r="FFO32" s="1013"/>
      <c r="FFP32" s="1013"/>
      <c r="FFQ32" s="1013"/>
      <c r="FFR32" s="1013"/>
      <c r="FFS32" s="1013"/>
      <c r="FFT32" s="1013"/>
      <c r="FFU32" s="1013"/>
      <c r="FFV32" s="1013"/>
      <c r="FFW32" s="1013"/>
      <c r="FFX32" s="1013"/>
      <c r="FFY32" s="1013"/>
      <c r="FFZ32" s="1013"/>
      <c r="FGA32" s="1013"/>
      <c r="FGB32" s="1013"/>
      <c r="FGC32" s="1013"/>
      <c r="FGD32" s="1013"/>
      <c r="FGE32" s="1013"/>
      <c r="FGF32" s="1013"/>
      <c r="FGG32" s="1013"/>
      <c r="FGH32" s="1013"/>
      <c r="FGI32" s="1013"/>
      <c r="FGJ32" s="1013"/>
      <c r="FGK32" s="1013"/>
      <c r="FGL32" s="1013"/>
      <c r="FGM32" s="1013"/>
      <c r="FGN32" s="1013"/>
      <c r="FGO32" s="1013"/>
      <c r="FGP32" s="1013"/>
      <c r="FGQ32" s="1013"/>
      <c r="FGR32" s="1013"/>
      <c r="FGS32" s="1013"/>
      <c r="FGT32" s="1013"/>
      <c r="FGU32" s="1013"/>
      <c r="FGV32" s="1013"/>
      <c r="FGW32" s="1013"/>
      <c r="FGX32" s="1013"/>
      <c r="FGY32" s="1013"/>
      <c r="FGZ32" s="1013"/>
      <c r="FHA32" s="1013"/>
      <c r="FHB32" s="1013"/>
      <c r="FHC32" s="1013"/>
      <c r="FHD32" s="1013"/>
      <c r="FHE32" s="1013"/>
      <c r="FHF32" s="1013"/>
      <c r="FHG32" s="1013"/>
      <c r="FHH32" s="1013"/>
      <c r="FHI32" s="1013"/>
      <c r="FHJ32" s="1013"/>
      <c r="FHK32" s="1013"/>
      <c r="FHL32" s="1013"/>
      <c r="FHM32" s="1013"/>
      <c r="FHN32" s="1013"/>
      <c r="FHO32" s="1013"/>
      <c r="FHP32" s="1013"/>
      <c r="FHQ32" s="1013"/>
      <c r="FHR32" s="1013"/>
      <c r="FHS32" s="1013"/>
      <c r="FHT32" s="1013"/>
      <c r="FHU32" s="1013"/>
      <c r="FHV32" s="1013"/>
      <c r="FHW32" s="1013"/>
      <c r="FHX32" s="1013"/>
      <c r="FHY32" s="1013"/>
      <c r="FHZ32" s="1013"/>
      <c r="FIA32" s="1013"/>
      <c r="FIB32" s="1013"/>
      <c r="FIC32" s="1013"/>
      <c r="FID32" s="1013"/>
      <c r="FIE32" s="1013"/>
      <c r="FIF32" s="1013"/>
      <c r="FIG32" s="1013"/>
      <c r="FIH32" s="1013"/>
      <c r="FII32" s="1013"/>
      <c r="FIJ32" s="1013"/>
      <c r="FIK32" s="1013"/>
      <c r="FIL32" s="1013"/>
      <c r="FIM32" s="1013"/>
      <c r="FIN32" s="1013"/>
      <c r="FIO32" s="1013"/>
      <c r="FIP32" s="1013"/>
      <c r="FIQ32" s="1013"/>
      <c r="FIR32" s="1013"/>
      <c r="FIS32" s="1013"/>
      <c r="FIT32" s="1013"/>
      <c r="FIU32" s="1013"/>
      <c r="FIV32" s="1013"/>
      <c r="FIW32" s="1013"/>
      <c r="FIX32" s="1013"/>
      <c r="FIY32" s="1013"/>
      <c r="FIZ32" s="1013"/>
      <c r="FJA32" s="1013"/>
      <c r="FJB32" s="1013"/>
      <c r="FJC32" s="1013"/>
      <c r="FJD32" s="1013"/>
      <c r="FJE32" s="1013"/>
      <c r="FJF32" s="1013"/>
      <c r="FJG32" s="1013"/>
      <c r="FJH32" s="1013"/>
      <c r="FJI32" s="1013"/>
      <c r="FJJ32" s="1013"/>
      <c r="FJK32" s="1013"/>
      <c r="FJL32" s="1013"/>
      <c r="FJM32" s="1013"/>
      <c r="FJN32" s="1013"/>
      <c r="FJO32" s="1013"/>
      <c r="FJP32" s="1013"/>
      <c r="FJQ32" s="1013"/>
      <c r="FJR32" s="1013"/>
      <c r="FJS32" s="1013"/>
      <c r="FJT32" s="1013"/>
      <c r="FJU32" s="1013"/>
      <c r="FJV32" s="1013"/>
      <c r="FJW32" s="1013"/>
      <c r="FJX32" s="1013"/>
      <c r="FJY32" s="1013"/>
      <c r="FJZ32" s="1013"/>
      <c r="FKA32" s="1013"/>
      <c r="FKB32" s="1013"/>
      <c r="FKC32" s="1013"/>
      <c r="FKD32" s="1013"/>
      <c r="FKE32" s="1013"/>
      <c r="FKF32" s="1013"/>
      <c r="FKG32" s="1013"/>
      <c r="FKH32" s="1013"/>
      <c r="FKI32" s="1013"/>
      <c r="FKJ32" s="1013"/>
      <c r="FKK32" s="1013"/>
      <c r="FKL32" s="1013"/>
      <c r="FKM32" s="1013"/>
      <c r="FKN32" s="1013"/>
      <c r="FKO32" s="1013"/>
      <c r="FKP32" s="1013"/>
      <c r="FKQ32" s="1013"/>
      <c r="FKR32" s="1013"/>
      <c r="FKS32" s="1013"/>
      <c r="FKT32" s="1013"/>
      <c r="FKU32" s="1013"/>
      <c r="FKV32" s="1013"/>
      <c r="FKW32" s="1013"/>
      <c r="FKX32" s="1013"/>
      <c r="FKY32" s="1013"/>
      <c r="FKZ32" s="1013"/>
      <c r="FLA32" s="1013"/>
      <c r="FLB32" s="1013"/>
      <c r="FLC32" s="1013"/>
      <c r="FLD32" s="1013"/>
      <c r="FLE32" s="1013"/>
      <c r="FLF32" s="1013"/>
      <c r="FLG32" s="1013"/>
      <c r="FLH32" s="1013"/>
      <c r="FLI32" s="1013"/>
      <c r="FLJ32" s="1013"/>
      <c r="FLK32" s="1013"/>
      <c r="FLL32" s="1013"/>
      <c r="FLM32" s="1013"/>
      <c r="FLN32" s="1013"/>
      <c r="FLO32" s="1013"/>
      <c r="FLP32" s="1013"/>
      <c r="FLQ32" s="1013"/>
      <c r="FLR32" s="1013"/>
      <c r="FLS32" s="1013"/>
      <c r="FLT32" s="1013"/>
      <c r="FLU32" s="1013"/>
      <c r="FLV32" s="1013"/>
      <c r="FLW32" s="1013"/>
      <c r="FLX32" s="1013"/>
      <c r="FLY32" s="1013"/>
      <c r="FLZ32" s="1013"/>
      <c r="FMA32" s="1013"/>
      <c r="FMB32" s="1013"/>
      <c r="FMC32" s="1013"/>
      <c r="FMD32" s="1013"/>
      <c r="FME32" s="1013"/>
      <c r="FMF32" s="1013"/>
      <c r="FMG32" s="1013"/>
      <c r="FMH32" s="1013"/>
      <c r="FMI32" s="1013"/>
      <c r="FMJ32" s="1013"/>
      <c r="FMK32" s="1013"/>
      <c r="FML32" s="1013"/>
      <c r="FMM32" s="1013"/>
      <c r="FMN32" s="1013"/>
      <c r="FMO32" s="1013"/>
      <c r="FMP32" s="1013"/>
      <c r="FMQ32" s="1013"/>
      <c r="FMR32" s="1013"/>
      <c r="FMS32" s="1013"/>
      <c r="FMT32" s="1013"/>
      <c r="FMU32" s="1013"/>
      <c r="FMV32" s="1013"/>
      <c r="FMW32" s="1013"/>
      <c r="FMX32" s="1013"/>
      <c r="FMY32" s="1013"/>
      <c r="FMZ32" s="1013"/>
      <c r="FNA32" s="1013"/>
      <c r="FNB32" s="1013"/>
      <c r="FNC32" s="1013"/>
      <c r="FND32" s="1013"/>
      <c r="FNE32" s="1013"/>
      <c r="FNF32" s="1013"/>
      <c r="FNG32" s="1013"/>
      <c r="FNH32" s="1013"/>
      <c r="FNI32" s="1013"/>
      <c r="FNJ32" s="1013"/>
      <c r="FNK32" s="1013"/>
      <c r="FNL32" s="1013"/>
      <c r="FNM32" s="1013"/>
      <c r="FNN32" s="1013"/>
      <c r="FNO32" s="1013"/>
      <c r="FNP32" s="1013"/>
      <c r="FNQ32" s="1013"/>
      <c r="FNR32" s="1013"/>
      <c r="FNS32" s="1013"/>
      <c r="FNT32" s="1013"/>
      <c r="FNU32" s="1013"/>
      <c r="FNV32" s="1013"/>
      <c r="FNW32" s="1013"/>
      <c r="FNX32" s="1013"/>
      <c r="FNY32" s="1013"/>
      <c r="FNZ32" s="1013"/>
      <c r="FOA32" s="1013"/>
      <c r="FOB32" s="1013"/>
      <c r="FOC32" s="1013"/>
      <c r="FOD32" s="1013"/>
      <c r="FOE32" s="1013"/>
      <c r="FOF32" s="1013"/>
      <c r="FOG32" s="1013"/>
      <c r="FOH32" s="1013"/>
      <c r="FOI32" s="1013"/>
      <c r="FOJ32" s="1013"/>
      <c r="FOK32" s="1013"/>
      <c r="FOL32" s="1013"/>
      <c r="FOM32" s="1013"/>
      <c r="FON32" s="1013"/>
      <c r="FOO32" s="1013"/>
      <c r="FOP32" s="1013"/>
      <c r="FOQ32" s="1013"/>
      <c r="FOR32" s="1013"/>
      <c r="FOS32" s="1013"/>
      <c r="FOT32" s="1013"/>
      <c r="FOU32" s="1013"/>
      <c r="FOV32" s="1013"/>
      <c r="FOW32" s="1013"/>
      <c r="FOX32" s="1013"/>
      <c r="FOY32" s="1013"/>
      <c r="FOZ32" s="1013"/>
      <c r="FPA32" s="1013"/>
      <c r="FPB32" s="1013"/>
      <c r="FPC32" s="1013"/>
      <c r="FPD32" s="1013"/>
      <c r="FPE32" s="1013"/>
      <c r="FPF32" s="1013"/>
      <c r="FPG32" s="1013"/>
      <c r="FPH32" s="1013"/>
      <c r="FPI32" s="1013"/>
      <c r="FPJ32" s="1013"/>
      <c r="FPK32" s="1013"/>
      <c r="FPL32" s="1013"/>
      <c r="FPM32" s="1013"/>
      <c r="FPN32" s="1013"/>
      <c r="FPO32" s="1013"/>
      <c r="FPP32" s="1013"/>
      <c r="FPQ32" s="1013"/>
      <c r="FPR32" s="1013"/>
      <c r="FPS32" s="1013"/>
      <c r="FPT32" s="1013"/>
      <c r="FPU32" s="1013"/>
      <c r="FPV32" s="1013"/>
      <c r="FPW32" s="1013"/>
      <c r="FPX32" s="1013"/>
      <c r="FPY32" s="1013"/>
      <c r="FPZ32" s="1013"/>
      <c r="FQA32" s="1013"/>
      <c r="FQB32" s="1013"/>
      <c r="FQC32" s="1013"/>
      <c r="FQD32" s="1013"/>
      <c r="FQE32" s="1013"/>
      <c r="FQF32" s="1013"/>
      <c r="FQG32" s="1013"/>
      <c r="FQH32" s="1013"/>
      <c r="FQI32" s="1013"/>
      <c r="FQJ32" s="1013"/>
      <c r="FQK32" s="1013"/>
      <c r="FQL32" s="1013"/>
      <c r="FQM32" s="1013"/>
      <c r="FQN32" s="1013"/>
      <c r="FQO32" s="1013"/>
      <c r="FQP32" s="1013"/>
      <c r="FQQ32" s="1013"/>
      <c r="FQR32" s="1013"/>
      <c r="FQS32" s="1013"/>
      <c r="FQT32" s="1013"/>
      <c r="FQU32" s="1013"/>
      <c r="FQV32" s="1013"/>
      <c r="FQW32" s="1013"/>
      <c r="FQX32" s="1013"/>
      <c r="FQY32" s="1013"/>
      <c r="FQZ32" s="1013"/>
      <c r="FRA32" s="1013"/>
      <c r="FRB32" s="1013"/>
      <c r="FRC32" s="1013"/>
      <c r="FRD32" s="1013"/>
      <c r="FRE32" s="1013"/>
      <c r="FRF32" s="1013"/>
      <c r="FRG32" s="1013"/>
      <c r="FRH32" s="1013"/>
      <c r="FRI32" s="1013"/>
      <c r="FRJ32" s="1013"/>
      <c r="FRK32" s="1013"/>
      <c r="FRL32" s="1013"/>
      <c r="FRM32" s="1013"/>
      <c r="FRN32" s="1013"/>
      <c r="FRO32" s="1013"/>
      <c r="FRP32" s="1013"/>
      <c r="FRQ32" s="1013"/>
      <c r="FRR32" s="1013"/>
      <c r="FRS32" s="1013"/>
      <c r="FRT32" s="1013"/>
      <c r="FRU32" s="1013"/>
      <c r="FRV32" s="1013"/>
      <c r="FRW32" s="1013"/>
      <c r="FRX32" s="1013"/>
      <c r="FRY32" s="1013"/>
      <c r="FRZ32" s="1013"/>
      <c r="FSA32" s="1013"/>
      <c r="FSB32" s="1013"/>
      <c r="FSC32" s="1013"/>
      <c r="FSD32" s="1013"/>
      <c r="FSE32" s="1013"/>
      <c r="FSF32" s="1013"/>
      <c r="FSG32" s="1013"/>
      <c r="FSH32" s="1013"/>
      <c r="FSI32" s="1013"/>
      <c r="FSJ32" s="1013"/>
      <c r="FSK32" s="1013"/>
      <c r="FSL32" s="1013"/>
      <c r="FSM32" s="1013"/>
      <c r="FSN32" s="1013"/>
      <c r="FSO32" s="1013"/>
      <c r="FSP32" s="1013"/>
      <c r="FSQ32" s="1013"/>
      <c r="FSR32" s="1013"/>
      <c r="FSS32" s="1013"/>
      <c r="FST32" s="1013"/>
      <c r="FSU32" s="1013"/>
      <c r="FSV32" s="1013"/>
      <c r="FSW32" s="1013"/>
      <c r="FSX32" s="1013"/>
      <c r="FSY32" s="1013"/>
      <c r="FSZ32" s="1013"/>
      <c r="FTA32" s="1013"/>
      <c r="FTB32" s="1013"/>
      <c r="FTC32" s="1013"/>
      <c r="FTD32" s="1013"/>
      <c r="FTE32" s="1013"/>
      <c r="FTF32" s="1013"/>
      <c r="FTG32" s="1013"/>
      <c r="FTH32" s="1013"/>
      <c r="FTI32" s="1013"/>
      <c r="FTJ32" s="1013"/>
      <c r="FTK32" s="1013"/>
      <c r="FTL32" s="1013"/>
      <c r="FTM32" s="1013"/>
      <c r="FTN32" s="1013"/>
      <c r="FTO32" s="1013"/>
      <c r="FTP32" s="1013"/>
      <c r="FTQ32" s="1013"/>
      <c r="FTR32" s="1013"/>
      <c r="FTS32" s="1013"/>
      <c r="FTT32" s="1013"/>
      <c r="FTU32" s="1013"/>
      <c r="FTV32" s="1013"/>
      <c r="FTW32" s="1013"/>
      <c r="FTX32" s="1013"/>
      <c r="FTY32" s="1013"/>
      <c r="FTZ32" s="1013"/>
      <c r="FUA32" s="1013"/>
      <c r="FUB32" s="1013"/>
      <c r="FUC32" s="1013"/>
      <c r="FUD32" s="1013"/>
      <c r="FUE32" s="1013"/>
      <c r="FUF32" s="1013"/>
      <c r="FUG32" s="1013"/>
      <c r="FUH32" s="1013"/>
      <c r="FUI32" s="1013"/>
      <c r="FUJ32" s="1013"/>
      <c r="FUK32" s="1013"/>
      <c r="FUL32" s="1013"/>
      <c r="FUM32" s="1013"/>
      <c r="FUN32" s="1013"/>
      <c r="FUO32" s="1013"/>
      <c r="FUP32" s="1013"/>
      <c r="FUQ32" s="1013"/>
      <c r="FUR32" s="1013"/>
      <c r="FUS32" s="1013"/>
      <c r="FUT32" s="1013"/>
      <c r="FUU32" s="1013"/>
      <c r="FUV32" s="1013"/>
      <c r="FUW32" s="1013"/>
      <c r="FUX32" s="1013"/>
      <c r="FUY32" s="1013"/>
      <c r="FUZ32" s="1013"/>
      <c r="FVA32" s="1013"/>
      <c r="FVB32" s="1013"/>
      <c r="FVC32" s="1013"/>
      <c r="FVD32" s="1013"/>
      <c r="FVE32" s="1013"/>
      <c r="FVF32" s="1013"/>
      <c r="FVG32" s="1013"/>
      <c r="FVH32" s="1013"/>
      <c r="FVI32" s="1013"/>
      <c r="FVJ32" s="1013"/>
      <c r="FVK32" s="1013"/>
      <c r="FVL32" s="1013"/>
      <c r="FVM32" s="1013"/>
      <c r="FVN32" s="1013"/>
      <c r="FVO32" s="1013"/>
      <c r="FVP32" s="1013"/>
      <c r="FVQ32" s="1013"/>
      <c r="FVR32" s="1013"/>
      <c r="FVS32" s="1013"/>
      <c r="FVT32" s="1013"/>
      <c r="FVU32" s="1013"/>
      <c r="FVV32" s="1013"/>
      <c r="FVW32" s="1013"/>
      <c r="FVX32" s="1013"/>
      <c r="FVY32" s="1013"/>
      <c r="FVZ32" s="1013"/>
      <c r="FWA32" s="1013"/>
      <c r="FWB32" s="1013"/>
      <c r="FWC32" s="1013"/>
      <c r="FWD32" s="1013"/>
      <c r="FWE32" s="1013"/>
      <c r="FWF32" s="1013"/>
      <c r="FWG32" s="1013"/>
      <c r="FWH32" s="1013"/>
      <c r="FWI32" s="1013"/>
      <c r="FWJ32" s="1013"/>
      <c r="FWK32" s="1013"/>
      <c r="FWL32" s="1013"/>
      <c r="FWM32" s="1013"/>
      <c r="FWN32" s="1013"/>
      <c r="FWO32" s="1013"/>
      <c r="FWP32" s="1013"/>
      <c r="FWQ32" s="1013"/>
      <c r="FWR32" s="1013"/>
      <c r="FWS32" s="1013"/>
      <c r="FWT32" s="1013"/>
      <c r="FWU32" s="1013"/>
      <c r="FWV32" s="1013"/>
      <c r="FWW32" s="1013"/>
      <c r="FWX32" s="1013"/>
      <c r="FWY32" s="1013"/>
      <c r="FWZ32" s="1013"/>
      <c r="FXA32" s="1013"/>
      <c r="FXB32" s="1013"/>
      <c r="FXC32" s="1013"/>
      <c r="FXD32" s="1013"/>
      <c r="FXE32" s="1013"/>
      <c r="FXF32" s="1013"/>
      <c r="FXG32" s="1013"/>
      <c r="FXH32" s="1013"/>
      <c r="FXI32" s="1013"/>
      <c r="FXJ32" s="1013"/>
      <c r="FXK32" s="1013"/>
      <c r="FXL32" s="1013"/>
      <c r="FXM32" s="1013"/>
      <c r="FXN32" s="1013"/>
      <c r="FXO32" s="1013"/>
      <c r="FXP32" s="1013"/>
      <c r="FXQ32" s="1013"/>
      <c r="FXR32" s="1013"/>
      <c r="FXS32" s="1013"/>
      <c r="FXT32" s="1013"/>
      <c r="FXU32" s="1013"/>
      <c r="FXV32" s="1013"/>
      <c r="FXW32" s="1013"/>
      <c r="FXX32" s="1013"/>
      <c r="FXY32" s="1013"/>
      <c r="FXZ32" s="1013"/>
      <c r="FYA32" s="1013"/>
      <c r="FYB32" s="1013"/>
      <c r="FYC32" s="1013"/>
      <c r="FYD32" s="1013"/>
      <c r="FYE32" s="1013"/>
      <c r="FYF32" s="1013"/>
      <c r="FYG32" s="1013"/>
      <c r="FYH32" s="1013"/>
      <c r="FYI32" s="1013"/>
      <c r="FYJ32" s="1013"/>
      <c r="FYK32" s="1013"/>
      <c r="FYL32" s="1013"/>
      <c r="FYM32" s="1013"/>
      <c r="FYN32" s="1013"/>
      <c r="FYO32" s="1013"/>
      <c r="FYP32" s="1013"/>
      <c r="FYQ32" s="1013"/>
      <c r="FYR32" s="1013"/>
      <c r="FYS32" s="1013"/>
      <c r="FYT32" s="1013"/>
      <c r="FYU32" s="1013"/>
      <c r="FYV32" s="1013"/>
      <c r="FYW32" s="1013"/>
      <c r="FYX32" s="1013"/>
      <c r="FYY32" s="1013"/>
      <c r="FYZ32" s="1013"/>
      <c r="FZA32" s="1013"/>
      <c r="FZB32" s="1013"/>
      <c r="FZC32" s="1013"/>
      <c r="FZD32" s="1013"/>
      <c r="FZE32" s="1013"/>
      <c r="FZF32" s="1013"/>
      <c r="FZG32" s="1013"/>
      <c r="FZH32" s="1013"/>
      <c r="FZI32" s="1013"/>
      <c r="FZJ32" s="1013"/>
      <c r="FZK32" s="1013"/>
      <c r="FZL32" s="1013"/>
      <c r="FZM32" s="1013"/>
      <c r="FZN32" s="1013"/>
      <c r="FZO32" s="1013"/>
      <c r="FZP32" s="1013"/>
      <c r="FZQ32" s="1013"/>
      <c r="FZR32" s="1013"/>
      <c r="FZS32" s="1013"/>
      <c r="FZT32" s="1013"/>
      <c r="FZU32" s="1013"/>
      <c r="FZV32" s="1013"/>
      <c r="FZW32" s="1013"/>
      <c r="FZX32" s="1013"/>
      <c r="FZY32" s="1013"/>
      <c r="FZZ32" s="1013"/>
      <c r="GAA32" s="1013"/>
      <c r="GAB32" s="1013"/>
      <c r="GAC32" s="1013"/>
      <c r="GAD32" s="1013"/>
      <c r="GAE32" s="1013"/>
      <c r="GAF32" s="1013"/>
      <c r="GAG32" s="1013"/>
      <c r="GAH32" s="1013"/>
      <c r="GAI32" s="1013"/>
      <c r="GAJ32" s="1013"/>
      <c r="GAK32" s="1013"/>
      <c r="GAL32" s="1013"/>
      <c r="GAM32" s="1013"/>
      <c r="GAN32" s="1013"/>
      <c r="GAO32" s="1013"/>
      <c r="GAP32" s="1013"/>
      <c r="GAQ32" s="1013"/>
      <c r="GAR32" s="1013"/>
      <c r="GAS32" s="1013"/>
      <c r="GAT32" s="1013"/>
      <c r="GAU32" s="1013"/>
      <c r="GAV32" s="1013"/>
      <c r="GAW32" s="1013"/>
      <c r="GAX32" s="1013"/>
      <c r="GAY32" s="1013"/>
      <c r="GAZ32" s="1013"/>
      <c r="GBA32" s="1013"/>
      <c r="GBB32" s="1013"/>
      <c r="GBC32" s="1013"/>
      <c r="GBD32" s="1013"/>
      <c r="GBE32" s="1013"/>
      <c r="GBF32" s="1013"/>
      <c r="GBG32" s="1013"/>
      <c r="GBH32" s="1013"/>
      <c r="GBI32" s="1013"/>
      <c r="GBJ32" s="1013"/>
      <c r="GBK32" s="1013"/>
      <c r="GBL32" s="1013"/>
      <c r="GBM32" s="1013"/>
      <c r="GBN32" s="1013"/>
      <c r="GBO32" s="1013"/>
      <c r="GBP32" s="1013"/>
      <c r="GBQ32" s="1013"/>
      <c r="GBR32" s="1013"/>
      <c r="GBS32" s="1013"/>
      <c r="GBT32" s="1013"/>
      <c r="GBU32" s="1013"/>
      <c r="GBV32" s="1013"/>
      <c r="GBW32" s="1013"/>
      <c r="GBX32" s="1013"/>
      <c r="GBY32" s="1013"/>
      <c r="GBZ32" s="1013"/>
      <c r="GCA32" s="1013"/>
      <c r="GCB32" s="1013"/>
      <c r="GCC32" s="1013"/>
      <c r="GCD32" s="1013"/>
      <c r="GCE32" s="1013"/>
      <c r="GCF32" s="1013"/>
      <c r="GCG32" s="1013"/>
      <c r="GCH32" s="1013"/>
      <c r="GCI32" s="1013"/>
      <c r="GCJ32" s="1013"/>
      <c r="GCK32" s="1013"/>
      <c r="GCL32" s="1013"/>
      <c r="GCM32" s="1013"/>
      <c r="GCN32" s="1013"/>
      <c r="GCO32" s="1013"/>
      <c r="GCP32" s="1013"/>
      <c r="GCQ32" s="1013"/>
      <c r="GCR32" s="1013"/>
      <c r="GCS32" s="1013"/>
      <c r="GCT32" s="1013"/>
      <c r="GCU32" s="1013"/>
      <c r="GCV32" s="1013"/>
      <c r="GCW32" s="1013"/>
      <c r="GCX32" s="1013"/>
      <c r="GCY32" s="1013"/>
      <c r="GCZ32" s="1013"/>
      <c r="GDA32" s="1013"/>
      <c r="GDB32" s="1013"/>
      <c r="GDC32" s="1013"/>
      <c r="GDD32" s="1013"/>
      <c r="GDE32" s="1013"/>
      <c r="GDF32" s="1013"/>
      <c r="GDG32" s="1013"/>
      <c r="GDH32" s="1013"/>
      <c r="GDI32" s="1013"/>
      <c r="GDJ32" s="1013"/>
      <c r="GDK32" s="1013"/>
      <c r="GDL32" s="1013"/>
      <c r="GDM32" s="1013"/>
      <c r="GDN32" s="1013"/>
      <c r="GDO32" s="1013"/>
      <c r="GDP32" s="1013"/>
      <c r="GDQ32" s="1013"/>
      <c r="GDR32" s="1013"/>
      <c r="GDS32" s="1013"/>
      <c r="GDT32" s="1013"/>
      <c r="GDU32" s="1013"/>
      <c r="GDV32" s="1013"/>
      <c r="GDW32" s="1013"/>
      <c r="GDX32" s="1013"/>
      <c r="GDY32" s="1013"/>
      <c r="GDZ32" s="1013"/>
      <c r="GEA32" s="1013"/>
      <c r="GEB32" s="1013"/>
      <c r="GEC32" s="1013"/>
      <c r="GED32" s="1013"/>
      <c r="GEE32" s="1013"/>
      <c r="GEF32" s="1013"/>
      <c r="GEG32" s="1013"/>
      <c r="GEH32" s="1013"/>
      <c r="GEI32" s="1013"/>
      <c r="GEJ32" s="1013"/>
      <c r="GEK32" s="1013"/>
      <c r="GEL32" s="1013"/>
      <c r="GEM32" s="1013"/>
      <c r="GEN32" s="1013"/>
      <c r="GEO32" s="1013"/>
      <c r="GEP32" s="1013"/>
      <c r="GEQ32" s="1013"/>
      <c r="GER32" s="1013"/>
      <c r="GES32" s="1013"/>
      <c r="GET32" s="1013"/>
      <c r="GEU32" s="1013"/>
      <c r="GEV32" s="1013"/>
      <c r="GEW32" s="1013"/>
      <c r="GEX32" s="1013"/>
      <c r="GEY32" s="1013"/>
      <c r="GEZ32" s="1013"/>
      <c r="GFA32" s="1013"/>
      <c r="GFB32" s="1013"/>
      <c r="GFC32" s="1013"/>
      <c r="GFD32" s="1013"/>
      <c r="GFE32" s="1013"/>
      <c r="GFF32" s="1013"/>
      <c r="GFG32" s="1013"/>
      <c r="GFH32" s="1013"/>
      <c r="GFI32" s="1013"/>
      <c r="GFJ32" s="1013"/>
      <c r="GFK32" s="1013"/>
      <c r="GFL32" s="1013"/>
      <c r="GFM32" s="1013"/>
      <c r="GFN32" s="1013"/>
      <c r="GFO32" s="1013"/>
      <c r="GFP32" s="1013"/>
      <c r="GFQ32" s="1013"/>
      <c r="GFR32" s="1013"/>
      <c r="GFS32" s="1013"/>
      <c r="GFT32" s="1013"/>
      <c r="GFU32" s="1013"/>
      <c r="GFV32" s="1013"/>
      <c r="GFW32" s="1013"/>
      <c r="GFX32" s="1013"/>
      <c r="GFY32" s="1013"/>
      <c r="GFZ32" s="1013"/>
      <c r="GGA32" s="1013"/>
      <c r="GGB32" s="1013"/>
      <c r="GGC32" s="1013"/>
      <c r="GGD32" s="1013"/>
      <c r="GGE32" s="1013"/>
      <c r="GGF32" s="1013"/>
      <c r="GGG32" s="1013"/>
      <c r="GGH32" s="1013"/>
      <c r="GGI32" s="1013"/>
      <c r="GGJ32" s="1013"/>
      <c r="GGK32" s="1013"/>
      <c r="GGL32" s="1013"/>
      <c r="GGM32" s="1013"/>
      <c r="GGN32" s="1013"/>
      <c r="GGO32" s="1013"/>
      <c r="GGP32" s="1013"/>
      <c r="GGQ32" s="1013"/>
      <c r="GGR32" s="1013"/>
      <c r="GGS32" s="1013"/>
      <c r="GGT32" s="1013"/>
      <c r="GGU32" s="1013"/>
      <c r="GGV32" s="1013"/>
      <c r="GGW32" s="1013"/>
      <c r="GGX32" s="1013"/>
      <c r="GGY32" s="1013"/>
      <c r="GGZ32" s="1013"/>
      <c r="GHA32" s="1013"/>
      <c r="GHB32" s="1013"/>
      <c r="GHC32" s="1013"/>
      <c r="GHD32" s="1013"/>
      <c r="GHE32" s="1013"/>
      <c r="GHF32" s="1013"/>
      <c r="GHG32" s="1013"/>
      <c r="GHH32" s="1013"/>
      <c r="GHI32" s="1013"/>
      <c r="GHJ32" s="1013"/>
      <c r="GHK32" s="1013"/>
      <c r="GHL32" s="1013"/>
      <c r="GHM32" s="1013"/>
      <c r="GHN32" s="1013"/>
      <c r="GHO32" s="1013"/>
      <c r="GHP32" s="1013"/>
      <c r="GHQ32" s="1013"/>
      <c r="GHR32" s="1013"/>
      <c r="GHS32" s="1013"/>
      <c r="GHT32" s="1013"/>
      <c r="GHU32" s="1013"/>
      <c r="GHV32" s="1013"/>
      <c r="GHW32" s="1013"/>
      <c r="GHX32" s="1013"/>
      <c r="GHY32" s="1013"/>
      <c r="GHZ32" s="1013"/>
      <c r="GIA32" s="1013"/>
      <c r="GIB32" s="1013"/>
      <c r="GIC32" s="1013"/>
      <c r="GID32" s="1013"/>
      <c r="GIE32" s="1013"/>
      <c r="GIF32" s="1013"/>
      <c r="GIG32" s="1013"/>
      <c r="GIH32" s="1013"/>
      <c r="GII32" s="1013"/>
      <c r="GIJ32" s="1013"/>
      <c r="GIK32" s="1013"/>
      <c r="GIL32" s="1013"/>
      <c r="GIM32" s="1013"/>
      <c r="GIN32" s="1013"/>
      <c r="GIO32" s="1013"/>
      <c r="GIP32" s="1013"/>
      <c r="GIQ32" s="1013"/>
      <c r="GIR32" s="1013"/>
      <c r="GIS32" s="1013"/>
      <c r="GIT32" s="1013"/>
      <c r="GIU32" s="1013"/>
      <c r="GIV32" s="1013"/>
      <c r="GIW32" s="1013"/>
      <c r="GIX32" s="1013"/>
      <c r="GIY32" s="1013"/>
      <c r="GIZ32" s="1013"/>
      <c r="GJA32" s="1013"/>
      <c r="GJB32" s="1013"/>
      <c r="GJC32" s="1013"/>
      <c r="GJD32" s="1013"/>
      <c r="GJE32" s="1013"/>
      <c r="GJF32" s="1013"/>
      <c r="GJG32" s="1013"/>
      <c r="GJH32" s="1013"/>
      <c r="GJI32" s="1013"/>
      <c r="GJJ32" s="1013"/>
      <c r="GJK32" s="1013"/>
      <c r="GJL32" s="1013"/>
      <c r="GJM32" s="1013"/>
      <c r="GJN32" s="1013"/>
      <c r="GJO32" s="1013"/>
      <c r="GJP32" s="1013"/>
      <c r="GJQ32" s="1013"/>
      <c r="GJR32" s="1013"/>
      <c r="GJS32" s="1013"/>
      <c r="GJT32" s="1013"/>
      <c r="GJU32" s="1013"/>
      <c r="GJV32" s="1013"/>
      <c r="GJW32" s="1013"/>
      <c r="GJX32" s="1013"/>
      <c r="GJY32" s="1013"/>
      <c r="GJZ32" s="1013"/>
      <c r="GKA32" s="1013"/>
      <c r="GKB32" s="1013"/>
      <c r="GKC32" s="1013"/>
      <c r="GKD32" s="1013"/>
      <c r="GKE32" s="1013"/>
      <c r="GKF32" s="1013"/>
      <c r="GKG32" s="1013"/>
      <c r="GKH32" s="1013"/>
      <c r="GKI32" s="1013"/>
      <c r="GKJ32" s="1013"/>
      <c r="GKK32" s="1013"/>
      <c r="GKL32" s="1013"/>
      <c r="GKM32" s="1013"/>
      <c r="GKN32" s="1013"/>
      <c r="GKO32" s="1013"/>
      <c r="GKP32" s="1013"/>
      <c r="GKQ32" s="1013"/>
      <c r="GKR32" s="1013"/>
      <c r="GKS32" s="1013"/>
      <c r="GKT32" s="1013"/>
      <c r="GKU32" s="1013"/>
      <c r="GKV32" s="1013"/>
      <c r="GKW32" s="1013"/>
      <c r="GKX32" s="1013"/>
      <c r="GKY32" s="1013"/>
      <c r="GKZ32" s="1013"/>
      <c r="GLA32" s="1013"/>
      <c r="GLB32" s="1013"/>
      <c r="GLC32" s="1013"/>
      <c r="GLD32" s="1013"/>
      <c r="GLE32" s="1013"/>
      <c r="GLF32" s="1013"/>
      <c r="GLG32" s="1013"/>
      <c r="GLH32" s="1013"/>
      <c r="GLI32" s="1013"/>
      <c r="GLJ32" s="1013"/>
      <c r="GLK32" s="1013"/>
      <c r="GLL32" s="1013"/>
      <c r="GLM32" s="1013"/>
      <c r="GLN32" s="1013"/>
      <c r="GLO32" s="1013"/>
      <c r="GLP32" s="1013"/>
      <c r="GLQ32" s="1013"/>
      <c r="GLR32" s="1013"/>
      <c r="GLS32" s="1013"/>
      <c r="GLT32" s="1013"/>
      <c r="GLU32" s="1013"/>
      <c r="GLV32" s="1013"/>
      <c r="GLW32" s="1013"/>
      <c r="GLX32" s="1013"/>
      <c r="GLY32" s="1013"/>
      <c r="GLZ32" s="1013"/>
      <c r="GMA32" s="1013"/>
      <c r="GMB32" s="1013"/>
      <c r="GMC32" s="1013"/>
      <c r="GMD32" s="1013"/>
      <c r="GME32" s="1013"/>
      <c r="GMF32" s="1013"/>
      <c r="GMG32" s="1013"/>
      <c r="GMH32" s="1013"/>
      <c r="GMI32" s="1013"/>
      <c r="GMJ32" s="1013"/>
      <c r="GMK32" s="1013"/>
      <c r="GML32" s="1013"/>
      <c r="GMM32" s="1013"/>
      <c r="GMN32" s="1013"/>
      <c r="GMO32" s="1013"/>
      <c r="GMP32" s="1013"/>
      <c r="GMQ32" s="1013"/>
      <c r="GMR32" s="1013"/>
      <c r="GMS32" s="1013"/>
      <c r="GMT32" s="1013"/>
      <c r="GMU32" s="1013"/>
      <c r="GMV32" s="1013"/>
      <c r="GMW32" s="1013"/>
      <c r="GMX32" s="1013"/>
      <c r="GMY32" s="1013"/>
      <c r="GMZ32" s="1013"/>
      <c r="GNA32" s="1013"/>
      <c r="GNB32" s="1013"/>
      <c r="GNC32" s="1013"/>
      <c r="GND32" s="1013"/>
      <c r="GNE32" s="1013"/>
      <c r="GNF32" s="1013"/>
      <c r="GNG32" s="1013"/>
      <c r="GNH32" s="1013"/>
      <c r="GNI32" s="1013"/>
      <c r="GNJ32" s="1013"/>
      <c r="GNK32" s="1013"/>
      <c r="GNL32" s="1013"/>
      <c r="GNM32" s="1013"/>
      <c r="GNN32" s="1013"/>
      <c r="GNO32" s="1013"/>
      <c r="GNP32" s="1013"/>
      <c r="GNQ32" s="1013"/>
      <c r="GNR32" s="1013"/>
      <c r="GNS32" s="1013"/>
      <c r="GNT32" s="1013"/>
      <c r="GNU32" s="1013"/>
      <c r="GNV32" s="1013"/>
      <c r="GNW32" s="1013"/>
      <c r="GNX32" s="1013"/>
      <c r="GNY32" s="1013"/>
      <c r="GNZ32" s="1013"/>
      <c r="GOA32" s="1013"/>
      <c r="GOB32" s="1013"/>
      <c r="GOC32" s="1013"/>
      <c r="GOD32" s="1013"/>
      <c r="GOE32" s="1013"/>
      <c r="GOF32" s="1013"/>
      <c r="GOG32" s="1013"/>
      <c r="GOH32" s="1013"/>
      <c r="GOI32" s="1013"/>
      <c r="GOJ32" s="1013"/>
      <c r="GOK32" s="1013"/>
      <c r="GOL32" s="1013"/>
      <c r="GOM32" s="1013"/>
      <c r="GON32" s="1013"/>
      <c r="GOO32" s="1013"/>
      <c r="GOP32" s="1013"/>
      <c r="GOQ32" s="1013"/>
      <c r="GOR32" s="1013"/>
      <c r="GOS32" s="1013"/>
      <c r="GOT32" s="1013"/>
      <c r="GOU32" s="1013"/>
      <c r="GOV32" s="1013"/>
      <c r="GOW32" s="1013"/>
      <c r="GOX32" s="1013"/>
      <c r="GOY32" s="1013"/>
      <c r="GOZ32" s="1013"/>
      <c r="GPA32" s="1013"/>
      <c r="GPB32" s="1013"/>
      <c r="GPC32" s="1013"/>
      <c r="GPD32" s="1013"/>
      <c r="GPE32" s="1013"/>
      <c r="GPF32" s="1013"/>
      <c r="GPG32" s="1013"/>
      <c r="GPH32" s="1013"/>
      <c r="GPI32" s="1013"/>
      <c r="GPJ32" s="1013"/>
      <c r="GPK32" s="1013"/>
      <c r="GPL32" s="1013"/>
      <c r="GPM32" s="1013"/>
      <c r="GPN32" s="1013"/>
      <c r="GPO32" s="1013"/>
      <c r="GPP32" s="1013"/>
      <c r="GPQ32" s="1013"/>
      <c r="GPR32" s="1013"/>
      <c r="GPS32" s="1013"/>
      <c r="GPT32" s="1013"/>
      <c r="GPU32" s="1013"/>
      <c r="GPV32" s="1013"/>
      <c r="GPW32" s="1013"/>
      <c r="GPX32" s="1013"/>
      <c r="GPY32" s="1013"/>
      <c r="GPZ32" s="1013"/>
      <c r="GQA32" s="1013"/>
      <c r="GQB32" s="1013"/>
      <c r="GQC32" s="1013"/>
      <c r="GQD32" s="1013"/>
      <c r="GQE32" s="1013"/>
      <c r="GQF32" s="1013"/>
      <c r="GQG32" s="1013"/>
      <c r="GQH32" s="1013"/>
      <c r="GQI32" s="1013"/>
      <c r="GQJ32" s="1013"/>
      <c r="GQK32" s="1013"/>
      <c r="GQL32" s="1013"/>
      <c r="GQM32" s="1013"/>
      <c r="GQN32" s="1013"/>
      <c r="GQO32" s="1013"/>
      <c r="GQP32" s="1013"/>
      <c r="GQQ32" s="1013"/>
      <c r="GQR32" s="1013"/>
      <c r="GQS32" s="1013"/>
      <c r="GQT32" s="1013"/>
      <c r="GQU32" s="1013"/>
      <c r="GQV32" s="1013"/>
      <c r="GQW32" s="1013"/>
      <c r="GQX32" s="1013"/>
      <c r="GQY32" s="1013"/>
      <c r="GQZ32" s="1013"/>
      <c r="GRA32" s="1013"/>
      <c r="GRB32" s="1013"/>
      <c r="GRC32" s="1013"/>
      <c r="GRD32" s="1013"/>
      <c r="GRE32" s="1013"/>
      <c r="GRF32" s="1013"/>
      <c r="GRG32" s="1013"/>
      <c r="GRH32" s="1013"/>
      <c r="GRI32" s="1013"/>
      <c r="GRJ32" s="1013"/>
      <c r="GRK32" s="1013"/>
      <c r="GRL32" s="1013"/>
      <c r="GRM32" s="1013"/>
      <c r="GRN32" s="1013"/>
      <c r="GRO32" s="1013"/>
      <c r="GRP32" s="1013"/>
      <c r="GRQ32" s="1013"/>
      <c r="GRR32" s="1013"/>
      <c r="GRS32" s="1013"/>
      <c r="GRT32" s="1013"/>
      <c r="GRU32" s="1013"/>
      <c r="GRV32" s="1013"/>
      <c r="GRW32" s="1013"/>
      <c r="GRX32" s="1013"/>
      <c r="GRY32" s="1013"/>
      <c r="GRZ32" s="1013"/>
      <c r="GSA32" s="1013"/>
      <c r="GSB32" s="1013"/>
      <c r="GSC32" s="1013"/>
      <c r="GSD32" s="1013"/>
      <c r="GSE32" s="1013"/>
      <c r="GSF32" s="1013"/>
      <c r="GSG32" s="1013"/>
      <c r="GSH32" s="1013"/>
      <c r="GSI32" s="1013"/>
      <c r="GSJ32" s="1013"/>
      <c r="GSK32" s="1013"/>
      <c r="GSL32" s="1013"/>
      <c r="GSM32" s="1013"/>
      <c r="GSN32" s="1013"/>
      <c r="GSO32" s="1013"/>
      <c r="GSP32" s="1013"/>
      <c r="GSQ32" s="1013"/>
      <c r="GSR32" s="1013"/>
      <c r="GSS32" s="1013"/>
      <c r="GST32" s="1013"/>
      <c r="GSU32" s="1013"/>
      <c r="GSV32" s="1013"/>
      <c r="GSW32" s="1013"/>
      <c r="GSX32" s="1013"/>
      <c r="GSY32" s="1013"/>
      <c r="GSZ32" s="1013"/>
      <c r="GTA32" s="1013"/>
      <c r="GTB32" s="1013"/>
      <c r="GTC32" s="1013"/>
      <c r="GTD32" s="1013"/>
      <c r="GTE32" s="1013"/>
      <c r="GTF32" s="1013"/>
      <c r="GTG32" s="1013"/>
      <c r="GTH32" s="1013"/>
      <c r="GTI32" s="1013"/>
      <c r="GTJ32" s="1013"/>
      <c r="GTK32" s="1013"/>
      <c r="GTL32" s="1013"/>
      <c r="GTM32" s="1013"/>
      <c r="GTN32" s="1013"/>
      <c r="GTO32" s="1013"/>
      <c r="GTP32" s="1013"/>
      <c r="GTQ32" s="1013"/>
      <c r="GTR32" s="1013"/>
      <c r="GTS32" s="1013"/>
      <c r="GTT32" s="1013"/>
      <c r="GTU32" s="1013"/>
      <c r="GTV32" s="1013"/>
      <c r="GTW32" s="1013"/>
      <c r="GTX32" s="1013"/>
      <c r="GTY32" s="1013"/>
      <c r="GTZ32" s="1013"/>
      <c r="GUA32" s="1013"/>
      <c r="GUB32" s="1013"/>
      <c r="GUC32" s="1013"/>
      <c r="GUD32" s="1013"/>
      <c r="GUE32" s="1013"/>
      <c r="GUF32" s="1013"/>
      <c r="GUG32" s="1013"/>
      <c r="GUH32" s="1013"/>
      <c r="GUI32" s="1013"/>
      <c r="GUJ32" s="1013"/>
      <c r="GUK32" s="1013"/>
      <c r="GUL32" s="1013"/>
      <c r="GUM32" s="1013"/>
      <c r="GUN32" s="1013"/>
      <c r="GUO32" s="1013"/>
      <c r="GUP32" s="1013"/>
      <c r="GUQ32" s="1013"/>
      <c r="GUR32" s="1013"/>
      <c r="GUS32" s="1013"/>
      <c r="GUT32" s="1013"/>
      <c r="GUU32" s="1013"/>
      <c r="GUV32" s="1013"/>
      <c r="GUW32" s="1013"/>
      <c r="GUX32" s="1013"/>
      <c r="GUY32" s="1013"/>
      <c r="GUZ32" s="1013"/>
      <c r="GVA32" s="1013"/>
      <c r="GVB32" s="1013"/>
      <c r="GVC32" s="1013"/>
      <c r="GVD32" s="1013"/>
      <c r="GVE32" s="1013"/>
      <c r="GVF32" s="1013"/>
      <c r="GVG32" s="1013"/>
      <c r="GVH32" s="1013"/>
      <c r="GVI32" s="1013"/>
      <c r="GVJ32" s="1013"/>
      <c r="GVK32" s="1013"/>
      <c r="GVL32" s="1013"/>
      <c r="GVM32" s="1013"/>
      <c r="GVN32" s="1013"/>
      <c r="GVO32" s="1013"/>
      <c r="GVP32" s="1013"/>
      <c r="GVQ32" s="1013"/>
      <c r="GVR32" s="1013"/>
      <c r="GVS32" s="1013"/>
      <c r="GVT32" s="1013"/>
      <c r="GVU32" s="1013"/>
      <c r="GVV32" s="1013"/>
      <c r="GVW32" s="1013"/>
      <c r="GVX32" s="1013"/>
      <c r="GVY32" s="1013"/>
      <c r="GVZ32" s="1013"/>
      <c r="GWA32" s="1013"/>
      <c r="GWB32" s="1013"/>
      <c r="GWC32" s="1013"/>
      <c r="GWD32" s="1013"/>
      <c r="GWE32" s="1013"/>
      <c r="GWF32" s="1013"/>
      <c r="GWG32" s="1013"/>
      <c r="GWH32" s="1013"/>
      <c r="GWI32" s="1013"/>
      <c r="GWJ32" s="1013"/>
      <c r="GWK32" s="1013"/>
      <c r="GWL32" s="1013"/>
      <c r="GWM32" s="1013"/>
      <c r="GWN32" s="1013"/>
      <c r="GWO32" s="1013"/>
      <c r="GWP32" s="1013"/>
      <c r="GWQ32" s="1013"/>
      <c r="GWR32" s="1013"/>
      <c r="GWS32" s="1013"/>
      <c r="GWT32" s="1013"/>
      <c r="GWU32" s="1013"/>
      <c r="GWV32" s="1013"/>
      <c r="GWW32" s="1013"/>
      <c r="GWX32" s="1013"/>
      <c r="GWY32" s="1013"/>
      <c r="GWZ32" s="1013"/>
      <c r="GXA32" s="1013"/>
      <c r="GXB32" s="1013"/>
      <c r="GXC32" s="1013"/>
      <c r="GXD32" s="1013"/>
      <c r="GXE32" s="1013"/>
      <c r="GXF32" s="1013"/>
      <c r="GXG32" s="1013"/>
      <c r="GXH32" s="1013"/>
      <c r="GXI32" s="1013"/>
      <c r="GXJ32" s="1013"/>
      <c r="GXK32" s="1013"/>
      <c r="GXL32" s="1013"/>
      <c r="GXM32" s="1013"/>
      <c r="GXN32" s="1013"/>
      <c r="GXO32" s="1013"/>
      <c r="GXP32" s="1013"/>
      <c r="GXQ32" s="1013"/>
      <c r="GXR32" s="1013"/>
      <c r="GXS32" s="1013"/>
      <c r="GXT32" s="1013"/>
      <c r="GXU32" s="1013"/>
      <c r="GXV32" s="1013"/>
      <c r="GXW32" s="1013"/>
      <c r="GXX32" s="1013"/>
      <c r="GXY32" s="1013"/>
      <c r="GXZ32" s="1013"/>
      <c r="GYA32" s="1013"/>
      <c r="GYB32" s="1013"/>
      <c r="GYC32" s="1013"/>
      <c r="GYD32" s="1013"/>
      <c r="GYE32" s="1013"/>
      <c r="GYF32" s="1013"/>
      <c r="GYG32" s="1013"/>
      <c r="GYH32" s="1013"/>
      <c r="GYI32" s="1013"/>
      <c r="GYJ32" s="1013"/>
      <c r="GYK32" s="1013"/>
      <c r="GYL32" s="1013"/>
      <c r="GYM32" s="1013"/>
      <c r="GYN32" s="1013"/>
      <c r="GYO32" s="1013"/>
      <c r="GYP32" s="1013"/>
      <c r="GYQ32" s="1013"/>
      <c r="GYR32" s="1013"/>
      <c r="GYS32" s="1013"/>
      <c r="GYT32" s="1013"/>
      <c r="GYU32" s="1013"/>
      <c r="GYV32" s="1013"/>
      <c r="GYW32" s="1013"/>
      <c r="GYX32" s="1013"/>
      <c r="GYY32" s="1013"/>
      <c r="GYZ32" s="1013"/>
      <c r="GZA32" s="1013"/>
      <c r="GZB32" s="1013"/>
      <c r="GZC32" s="1013"/>
      <c r="GZD32" s="1013"/>
      <c r="GZE32" s="1013"/>
      <c r="GZF32" s="1013"/>
      <c r="GZG32" s="1013"/>
      <c r="GZH32" s="1013"/>
      <c r="GZI32" s="1013"/>
      <c r="GZJ32" s="1013"/>
      <c r="GZK32" s="1013"/>
      <c r="GZL32" s="1013"/>
      <c r="GZM32" s="1013"/>
      <c r="GZN32" s="1013"/>
      <c r="GZO32" s="1013"/>
      <c r="GZP32" s="1013"/>
      <c r="GZQ32" s="1013"/>
      <c r="GZR32" s="1013"/>
      <c r="GZS32" s="1013"/>
      <c r="GZT32" s="1013"/>
      <c r="GZU32" s="1013"/>
      <c r="GZV32" s="1013"/>
      <c r="GZW32" s="1013"/>
      <c r="GZX32" s="1013"/>
      <c r="GZY32" s="1013"/>
      <c r="GZZ32" s="1013"/>
      <c r="HAA32" s="1013"/>
      <c r="HAB32" s="1013"/>
      <c r="HAC32" s="1013"/>
      <c r="HAD32" s="1013"/>
      <c r="HAE32" s="1013"/>
      <c r="HAF32" s="1013"/>
      <c r="HAG32" s="1013"/>
      <c r="HAH32" s="1013"/>
      <c r="HAI32" s="1013"/>
      <c r="HAJ32" s="1013"/>
      <c r="HAK32" s="1013"/>
      <c r="HAL32" s="1013"/>
      <c r="HAM32" s="1013"/>
      <c r="HAN32" s="1013"/>
      <c r="HAO32" s="1013"/>
      <c r="HAP32" s="1013"/>
      <c r="HAQ32" s="1013"/>
      <c r="HAR32" s="1013"/>
      <c r="HAS32" s="1013"/>
      <c r="HAT32" s="1013"/>
      <c r="HAU32" s="1013"/>
      <c r="HAV32" s="1013"/>
      <c r="HAW32" s="1013"/>
      <c r="HAX32" s="1013"/>
      <c r="HAY32" s="1013"/>
      <c r="HAZ32" s="1013"/>
      <c r="HBA32" s="1013"/>
      <c r="HBB32" s="1013"/>
      <c r="HBC32" s="1013"/>
      <c r="HBD32" s="1013"/>
      <c r="HBE32" s="1013"/>
      <c r="HBF32" s="1013"/>
      <c r="HBG32" s="1013"/>
      <c r="HBH32" s="1013"/>
      <c r="HBI32" s="1013"/>
      <c r="HBJ32" s="1013"/>
      <c r="HBK32" s="1013"/>
      <c r="HBL32" s="1013"/>
      <c r="HBM32" s="1013"/>
      <c r="HBN32" s="1013"/>
      <c r="HBO32" s="1013"/>
      <c r="HBP32" s="1013"/>
      <c r="HBQ32" s="1013"/>
      <c r="HBR32" s="1013"/>
      <c r="HBS32" s="1013"/>
      <c r="HBT32" s="1013"/>
      <c r="HBU32" s="1013"/>
      <c r="HBV32" s="1013"/>
      <c r="HBW32" s="1013"/>
      <c r="HBX32" s="1013"/>
      <c r="HBY32" s="1013"/>
      <c r="HBZ32" s="1013"/>
      <c r="HCA32" s="1013"/>
      <c r="HCB32" s="1013"/>
      <c r="HCC32" s="1013"/>
      <c r="HCD32" s="1013"/>
      <c r="HCE32" s="1013"/>
      <c r="HCF32" s="1013"/>
      <c r="HCG32" s="1013"/>
      <c r="HCH32" s="1013"/>
      <c r="HCI32" s="1013"/>
      <c r="HCJ32" s="1013"/>
      <c r="HCK32" s="1013"/>
      <c r="HCL32" s="1013"/>
      <c r="HCM32" s="1013"/>
      <c r="HCN32" s="1013"/>
      <c r="HCO32" s="1013"/>
      <c r="HCP32" s="1013"/>
      <c r="HCQ32" s="1013"/>
      <c r="HCR32" s="1013"/>
      <c r="HCS32" s="1013"/>
      <c r="HCT32" s="1013"/>
      <c r="HCU32" s="1013"/>
      <c r="HCV32" s="1013"/>
      <c r="HCW32" s="1013"/>
      <c r="HCX32" s="1013"/>
      <c r="HCY32" s="1013"/>
      <c r="HCZ32" s="1013"/>
      <c r="HDA32" s="1013"/>
      <c r="HDB32" s="1013"/>
      <c r="HDC32" s="1013"/>
      <c r="HDD32" s="1013"/>
      <c r="HDE32" s="1013"/>
      <c r="HDF32" s="1013"/>
      <c r="HDG32" s="1013"/>
      <c r="HDH32" s="1013"/>
      <c r="HDI32" s="1013"/>
      <c r="HDJ32" s="1013"/>
      <c r="HDK32" s="1013"/>
      <c r="HDL32" s="1013"/>
      <c r="HDM32" s="1013"/>
      <c r="HDN32" s="1013"/>
      <c r="HDO32" s="1013"/>
      <c r="HDP32" s="1013"/>
      <c r="HDQ32" s="1013"/>
      <c r="HDR32" s="1013"/>
      <c r="HDS32" s="1013"/>
      <c r="HDT32" s="1013"/>
      <c r="HDU32" s="1013"/>
      <c r="HDV32" s="1013"/>
      <c r="HDW32" s="1013"/>
      <c r="HDX32" s="1013"/>
      <c r="HDY32" s="1013"/>
      <c r="HDZ32" s="1013"/>
      <c r="HEA32" s="1013"/>
      <c r="HEB32" s="1013"/>
      <c r="HEC32" s="1013"/>
      <c r="HED32" s="1013"/>
      <c r="HEE32" s="1013"/>
      <c r="HEF32" s="1013"/>
      <c r="HEG32" s="1013"/>
      <c r="HEH32" s="1013"/>
      <c r="HEI32" s="1013"/>
      <c r="HEJ32" s="1013"/>
      <c r="HEK32" s="1013"/>
      <c r="HEL32" s="1013"/>
      <c r="HEM32" s="1013"/>
      <c r="HEN32" s="1013"/>
      <c r="HEO32" s="1013"/>
      <c r="HEP32" s="1013"/>
      <c r="HEQ32" s="1013"/>
      <c r="HER32" s="1013"/>
      <c r="HES32" s="1013"/>
      <c r="HET32" s="1013"/>
      <c r="HEU32" s="1013"/>
      <c r="HEV32" s="1013"/>
      <c r="HEW32" s="1013"/>
      <c r="HEX32" s="1013"/>
      <c r="HEY32" s="1013"/>
      <c r="HEZ32" s="1013"/>
      <c r="HFA32" s="1013"/>
      <c r="HFB32" s="1013"/>
      <c r="HFC32" s="1013"/>
      <c r="HFD32" s="1013"/>
      <c r="HFE32" s="1013"/>
      <c r="HFF32" s="1013"/>
      <c r="HFG32" s="1013"/>
      <c r="HFH32" s="1013"/>
      <c r="HFI32" s="1013"/>
      <c r="HFJ32" s="1013"/>
      <c r="HFK32" s="1013"/>
      <c r="HFL32" s="1013"/>
      <c r="HFM32" s="1013"/>
      <c r="HFN32" s="1013"/>
      <c r="HFO32" s="1013"/>
      <c r="HFP32" s="1013"/>
      <c r="HFQ32" s="1013"/>
      <c r="HFR32" s="1013"/>
      <c r="HFS32" s="1013"/>
      <c r="HFT32" s="1013"/>
      <c r="HFU32" s="1013"/>
      <c r="HFV32" s="1013"/>
      <c r="HFW32" s="1013"/>
      <c r="HFX32" s="1013"/>
      <c r="HFY32" s="1013"/>
      <c r="HFZ32" s="1013"/>
      <c r="HGA32" s="1013"/>
      <c r="HGB32" s="1013"/>
      <c r="HGC32" s="1013"/>
      <c r="HGD32" s="1013"/>
      <c r="HGE32" s="1013"/>
      <c r="HGF32" s="1013"/>
      <c r="HGG32" s="1013"/>
      <c r="HGH32" s="1013"/>
      <c r="HGI32" s="1013"/>
      <c r="HGJ32" s="1013"/>
      <c r="HGK32" s="1013"/>
      <c r="HGL32" s="1013"/>
      <c r="HGM32" s="1013"/>
      <c r="HGN32" s="1013"/>
      <c r="HGO32" s="1013"/>
      <c r="HGP32" s="1013"/>
      <c r="HGQ32" s="1013"/>
      <c r="HGR32" s="1013"/>
      <c r="HGS32" s="1013"/>
      <c r="HGT32" s="1013"/>
      <c r="HGU32" s="1013"/>
      <c r="HGV32" s="1013"/>
      <c r="HGW32" s="1013"/>
      <c r="HGX32" s="1013"/>
      <c r="HGY32" s="1013"/>
      <c r="HGZ32" s="1013"/>
      <c r="HHA32" s="1013"/>
      <c r="HHB32" s="1013"/>
      <c r="HHC32" s="1013"/>
      <c r="HHD32" s="1013"/>
      <c r="HHE32" s="1013"/>
      <c r="HHF32" s="1013"/>
      <c r="HHG32" s="1013"/>
      <c r="HHH32" s="1013"/>
      <c r="HHI32" s="1013"/>
      <c r="HHJ32" s="1013"/>
      <c r="HHK32" s="1013"/>
      <c r="HHL32" s="1013"/>
      <c r="HHM32" s="1013"/>
      <c r="HHN32" s="1013"/>
      <c r="HHO32" s="1013"/>
      <c r="HHP32" s="1013"/>
      <c r="HHQ32" s="1013"/>
      <c r="HHR32" s="1013"/>
      <c r="HHS32" s="1013"/>
      <c r="HHT32" s="1013"/>
      <c r="HHU32" s="1013"/>
      <c r="HHV32" s="1013"/>
      <c r="HHW32" s="1013"/>
      <c r="HHX32" s="1013"/>
      <c r="HHY32" s="1013"/>
      <c r="HHZ32" s="1013"/>
      <c r="HIA32" s="1013"/>
      <c r="HIB32" s="1013"/>
      <c r="HIC32" s="1013"/>
      <c r="HID32" s="1013"/>
      <c r="HIE32" s="1013"/>
      <c r="HIF32" s="1013"/>
      <c r="HIG32" s="1013"/>
      <c r="HIH32" s="1013"/>
      <c r="HII32" s="1013"/>
      <c r="HIJ32" s="1013"/>
      <c r="HIK32" s="1013"/>
      <c r="HIL32" s="1013"/>
      <c r="HIM32" s="1013"/>
      <c r="HIN32" s="1013"/>
      <c r="HIO32" s="1013"/>
      <c r="HIP32" s="1013"/>
      <c r="HIQ32" s="1013"/>
      <c r="HIR32" s="1013"/>
      <c r="HIS32" s="1013"/>
      <c r="HIT32" s="1013"/>
      <c r="HIU32" s="1013"/>
      <c r="HIV32" s="1013"/>
      <c r="HIW32" s="1013"/>
      <c r="HIX32" s="1013"/>
      <c r="HIY32" s="1013"/>
      <c r="HIZ32" s="1013"/>
      <c r="HJA32" s="1013"/>
      <c r="HJB32" s="1013"/>
      <c r="HJC32" s="1013"/>
      <c r="HJD32" s="1013"/>
      <c r="HJE32" s="1013"/>
      <c r="HJF32" s="1013"/>
      <c r="HJG32" s="1013"/>
      <c r="HJH32" s="1013"/>
      <c r="HJI32" s="1013"/>
      <c r="HJJ32" s="1013"/>
      <c r="HJK32" s="1013"/>
      <c r="HJL32" s="1013"/>
      <c r="HJM32" s="1013"/>
      <c r="HJN32" s="1013"/>
      <c r="HJO32" s="1013"/>
      <c r="HJP32" s="1013"/>
      <c r="HJQ32" s="1013"/>
      <c r="HJR32" s="1013"/>
      <c r="HJS32" s="1013"/>
      <c r="HJT32" s="1013"/>
      <c r="HJU32" s="1013"/>
      <c r="HJV32" s="1013"/>
      <c r="HJW32" s="1013"/>
      <c r="HJX32" s="1013"/>
      <c r="HJY32" s="1013"/>
      <c r="HJZ32" s="1013"/>
      <c r="HKA32" s="1013"/>
      <c r="HKB32" s="1013"/>
      <c r="HKC32" s="1013"/>
      <c r="HKD32" s="1013"/>
      <c r="HKE32" s="1013"/>
      <c r="HKF32" s="1013"/>
      <c r="HKG32" s="1013"/>
      <c r="HKH32" s="1013"/>
      <c r="HKI32" s="1013"/>
      <c r="HKJ32" s="1013"/>
      <c r="HKK32" s="1013"/>
      <c r="HKL32" s="1013"/>
      <c r="HKM32" s="1013"/>
      <c r="HKN32" s="1013"/>
      <c r="HKO32" s="1013"/>
      <c r="HKP32" s="1013"/>
      <c r="HKQ32" s="1013"/>
      <c r="HKR32" s="1013"/>
      <c r="HKS32" s="1013"/>
      <c r="HKT32" s="1013"/>
      <c r="HKU32" s="1013"/>
      <c r="HKV32" s="1013"/>
      <c r="HKW32" s="1013"/>
      <c r="HKX32" s="1013"/>
      <c r="HKY32" s="1013"/>
      <c r="HKZ32" s="1013"/>
      <c r="HLA32" s="1013"/>
      <c r="HLB32" s="1013"/>
      <c r="HLC32" s="1013"/>
      <c r="HLD32" s="1013"/>
      <c r="HLE32" s="1013"/>
      <c r="HLF32" s="1013"/>
      <c r="HLG32" s="1013"/>
      <c r="HLH32" s="1013"/>
      <c r="HLI32" s="1013"/>
      <c r="HLJ32" s="1013"/>
      <c r="HLK32" s="1013"/>
      <c r="HLL32" s="1013"/>
      <c r="HLM32" s="1013"/>
      <c r="HLN32" s="1013"/>
      <c r="HLO32" s="1013"/>
      <c r="HLP32" s="1013"/>
      <c r="HLQ32" s="1013"/>
      <c r="HLR32" s="1013"/>
      <c r="HLS32" s="1013"/>
      <c r="HLT32" s="1013"/>
      <c r="HLU32" s="1013"/>
      <c r="HLV32" s="1013"/>
      <c r="HLW32" s="1013"/>
      <c r="HLX32" s="1013"/>
      <c r="HLY32" s="1013"/>
      <c r="HLZ32" s="1013"/>
      <c r="HMA32" s="1013"/>
      <c r="HMB32" s="1013"/>
      <c r="HMC32" s="1013"/>
      <c r="HMD32" s="1013"/>
      <c r="HME32" s="1013"/>
      <c r="HMF32" s="1013"/>
      <c r="HMG32" s="1013"/>
      <c r="HMH32" s="1013"/>
      <c r="HMI32" s="1013"/>
      <c r="HMJ32" s="1013"/>
      <c r="HMK32" s="1013"/>
      <c r="HML32" s="1013"/>
      <c r="HMM32" s="1013"/>
      <c r="HMN32" s="1013"/>
      <c r="HMO32" s="1013"/>
      <c r="HMP32" s="1013"/>
      <c r="HMQ32" s="1013"/>
      <c r="HMR32" s="1013"/>
      <c r="HMS32" s="1013"/>
      <c r="HMT32" s="1013"/>
      <c r="HMU32" s="1013"/>
      <c r="HMV32" s="1013"/>
      <c r="HMW32" s="1013"/>
      <c r="HMX32" s="1013"/>
      <c r="HMY32" s="1013"/>
      <c r="HMZ32" s="1013"/>
      <c r="HNA32" s="1013"/>
      <c r="HNB32" s="1013"/>
      <c r="HNC32" s="1013"/>
      <c r="HND32" s="1013"/>
      <c r="HNE32" s="1013"/>
      <c r="HNF32" s="1013"/>
      <c r="HNG32" s="1013"/>
      <c r="HNH32" s="1013"/>
      <c r="HNI32" s="1013"/>
      <c r="HNJ32" s="1013"/>
      <c r="HNK32" s="1013"/>
      <c r="HNL32" s="1013"/>
      <c r="HNM32" s="1013"/>
      <c r="HNN32" s="1013"/>
      <c r="HNO32" s="1013"/>
      <c r="HNP32" s="1013"/>
      <c r="HNQ32" s="1013"/>
      <c r="HNR32" s="1013"/>
      <c r="HNS32" s="1013"/>
      <c r="HNT32" s="1013"/>
      <c r="HNU32" s="1013"/>
      <c r="HNV32" s="1013"/>
      <c r="HNW32" s="1013"/>
      <c r="HNX32" s="1013"/>
      <c r="HNY32" s="1013"/>
      <c r="HNZ32" s="1013"/>
      <c r="HOA32" s="1013"/>
      <c r="HOB32" s="1013"/>
      <c r="HOC32" s="1013"/>
      <c r="HOD32" s="1013"/>
      <c r="HOE32" s="1013"/>
      <c r="HOF32" s="1013"/>
      <c r="HOG32" s="1013"/>
      <c r="HOH32" s="1013"/>
      <c r="HOI32" s="1013"/>
      <c r="HOJ32" s="1013"/>
      <c r="HOK32" s="1013"/>
      <c r="HOL32" s="1013"/>
      <c r="HOM32" s="1013"/>
      <c r="HON32" s="1013"/>
      <c r="HOO32" s="1013"/>
      <c r="HOP32" s="1013"/>
      <c r="HOQ32" s="1013"/>
      <c r="HOR32" s="1013"/>
      <c r="HOS32" s="1013"/>
      <c r="HOT32" s="1013"/>
      <c r="HOU32" s="1013"/>
      <c r="HOV32" s="1013"/>
      <c r="HOW32" s="1013"/>
      <c r="HOX32" s="1013"/>
      <c r="HOY32" s="1013"/>
      <c r="HOZ32" s="1013"/>
      <c r="HPA32" s="1013"/>
      <c r="HPB32" s="1013"/>
      <c r="HPC32" s="1013"/>
      <c r="HPD32" s="1013"/>
      <c r="HPE32" s="1013"/>
      <c r="HPF32" s="1013"/>
      <c r="HPG32" s="1013"/>
      <c r="HPH32" s="1013"/>
      <c r="HPI32" s="1013"/>
      <c r="HPJ32" s="1013"/>
      <c r="HPK32" s="1013"/>
      <c r="HPL32" s="1013"/>
      <c r="HPM32" s="1013"/>
      <c r="HPN32" s="1013"/>
      <c r="HPO32" s="1013"/>
      <c r="HPP32" s="1013"/>
      <c r="HPQ32" s="1013"/>
      <c r="HPR32" s="1013"/>
      <c r="HPS32" s="1013"/>
      <c r="HPT32" s="1013"/>
      <c r="HPU32" s="1013"/>
      <c r="HPV32" s="1013"/>
      <c r="HPW32" s="1013"/>
      <c r="HPX32" s="1013"/>
      <c r="HPY32" s="1013"/>
      <c r="HPZ32" s="1013"/>
      <c r="HQA32" s="1013"/>
      <c r="HQB32" s="1013"/>
      <c r="HQC32" s="1013"/>
      <c r="HQD32" s="1013"/>
      <c r="HQE32" s="1013"/>
      <c r="HQF32" s="1013"/>
      <c r="HQG32" s="1013"/>
      <c r="HQH32" s="1013"/>
      <c r="HQI32" s="1013"/>
      <c r="HQJ32" s="1013"/>
      <c r="HQK32" s="1013"/>
      <c r="HQL32" s="1013"/>
      <c r="HQM32" s="1013"/>
      <c r="HQN32" s="1013"/>
      <c r="HQO32" s="1013"/>
      <c r="HQP32" s="1013"/>
      <c r="HQQ32" s="1013"/>
      <c r="HQR32" s="1013"/>
      <c r="HQS32" s="1013"/>
      <c r="HQT32" s="1013"/>
      <c r="HQU32" s="1013"/>
      <c r="HQV32" s="1013"/>
      <c r="HQW32" s="1013"/>
      <c r="HQX32" s="1013"/>
      <c r="HQY32" s="1013"/>
      <c r="HQZ32" s="1013"/>
      <c r="HRA32" s="1013"/>
      <c r="HRB32" s="1013"/>
      <c r="HRC32" s="1013"/>
      <c r="HRD32" s="1013"/>
      <c r="HRE32" s="1013"/>
      <c r="HRF32" s="1013"/>
      <c r="HRG32" s="1013"/>
      <c r="HRH32" s="1013"/>
      <c r="HRI32" s="1013"/>
      <c r="HRJ32" s="1013"/>
      <c r="HRK32" s="1013"/>
      <c r="HRL32" s="1013"/>
      <c r="HRM32" s="1013"/>
      <c r="HRN32" s="1013"/>
      <c r="HRO32" s="1013"/>
      <c r="HRP32" s="1013"/>
      <c r="HRQ32" s="1013"/>
      <c r="HRR32" s="1013"/>
      <c r="HRS32" s="1013"/>
      <c r="HRT32" s="1013"/>
      <c r="HRU32" s="1013"/>
      <c r="HRV32" s="1013"/>
      <c r="HRW32" s="1013"/>
      <c r="HRX32" s="1013"/>
      <c r="HRY32" s="1013"/>
      <c r="HRZ32" s="1013"/>
      <c r="HSA32" s="1013"/>
      <c r="HSB32" s="1013"/>
      <c r="HSC32" s="1013"/>
      <c r="HSD32" s="1013"/>
      <c r="HSE32" s="1013"/>
      <c r="HSF32" s="1013"/>
      <c r="HSG32" s="1013"/>
      <c r="HSH32" s="1013"/>
      <c r="HSI32" s="1013"/>
      <c r="HSJ32" s="1013"/>
      <c r="HSK32" s="1013"/>
      <c r="HSL32" s="1013"/>
      <c r="HSM32" s="1013"/>
      <c r="HSN32" s="1013"/>
      <c r="HSO32" s="1013"/>
      <c r="HSP32" s="1013"/>
      <c r="HSQ32" s="1013"/>
      <c r="HSR32" s="1013"/>
      <c r="HSS32" s="1013"/>
      <c r="HST32" s="1013"/>
      <c r="HSU32" s="1013"/>
      <c r="HSV32" s="1013"/>
      <c r="HSW32" s="1013"/>
      <c r="HSX32" s="1013"/>
      <c r="HSY32" s="1013"/>
      <c r="HSZ32" s="1013"/>
      <c r="HTA32" s="1013"/>
      <c r="HTB32" s="1013"/>
      <c r="HTC32" s="1013"/>
      <c r="HTD32" s="1013"/>
      <c r="HTE32" s="1013"/>
      <c r="HTF32" s="1013"/>
      <c r="HTG32" s="1013"/>
      <c r="HTH32" s="1013"/>
      <c r="HTI32" s="1013"/>
      <c r="HTJ32" s="1013"/>
      <c r="HTK32" s="1013"/>
      <c r="HTL32" s="1013"/>
      <c r="HTM32" s="1013"/>
      <c r="HTN32" s="1013"/>
      <c r="HTO32" s="1013"/>
      <c r="HTP32" s="1013"/>
      <c r="HTQ32" s="1013"/>
      <c r="HTR32" s="1013"/>
      <c r="HTS32" s="1013"/>
      <c r="HTT32" s="1013"/>
      <c r="HTU32" s="1013"/>
      <c r="HTV32" s="1013"/>
      <c r="HTW32" s="1013"/>
      <c r="HTX32" s="1013"/>
      <c r="HTY32" s="1013"/>
      <c r="HTZ32" s="1013"/>
      <c r="HUA32" s="1013"/>
      <c r="HUB32" s="1013"/>
      <c r="HUC32" s="1013"/>
      <c r="HUD32" s="1013"/>
      <c r="HUE32" s="1013"/>
      <c r="HUF32" s="1013"/>
      <c r="HUG32" s="1013"/>
      <c r="HUH32" s="1013"/>
      <c r="HUI32" s="1013"/>
      <c r="HUJ32" s="1013"/>
      <c r="HUK32" s="1013"/>
      <c r="HUL32" s="1013"/>
      <c r="HUM32" s="1013"/>
      <c r="HUN32" s="1013"/>
      <c r="HUO32" s="1013"/>
      <c r="HUP32" s="1013"/>
      <c r="HUQ32" s="1013"/>
      <c r="HUR32" s="1013"/>
      <c r="HUS32" s="1013"/>
      <c r="HUT32" s="1013"/>
      <c r="HUU32" s="1013"/>
      <c r="HUV32" s="1013"/>
      <c r="HUW32" s="1013"/>
      <c r="HUX32" s="1013"/>
      <c r="HUY32" s="1013"/>
      <c r="HUZ32" s="1013"/>
      <c r="HVA32" s="1013"/>
      <c r="HVB32" s="1013"/>
      <c r="HVC32" s="1013"/>
      <c r="HVD32" s="1013"/>
      <c r="HVE32" s="1013"/>
      <c r="HVF32" s="1013"/>
      <c r="HVG32" s="1013"/>
      <c r="HVH32" s="1013"/>
      <c r="HVI32" s="1013"/>
      <c r="HVJ32" s="1013"/>
      <c r="HVK32" s="1013"/>
      <c r="HVL32" s="1013"/>
      <c r="HVM32" s="1013"/>
      <c r="HVN32" s="1013"/>
      <c r="HVO32" s="1013"/>
      <c r="HVP32" s="1013"/>
      <c r="HVQ32" s="1013"/>
      <c r="HVR32" s="1013"/>
      <c r="HVS32" s="1013"/>
      <c r="HVT32" s="1013"/>
      <c r="HVU32" s="1013"/>
      <c r="HVV32" s="1013"/>
      <c r="HVW32" s="1013"/>
      <c r="HVX32" s="1013"/>
      <c r="HVY32" s="1013"/>
      <c r="HVZ32" s="1013"/>
      <c r="HWA32" s="1013"/>
      <c r="HWB32" s="1013"/>
      <c r="HWC32" s="1013"/>
      <c r="HWD32" s="1013"/>
      <c r="HWE32" s="1013"/>
      <c r="HWF32" s="1013"/>
      <c r="HWG32" s="1013"/>
      <c r="HWH32" s="1013"/>
      <c r="HWI32" s="1013"/>
      <c r="HWJ32" s="1013"/>
      <c r="HWK32" s="1013"/>
      <c r="HWL32" s="1013"/>
      <c r="HWM32" s="1013"/>
      <c r="HWN32" s="1013"/>
      <c r="HWO32" s="1013"/>
      <c r="HWP32" s="1013"/>
      <c r="HWQ32" s="1013"/>
      <c r="HWR32" s="1013"/>
      <c r="HWS32" s="1013"/>
      <c r="HWT32" s="1013"/>
      <c r="HWU32" s="1013"/>
      <c r="HWV32" s="1013"/>
      <c r="HWW32" s="1013"/>
      <c r="HWX32" s="1013"/>
      <c r="HWY32" s="1013"/>
      <c r="HWZ32" s="1013"/>
      <c r="HXA32" s="1013"/>
      <c r="HXB32" s="1013"/>
      <c r="HXC32" s="1013"/>
      <c r="HXD32" s="1013"/>
      <c r="HXE32" s="1013"/>
      <c r="HXF32" s="1013"/>
      <c r="HXG32" s="1013"/>
      <c r="HXH32" s="1013"/>
      <c r="HXI32" s="1013"/>
      <c r="HXJ32" s="1013"/>
      <c r="HXK32" s="1013"/>
      <c r="HXL32" s="1013"/>
      <c r="HXM32" s="1013"/>
      <c r="HXN32" s="1013"/>
      <c r="HXO32" s="1013"/>
      <c r="HXP32" s="1013"/>
      <c r="HXQ32" s="1013"/>
      <c r="HXR32" s="1013"/>
      <c r="HXS32" s="1013"/>
      <c r="HXT32" s="1013"/>
      <c r="HXU32" s="1013"/>
      <c r="HXV32" s="1013"/>
      <c r="HXW32" s="1013"/>
      <c r="HXX32" s="1013"/>
      <c r="HXY32" s="1013"/>
      <c r="HXZ32" s="1013"/>
      <c r="HYA32" s="1013"/>
      <c r="HYB32" s="1013"/>
      <c r="HYC32" s="1013"/>
      <c r="HYD32" s="1013"/>
      <c r="HYE32" s="1013"/>
      <c r="HYF32" s="1013"/>
      <c r="HYG32" s="1013"/>
      <c r="HYH32" s="1013"/>
      <c r="HYI32" s="1013"/>
      <c r="HYJ32" s="1013"/>
      <c r="HYK32" s="1013"/>
      <c r="HYL32" s="1013"/>
      <c r="HYM32" s="1013"/>
      <c r="HYN32" s="1013"/>
      <c r="HYO32" s="1013"/>
      <c r="HYP32" s="1013"/>
      <c r="HYQ32" s="1013"/>
      <c r="HYR32" s="1013"/>
      <c r="HYS32" s="1013"/>
      <c r="HYT32" s="1013"/>
      <c r="HYU32" s="1013"/>
      <c r="HYV32" s="1013"/>
      <c r="HYW32" s="1013"/>
      <c r="HYX32" s="1013"/>
      <c r="HYY32" s="1013"/>
      <c r="HYZ32" s="1013"/>
      <c r="HZA32" s="1013"/>
      <c r="HZB32" s="1013"/>
      <c r="HZC32" s="1013"/>
      <c r="HZD32" s="1013"/>
      <c r="HZE32" s="1013"/>
      <c r="HZF32" s="1013"/>
      <c r="HZG32" s="1013"/>
      <c r="HZH32" s="1013"/>
      <c r="HZI32" s="1013"/>
      <c r="HZJ32" s="1013"/>
      <c r="HZK32" s="1013"/>
      <c r="HZL32" s="1013"/>
      <c r="HZM32" s="1013"/>
      <c r="HZN32" s="1013"/>
      <c r="HZO32" s="1013"/>
      <c r="HZP32" s="1013"/>
      <c r="HZQ32" s="1013"/>
      <c r="HZR32" s="1013"/>
      <c r="HZS32" s="1013"/>
      <c r="HZT32" s="1013"/>
      <c r="HZU32" s="1013"/>
      <c r="HZV32" s="1013"/>
      <c r="HZW32" s="1013"/>
      <c r="HZX32" s="1013"/>
      <c r="HZY32" s="1013"/>
      <c r="HZZ32" s="1013"/>
      <c r="IAA32" s="1013"/>
      <c r="IAB32" s="1013"/>
      <c r="IAC32" s="1013"/>
      <c r="IAD32" s="1013"/>
      <c r="IAE32" s="1013"/>
      <c r="IAF32" s="1013"/>
      <c r="IAG32" s="1013"/>
      <c r="IAH32" s="1013"/>
      <c r="IAI32" s="1013"/>
      <c r="IAJ32" s="1013"/>
      <c r="IAK32" s="1013"/>
      <c r="IAL32" s="1013"/>
      <c r="IAM32" s="1013"/>
      <c r="IAN32" s="1013"/>
      <c r="IAO32" s="1013"/>
      <c r="IAP32" s="1013"/>
      <c r="IAQ32" s="1013"/>
      <c r="IAR32" s="1013"/>
      <c r="IAS32" s="1013"/>
      <c r="IAT32" s="1013"/>
      <c r="IAU32" s="1013"/>
      <c r="IAV32" s="1013"/>
      <c r="IAW32" s="1013"/>
      <c r="IAX32" s="1013"/>
      <c r="IAY32" s="1013"/>
      <c r="IAZ32" s="1013"/>
      <c r="IBA32" s="1013"/>
      <c r="IBB32" s="1013"/>
      <c r="IBC32" s="1013"/>
      <c r="IBD32" s="1013"/>
      <c r="IBE32" s="1013"/>
      <c r="IBF32" s="1013"/>
      <c r="IBG32" s="1013"/>
      <c r="IBH32" s="1013"/>
      <c r="IBI32" s="1013"/>
      <c r="IBJ32" s="1013"/>
      <c r="IBK32" s="1013"/>
      <c r="IBL32" s="1013"/>
      <c r="IBM32" s="1013"/>
      <c r="IBN32" s="1013"/>
      <c r="IBO32" s="1013"/>
      <c r="IBP32" s="1013"/>
      <c r="IBQ32" s="1013"/>
      <c r="IBR32" s="1013"/>
      <c r="IBS32" s="1013"/>
      <c r="IBT32" s="1013"/>
      <c r="IBU32" s="1013"/>
      <c r="IBV32" s="1013"/>
      <c r="IBW32" s="1013"/>
      <c r="IBX32" s="1013"/>
      <c r="IBY32" s="1013"/>
      <c r="IBZ32" s="1013"/>
      <c r="ICA32" s="1013"/>
      <c r="ICB32" s="1013"/>
      <c r="ICC32" s="1013"/>
      <c r="ICD32" s="1013"/>
      <c r="ICE32" s="1013"/>
      <c r="ICF32" s="1013"/>
      <c r="ICG32" s="1013"/>
      <c r="ICH32" s="1013"/>
      <c r="ICI32" s="1013"/>
      <c r="ICJ32" s="1013"/>
      <c r="ICK32" s="1013"/>
      <c r="ICL32" s="1013"/>
      <c r="ICM32" s="1013"/>
      <c r="ICN32" s="1013"/>
      <c r="ICO32" s="1013"/>
      <c r="ICP32" s="1013"/>
      <c r="ICQ32" s="1013"/>
      <c r="ICR32" s="1013"/>
      <c r="ICS32" s="1013"/>
      <c r="ICT32" s="1013"/>
      <c r="ICU32" s="1013"/>
      <c r="ICV32" s="1013"/>
      <c r="ICW32" s="1013"/>
      <c r="ICX32" s="1013"/>
      <c r="ICY32" s="1013"/>
      <c r="ICZ32" s="1013"/>
      <c r="IDA32" s="1013"/>
      <c r="IDB32" s="1013"/>
      <c r="IDC32" s="1013"/>
      <c r="IDD32" s="1013"/>
      <c r="IDE32" s="1013"/>
      <c r="IDF32" s="1013"/>
      <c r="IDG32" s="1013"/>
      <c r="IDH32" s="1013"/>
      <c r="IDI32" s="1013"/>
      <c r="IDJ32" s="1013"/>
      <c r="IDK32" s="1013"/>
      <c r="IDL32" s="1013"/>
      <c r="IDM32" s="1013"/>
      <c r="IDN32" s="1013"/>
      <c r="IDO32" s="1013"/>
      <c r="IDP32" s="1013"/>
      <c r="IDQ32" s="1013"/>
      <c r="IDR32" s="1013"/>
      <c r="IDS32" s="1013"/>
      <c r="IDT32" s="1013"/>
      <c r="IDU32" s="1013"/>
      <c r="IDV32" s="1013"/>
      <c r="IDW32" s="1013"/>
      <c r="IDX32" s="1013"/>
      <c r="IDY32" s="1013"/>
      <c r="IDZ32" s="1013"/>
      <c r="IEA32" s="1013"/>
      <c r="IEB32" s="1013"/>
      <c r="IEC32" s="1013"/>
      <c r="IED32" s="1013"/>
      <c r="IEE32" s="1013"/>
      <c r="IEF32" s="1013"/>
      <c r="IEG32" s="1013"/>
      <c r="IEH32" s="1013"/>
      <c r="IEI32" s="1013"/>
      <c r="IEJ32" s="1013"/>
      <c r="IEK32" s="1013"/>
      <c r="IEL32" s="1013"/>
      <c r="IEM32" s="1013"/>
      <c r="IEN32" s="1013"/>
      <c r="IEO32" s="1013"/>
      <c r="IEP32" s="1013"/>
      <c r="IEQ32" s="1013"/>
      <c r="IER32" s="1013"/>
      <c r="IES32" s="1013"/>
      <c r="IET32" s="1013"/>
      <c r="IEU32" s="1013"/>
      <c r="IEV32" s="1013"/>
      <c r="IEW32" s="1013"/>
      <c r="IEX32" s="1013"/>
      <c r="IEY32" s="1013"/>
      <c r="IEZ32" s="1013"/>
      <c r="IFA32" s="1013"/>
      <c r="IFB32" s="1013"/>
      <c r="IFC32" s="1013"/>
      <c r="IFD32" s="1013"/>
      <c r="IFE32" s="1013"/>
      <c r="IFF32" s="1013"/>
      <c r="IFG32" s="1013"/>
      <c r="IFH32" s="1013"/>
      <c r="IFI32" s="1013"/>
      <c r="IFJ32" s="1013"/>
      <c r="IFK32" s="1013"/>
      <c r="IFL32" s="1013"/>
      <c r="IFM32" s="1013"/>
      <c r="IFN32" s="1013"/>
      <c r="IFO32" s="1013"/>
      <c r="IFP32" s="1013"/>
      <c r="IFQ32" s="1013"/>
      <c r="IFR32" s="1013"/>
      <c r="IFS32" s="1013"/>
      <c r="IFT32" s="1013"/>
      <c r="IFU32" s="1013"/>
      <c r="IFV32" s="1013"/>
      <c r="IFW32" s="1013"/>
      <c r="IFX32" s="1013"/>
      <c r="IFY32" s="1013"/>
      <c r="IFZ32" s="1013"/>
      <c r="IGA32" s="1013"/>
      <c r="IGB32" s="1013"/>
      <c r="IGC32" s="1013"/>
      <c r="IGD32" s="1013"/>
      <c r="IGE32" s="1013"/>
      <c r="IGF32" s="1013"/>
      <c r="IGG32" s="1013"/>
      <c r="IGH32" s="1013"/>
      <c r="IGI32" s="1013"/>
      <c r="IGJ32" s="1013"/>
      <c r="IGK32" s="1013"/>
      <c r="IGL32" s="1013"/>
      <c r="IGM32" s="1013"/>
      <c r="IGN32" s="1013"/>
      <c r="IGO32" s="1013"/>
      <c r="IGP32" s="1013"/>
      <c r="IGQ32" s="1013"/>
      <c r="IGR32" s="1013"/>
      <c r="IGS32" s="1013"/>
      <c r="IGT32" s="1013"/>
      <c r="IGU32" s="1013"/>
      <c r="IGV32" s="1013"/>
      <c r="IGW32" s="1013"/>
      <c r="IGX32" s="1013"/>
      <c r="IGY32" s="1013"/>
      <c r="IGZ32" s="1013"/>
      <c r="IHA32" s="1013"/>
      <c r="IHB32" s="1013"/>
      <c r="IHC32" s="1013"/>
      <c r="IHD32" s="1013"/>
      <c r="IHE32" s="1013"/>
      <c r="IHF32" s="1013"/>
      <c r="IHG32" s="1013"/>
      <c r="IHH32" s="1013"/>
      <c r="IHI32" s="1013"/>
      <c r="IHJ32" s="1013"/>
      <c r="IHK32" s="1013"/>
      <c r="IHL32" s="1013"/>
      <c r="IHM32" s="1013"/>
      <c r="IHN32" s="1013"/>
      <c r="IHO32" s="1013"/>
      <c r="IHP32" s="1013"/>
      <c r="IHQ32" s="1013"/>
      <c r="IHR32" s="1013"/>
      <c r="IHS32" s="1013"/>
      <c r="IHT32" s="1013"/>
      <c r="IHU32" s="1013"/>
      <c r="IHV32" s="1013"/>
      <c r="IHW32" s="1013"/>
      <c r="IHX32" s="1013"/>
      <c r="IHY32" s="1013"/>
      <c r="IHZ32" s="1013"/>
      <c r="IIA32" s="1013"/>
      <c r="IIB32" s="1013"/>
      <c r="IIC32" s="1013"/>
      <c r="IID32" s="1013"/>
      <c r="IIE32" s="1013"/>
      <c r="IIF32" s="1013"/>
      <c r="IIG32" s="1013"/>
      <c r="IIH32" s="1013"/>
      <c r="III32" s="1013"/>
      <c r="IIJ32" s="1013"/>
      <c r="IIK32" s="1013"/>
      <c r="IIL32" s="1013"/>
      <c r="IIM32" s="1013"/>
      <c r="IIN32" s="1013"/>
      <c r="IIO32" s="1013"/>
      <c r="IIP32" s="1013"/>
      <c r="IIQ32" s="1013"/>
      <c r="IIR32" s="1013"/>
      <c r="IIS32" s="1013"/>
      <c r="IIT32" s="1013"/>
      <c r="IIU32" s="1013"/>
      <c r="IIV32" s="1013"/>
      <c r="IIW32" s="1013"/>
      <c r="IIX32" s="1013"/>
      <c r="IIY32" s="1013"/>
      <c r="IIZ32" s="1013"/>
      <c r="IJA32" s="1013"/>
      <c r="IJB32" s="1013"/>
      <c r="IJC32" s="1013"/>
      <c r="IJD32" s="1013"/>
      <c r="IJE32" s="1013"/>
      <c r="IJF32" s="1013"/>
      <c r="IJG32" s="1013"/>
      <c r="IJH32" s="1013"/>
      <c r="IJI32" s="1013"/>
      <c r="IJJ32" s="1013"/>
      <c r="IJK32" s="1013"/>
      <c r="IJL32" s="1013"/>
      <c r="IJM32" s="1013"/>
      <c r="IJN32" s="1013"/>
      <c r="IJO32" s="1013"/>
      <c r="IJP32" s="1013"/>
      <c r="IJQ32" s="1013"/>
      <c r="IJR32" s="1013"/>
      <c r="IJS32" s="1013"/>
      <c r="IJT32" s="1013"/>
      <c r="IJU32" s="1013"/>
      <c r="IJV32" s="1013"/>
      <c r="IJW32" s="1013"/>
      <c r="IJX32" s="1013"/>
      <c r="IJY32" s="1013"/>
      <c r="IJZ32" s="1013"/>
      <c r="IKA32" s="1013"/>
      <c r="IKB32" s="1013"/>
      <c r="IKC32" s="1013"/>
      <c r="IKD32" s="1013"/>
      <c r="IKE32" s="1013"/>
      <c r="IKF32" s="1013"/>
      <c r="IKG32" s="1013"/>
      <c r="IKH32" s="1013"/>
      <c r="IKI32" s="1013"/>
      <c r="IKJ32" s="1013"/>
      <c r="IKK32" s="1013"/>
      <c r="IKL32" s="1013"/>
      <c r="IKM32" s="1013"/>
      <c r="IKN32" s="1013"/>
      <c r="IKO32" s="1013"/>
      <c r="IKP32" s="1013"/>
      <c r="IKQ32" s="1013"/>
      <c r="IKR32" s="1013"/>
      <c r="IKS32" s="1013"/>
      <c r="IKT32" s="1013"/>
      <c r="IKU32" s="1013"/>
      <c r="IKV32" s="1013"/>
      <c r="IKW32" s="1013"/>
      <c r="IKX32" s="1013"/>
      <c r="IKY32" s="1013"/>
      <c r="IKZ32" s="1013"/>
      <c r="ILA32" s="1013"/>
      <c r="ILB32" s="1013"/>
      <c r="ILC32" s="1013"/>
      <c r="ILD32" s="1013"/>
      <c r="ILE32" s="1013"/>
      <c r="ILF32" s="1013"/>
      <c r="ILG32" s="1013"/>
      <c r="ILH32" s="1013"/>
      <c r="ILI32" s="1013"/>
      <c r="ILJ32" s="1013"/>
      <c r="ILK32" s="1013"/>
      <c r="ILL32" s="1013"/>
      <c r="ILM32" s="1013"/>
      <c r="ILN32" s="1013"/>
      <c r="ILO32" s="1013"/>
      <c r="ILP32" s="1013"/>
      <c r="ILQ32" s="1013"/>
      <c r="ILR32" s="1013"/>
      <c r="ILS32" s="1013"/>
      <c r="ILT32" s="1013"/>
      <c r="ILU32" s="1013"/>
      <c r="ILV32" s="1013"/>
      <c r="ILW32" s="1013"/>
      <c r="ILX32" s="1013"/>
      <c r="ILY32" s="1013"/>
      <c r="ILZ32" s="1013"/>
      <c r="IMA32" s="1013"/>
      <c r="IMB32" s="1013"/>
      <c r="IMC32" s="1013"/>
      <c r="IMD32" s="1013"/>
      <c r="IME32" s="1013"/>
      <c r="IMF32" s="1013"/>
      <c r="IMG32" s="1013"/>
      <c r="IMH32" s="1013"/>
      <c r="IMI32" s="1013"/>
      <c r="IMJ32" s="1013"/>
      <c r="IMK32" s="1013"/>
      <c r="IML32" s="1013"/>
      <c r="IMM32" s="1013"/>
      <c r="IMN32" s="1013"/>
      <c r="IMO32" s="1013"/>
      <c r="IMP32" s="1013"/>
      <c r="IMQ32" s="1013"/>
      <c r="IMR32" s="1013"/>
      <c r="IMS32" s="1013"/>
      <c r="IMT32" s="1013"/>
      <c r="IMU32" s="1013"/>
      <c r="IMV32" s="1013"/>
      <c r="IMW32" s="1013"/>
      <c r="IMX32" s="1013"/>
      <c r="IMY32" s="1013"/>
      <c r="IMZ32" s="1013"/>
      <c r="INA32" s="1013"/>
      <c r="INB32" s="1013"/>
      <c r="INC32" s="1013"/>
      <c r="IND32" s="1013"/>
      <c r="INE32" s="1013"/>
      <c r="INF32" s="1013"/>
      <c r="ING32" s="1013"/>
      <c r="INH32" s="1013"/>
      <c r="INI32" s="1013"/>
      <c r="INJ32" s="1013"/>
      <c r="INK32" s="1013"/>
      <c r="INL32" s="1013"/>
      <c r="INM32" s="1013"/>
      <c r="INN32" s="1013"/>
      <c r="INO32" s="1013"/>
      <c r="INP32" s="1013"/>
      <c r="INQ32" s="1013"/>
      <c r="INR32" s="1013"/>
      <c r="INS32" s="1013"/>
      <c r="INT32" s="1013"/>
      <c r="INU32" s="1013"/>
      <c r="INV32" s="1013"/>
      <c r="INW32" s="1013"/>
      <c r="INX32" s="1013"/>
      <c r="INY32" s="1013"/>
      <c r="INZ32" s="1013"/>
      <c r="IOA32" s="1013"/>
      <c r="IOB32" s="1013"/>
      <c r="IOC32" s="1013"/>
      <c r="IOD32" s="1013"/>
      <c r="IOE32" s="1013"/>
      <c r="IOF32" s="1013"/>
      <c r="IOG32" s="1013"/>
      <c r="IOH32" s="1013"/>
      <c r="IOI32" s="1013"/>
      <c r="IOJ32" s="1013"/>
      <c r="IOK32" s="1013"/>
      <c r="IOL32" s="1013"/>
      <c r="IOM32" s="1013"/>
      <c r="ION32" s="1013"/>
      <c r="IOO32" s="1013"/>
      <c r="IOP32" s="1013"/>
      <c r="IOQ32" s="1013"/>
      <c r="IOR32" s="1013"/>
      <c r="IOS32" s="1013"/>
      <c r="IOT32" s="1013"/>
      <c r="IOU32" s="1013"/>
      <c r="IOV32" s="1013"/>
      <c r="IOW32" s="1013"/>
      <c r="IOX32" s="1013"/>
      <c r="IOY32" s="1013"/>
      <c r="IOZ32" s="1013"/>
      <c r="IPA32" s="1013"/>
      <c r="IPB32" s="1013"/>
      <c r="IPC32" s="1013"/>
      <c r="IPD32" s="1013"/>
      <c r="IPE32" s="1013"/>
      <c r="IPF32" s="1013"/>
      <c r="IPG32" s="1013"/>
      <c r="IPH32" s="1013"/>
      <c r="IPI32" s="1013"/>
      <c r="IPJ32" s="1013"/>
      <c r="IPK32" s="1013"/>
      <c r="IPL32" s="1013"/>
      <c r="IPM32" s="1013"/>
      <c r="IPN32" s="1013"/>
      <c r="IPO32" s="1013"/>
      <c r="IPP32" s="1013"/>
      <c r="IPQ32" s="1013"/>
      <c r="IPR32" s="1013"/>
      <c r="IPS32" s="1013"/>
      <c r="IPT32" s="1013"/>
      <c r="IPU32" s="1013"/>
      <c r="IPV32" s="1013"/>
      <c r="IPW32" s="1013"/>
      <c r="IPX32" s="1013"/>
      <c r="IPY32" s="1013"/>
      <c r="IPZ32" s="1013"/>
      <c r="IQA32" s="1013"/>
      <c r="IQB32" s="1013"/>
      <c r="IQC32" s="1013"/>
      <c r="IQD32" s="1013"/>
      <c r="IQE32" s="1013"/>
      <c r="IQF32" s="1013"/>
      <c r="IQG32" s="1013"/>
      <c r="IQH32" s="1013"/>
      <c r="IQI32" s="1013"/>
      <c r="IQJ32" s="1013"/>
      <c r="IQK32" s="1013"/>
      <c r="IQL32" s="1013"/>
      <c r="IQM32" s="1013"/>
      <c r="IQN32" s="1013"/>
      <c r="IQO32" s="1013"/>
      <c r="IQP32" s="1013"/>
      <c r="IQQ32" s="1013"/>
      <c r="IQR32" s="1013"/>
      <c r="IQS32" s="1013"/>
      <c r="IQT32" s="1013"/>
      <c r="IQU32" s="1013"/>
      <c r="IQV32" s="1013"/>
      <c r="IQW32" s="1013"/>
      <c r="IQX32" s="1013"/>
      <c r="IQY32" s="1013"/>
      <c r="IQZ32" s="1013"/>
      <c r="IRA32" s="1013"/>
      <c r="IRB32" s="1013"/>
      <c r="IRC32" s="1013"/>
      <c r="IRD32" s="1013"/>
      <c r="IRE32" s="1013"/>
      <c r="IRF32" s="1013"/>
      <c r="IRG32" s="1013"/>
      <c r="IRH32" s="1013"/>
      <c r="IRI32" s="1013"/>
      <c r="IRJ32" s="1013"/>
      <c r="IRK32" s="1013"/>
      <c r="IRL32" s="1013"/>
      <c r="IRM32" s="1013"/>
      <c r="IRN32" s="1013"/>
      <c r="IRO32" s="1013"/>
      <c r="IRP32" s="1013"/>
      <c r="IRQ32" s="1013"/>
      <c r="IRR32" s="1013"/>
      <c r="IRS32" s="1013"/>
      <c r="IRT32" s="1013"/>
      <c r="IRU32" s="1013"/>
      <c r="IRV32" s="1013"/>
      <c r="IRW32" s="1013"/>
      <c r="IRX32" s="1013"/>
      <c r="IRY32" s="1013"/>
      <c r="IRZ32" s="1013"/>
      <c r="ISA32" s="1013"/>
      <c r="ISB32" s="1013"/>
      <c r="ISC32" s="1013"/>
      <c r="ISD32" s="1013"/>
      <c r="ISE32" s="1013"/>
      <c r="ISF32" s="1013"/>
      <c r="ISG32" s="1013"/>
      <c r="ISH32" s="1013"/>
      <c r="ISI32" s="1013"/>
      <c r="ISJ32" s="1013"/>
      <c r="ISK32" s="1013"/>
      <c r="ISL32" s="1013"/>
      <c r="ISM32" s="1013"/>
      <c r="ISN32" s="1013"/>
      <c r="ISO32" s="1013"/>
      <c r="ISP32" s="1013"/>
      <c r="ISQ32" s="1013"/>
      <c r="ISR32" s="1013"/>
      <c r="ISS32" s="1013"/>
      <c r="IST32" s="1013"/>
      <c r="ISU32" s="1013"/>
      <c r="ISV32" s="1013"/>
      <c r="ISW32" s="1013"/>
      <c r="ISX32" s="1013"/>
      <c r="ISY32" s="1013"/>
      <c r="ISZ32" s="1013"/>
      <c r="ITA32" s="1013"/>
      <c r="ITB32" s="1013"/>
      <c r="ITC32" s="1013"/>
      <c r="ITD32" s="1013"/>
      <c r="ITE32" s="1013"/>
      <c r="ITF32" s="1013"/>
      <c r="ITG32" s="1013"/>
      <c r="ITH32" s="1013"/>
      <c r="ITI32" s="1013"/>
      <c r="ITJ32" s="1013"/>
      <c r="ITK32" s="1013"/>
      <c r="ITL32" s="1013"/>
      <c r="ITM32" s="1013"/>
      <c r="ITN32" s="1013"/>
      <c r="ITO32" s="1013"/>
      <c r="ITP32" s="1013"/>
      <c r="ITQ32" s="1013"/>
      <c r="ITR32" s="1013"/>
      <c r="ITS32" s="1013"/>
      <c r="ITT32" s="1013"/>
      <c r="ITU32" s="1013"/>
      <c r="ITV32" s="1013"/>
      <c r="ITW32" s="1013"/>
      <c r="ITX32" s="1013"/>
      <c r="ITY32" s="1013"/>
      <c r="ITZ32" s="1013"/>
      <c r="IUA32" s="1013"/>
      <c r="IUB32" s="1013"/>
      <c r="IUC32" s="1013"/>
      <c r="IUD32" s="1013"/>
      <c r="IUE32" s="1013"/>
      <c r="IUF32" s="1013"/>
      <c r="IUG32" s="1013"/>
      <c r="IUH32" s="1013"/>
      <c r="IUI32" s="1013"/>
      <c r="IUJ32" s="1013"/>
      <c r="IUK32" s="1013"/>
      <c r="IUL32" s="1013"/>
      <c r="IUM32" s="1013"/>
      <c r="IUN32" s="1013"/>
      <c r="IUO32" s="1013"/>
      <c r="IUP32" s="1013"/>
      <c r="IUQ32" s="1013"/>
      <c r="IUR32" s="1013"/>
      <c r="IUS32" s="1013"/>
      <c r="IUT32" s="1013"/>
      <c r="IUU32" s="1013"/>
      <c r="IUV32" s="1013"/>
      <c r="IUW32" s="1013"/>
      <c r="IUX32" s="1013"/>
      <c r="IUY32" s="1013"/>
      <c r="IUZ32" s="1013"/>
      <c r="IVA32" s="1013"/>
      <c r="IVB32" s="1013"/>
      <c r="IVC32" s="1013"/>
      <c r="IVD32" s="1013"/>
      <c r="IVE32" s="1013"/>
      <c r="IVF32" s="1013"/>
      <c r="IVG32" s="1013"/>
      <c r="IVH32" s="1013"/>
      <c r="IVI32" s="1013"/>
      <c r="IVJ32" s="1013"/>
      <c r="IVK32" s="1013"/>
      <c r="IVL32" s="1013"/>
      <c r="IVM32" s="1013"/>
      <c r="IVN32" s="1013"/>
      <c r="IVO32" s="1013"/>
      <c r="IVP32" s="1013"/>
      <c r="IVQ32" s="1013"/>
      <c r="IVR32" s="1013"/>
      <c r="IVS32" s="1013"/>
      <c r="IVT32" s="1013"/>
      <c r="IVU32" s="1013"/>
      <c r="IVV32" s="1013"/>
      <c r="IVW32" s="1013"/>
      <c r="IVX32" s="1013"/>
      <c r="IVY32" s="1013"/>
      <c r="IVZ32" s="1013"/>
      <c r="IWA32" s="1013"/>
      <c r="IWB32" s="1013"/>
      <c r="IWC32" s="1013"/>
      <c r="IWD32" s="1013"/>
      <c r="IWE32" s="1013"/>
      <c r="IWF32" s="1013"/>
      <c r="IWG32" s="1013"/>
      <c r="IWH32" s="1013"/>
      <c r="IWI32" s="1013"/>
      <c r="IWJ32" s="1013"/>
      <c r="IWK32" s="1013"/>
      <c r="IWL32" s="1013"/>
      <c r="IWM32" s="1013"/>
      <c r="IWN32" s="1013"/>
      <c r="IWO32" s="1013"/>
      <c r="IWP32" s="1013"/>
      <c r="IWQ32" s="1013"/>
      <c r="IWR32" s="1013"/>
      <c r="IWS32" s="1013"/>
      <c r="IWT32" s="1013"/>
      <c r="IWU32" s="1013"/>
      <c r="IWV32" s="1013"/>
      <c r="IWW32" s="1013"/>
      <c r="IWX32" s="1013"/>
      <c r="IWY32" s="1013"/>
      <c r="IWZ32" s="1013"/>
      <c r="IXA32" s="1013"/>
      <c r="IXB32" s="1013"/>
      <c r="IXC32" s="1013"/>
      <c r="IXD32" s="1013"/>
      <c r="IXE32" s="1013"/>
      <c r="IXF32" s="1013"/>
      <c r="IXG32" s="1013"/>
      <c r="IXH32" s="1013"/>
      <c r="IXI32" s="1013"/>
      <c r="IXJ32" s="1013"/>
      <c r="IXK32" s="1013"/>
      <c r="IXL32" s="1013"/>
      <c r="IXM32" s="1013"/>
      <c r="IXN32" s="1013"/>
      <c r="IXO32" s="1013"/>
      <c r="IXP32" s="1013"/>
      <c r="IXQ32" s="1013"/>
      <c r="IXR32" s="1013"/>
      <c r="IXS32" s="1013"/>
      <c r="IXT32" s="1013"/>
      <c r="IXU32" s="1013"/>
      <c r="IXV32" s="1013"/>
      <c r="IXW32" s="1013"/>
      <c r="IXX32" s="1013"/>
      <c r="IXY32" s="1013"/>
      <c r="IXZ32" s="1013"/>
      <c r="IYA32" s="1013"/>
      <c r="IYB32" s="1013"/>
      <c r="IYC32" s="1013"/>
      <c r="IYD32" s="1013"/>
      <c r="IYE32" s="1013"/>
      <c r="IYF32" s="1013"/>
      <c r="IYG32" s="1013"/>
      <c r="IYH32" s="1013"/>
      <c r="IYI32" s="1013"/>
      <c r="IYJ32" s="1013"/>
      <c r="IYK32" s="1013"/>
      <c r="IYL32" s="1013"/>
      <c r="IYM32" s="1013"/>
      <c r="IYN32" s="1013"/>
      <c r="IYO32" s="1013"/>
      <c r="IYP32" s="1013"/>
      <c r="IYQ32" s="1013"/>
      <c r="IYR32" s="1013"/>
      <c r="IYS32" s="1013"/>
      <c r="IYT32" s="1013"/>
      <c r="IYU32" s="1013"/>
      <c r="IYV32" s="1013"/>
      <c r="IYW32" s="1013"/>
      <c r="IYX32" s="1013"/>
      <c r="IYY32" s="1013"/>
      <c r="IYZ32" s="1013"/>
      <c r="IZA32" s="1013"/>
      <c r="IZB32" s="1013"/>
      <c r="IZC32" s="1013"/>
      <c r="IZD32" s="1013"/>
      <c r="IZE32" s="1013"/>
      <c r="IZF32" s="1013"/>
      <c r="IZG32" s="1013"/>
      <c r="IZH32" s="1013"/>
      <c r="IZI32" s="1013"/>
      <c r="IZJ32" s="1013"/>
      <c r="IZK32" s="1013"/>
      <c r="IZL32" s="1013"/>
      <c r="IZM32" s="1013"/>
      <c r="IZN32" s="1013"/>
      <c r="IZO32" s="1013"/>
      <c r="IZP32" s="1013"/>
      <c r="IZQ32" s="1013"/>
      <c r="IZR32" s="1013"/>
      <c r="IZS32" s="1013"/>
      <c r="IZT32" s="1013"/>
      <c r="IZU32" s="1013"/>
      <c r="IZV32" s="1013"/>
      <c r="IZW32" s="1013"/>
      <c r="IZX32" s="1013"/>
      <c r="IZY32" s="1013"/>
      <c r="IZZ32" s="1013"/>
      <c r="JAA32" s="1013"/>
      <c r="JAB32" s="1013"/>
      <c r="JAC32" s="1013"/>
      <c r="JAD32" s="1013"/>
      <c r="JAE32" s="1013"/>
      <c r="JAF32" s="1013"/>
      <c r="JAG32" s="1013"/>
      <c r="JAH32" s="1013"/>
      <c r="JAI32" s="1013"/>
      <c r="JAJ32" s="1013"/>
      <c r="JAK32" s="1013"/>
      <c r="JAL32" s="1013"/>
      <c r="JAM32" s="1013"/>
      <c r="JAN32" s="1013"/>
      <c r="JAO32" s="1013"/>
      <c r="JAP32" s="1013"/>
      <c r="JAQ32" s="1013"/>
      <c r="JAR32" s="1013"/>
      <c r="JAS32" s="1013"/>
      <c r="JAT32" s="1013"/>
      <c r="JAU32" s="1013"/>
      <c r="JAV32" s="1013"/>
      <c r="JAW32" s="1013"/>
      <c r="JAX32" s="1013"/>
      <c r="JAY32" s="1013"/>
      <c r="JAZ32" s="1013"/>
      <c r="JBA32" s="1013"/>
      <c r="JBB32" s="1013"/>
      <c r="JBC32" s="1013"/>
      <c r="JBD32" s="1013"/>
      <c r="JBE32" s="1013"/>
      <c r="JBF32" s="1013"/>
      <c r="JBG32" s="1013"/>
      <c r="JBH32" s="1013"/>
      <c r="JBI32" s="1013"/>
      <c r="JBJ32" s="1013"/>
      <c r="JBK32" s="1013"/>
      <c r="JBL32" s="1013"/>
      <c r="JBM32" s="1013"/>
      <c r="JBN32" s="1013"/>
      <c r="JBO32" s="1013"/>
      <c r="JBP32" s="1013"/>
      <c r="JBQ32" s="1013"/>
      <c r="JBR32" s="1013"/>
      <c r="JBS32" s="1013"/>
      <c r="JBT32" s="1013"/>
      <c r="JBU32" s="1013"/>
      <c r="JBV32" s="1013"/>
      <c r="JBW32" s="1013"/>
      <c r="JBX32" s="1013"/>
      <c r="JBY32" s="1013"/>
      <c r="JBZ32" s="1013"/>
      <c r="JCA32" s="1013"/>
      <c r="JCB32" s="1013"/>
      <c r="JCC32" s="1013"/>
      <c r="JCD32" s="1013"/>
      <c r="JCE32" s="1013"/>
      <c r="JCF32" s="1013"/>
      <c r="JCG32" s="1013"/>
      <c r="JCH32" s="1013"/>
      <c r="JCI32" s="1013"/>
      <c r="JCJ32" s="1013"/>
      <c r="JCK32" s="1013"/>
      <c r="JCL32" s="1013"/>
      <c r="JCM32" s="1013"/>
      <c r="JCN32" s="1013"/>
      <c r="JCO32" s="1013"/>
      <c r="JCP32" s="1013"/>
      <c r="JCQ32" s="1013"/>
      <c r="JCR32" s="1013"/>
      <c r="JCS32" s="1013"/>
      <c r="JCT32" s="1013"/>
      <c r="JCU32" s="1013"/>
      <c r="JCV32" s="1013"/>
      <c r="JCW32" s="1013"/>
      <c r="JCX32" s="1013"/>
      <c r="JCY32" s="1013"/>
      <c r="JCZ32" s="1013"/>
      <c r="JDA32" s="1013"/>
      <c r="JDB32" s="1013"/>
      <c r="JDC32" s="1013"/>
      <c r="JDD32" s="1013"/>
      <c r="JDE32" s="1013"/>
      <c r="JDF32" s="1013"/>
      <c r="JDG32" s="1013"/>
      <c r="JDH32" s="1013"/>
      <c r="JDI32" s="1013"/>
      <c r="JDJ32" s="1013"/>
      <c r="JDK32" s="1013"/>
      <c r="JDL32" s="1013"/>
      <c r="JDM32" s="1013"/>
      <c r="JDN32" s="1013"/>
      <c r="JDO32" s="1013"/>
      <c r="JDP32" s="1013"/>
      <c r="JDQ32" s="1013"/>
      <c r="JDR32" s="1013"/>
      <c r="JDS32" s="1013"/>
      <c r="JDT32" s="1013"/>
      <c r="JDU32" s="1013"/>
      <c r="JDV32" s="1013"/>
      <c r="JDW32" s="1013"/>
      <c r="JDX32" s="1013"/>
      <c r="JDY32" s="1013"/>
      <c r="JDZ32" s="1013"/>
      <c r="JEA32" s="1013"/>
      <c r="JEB32" s="1013"/>
      <c r="JEC32" s="1013"/>
      <c r="JED32" s="1013"/>
      <c r="JEE32" s="1013"/>
      <c r="JEF32" s="1013"/>
      <c r="JEG32" s="1013"/>
      <c r="JEH32" s="1013"/>
      <c r="JEI32" s="1013"/>
      <c r="JEJ32" s="1013"/>
      <c r="JEK32" s="1013"/>
      <c r="JEL32" s="1013"/>
      <c r="JEM32" s="1013"/>
      <c r="JEN32" s="1013"/>
      <c r="JEO32" s="1013"/>
      <c r="JEP32" s="1013"/>
      <c r="JEQ32" s="1013"/>
      <c r="JER32" s="1013"/>
      <c r="JES32" s="1013"/>
      <c r="JET32" s="1013"/>
      <c r="JEU32" s="1013"/>
      <c r="JEV32" s="1013"/>
      <c r="JEW32" s="1013"/>
      <c r="JEX32" s="1013"/>
      <c r="JEY32" s="1013"/>
      <c r="JEZ32" s="1013"/>
      <c r="JFA32" s="1013"/>
      <c r="JFB32" s="1013"/>
      <c r="JFC32" s="1013"/>
      <c r="JFD32" s="1013"/>
      <c r="JFE32" s="1013"/>
      <c r="JFF32" s="1013"/>
      <c r="JFG32" s="1013"/>
      <c r="JFH32" s="1013"/>
      <c r="JFI32" s="1013"/>
      <c r="JFJ32" s="1013"/>
      <c r="JFK32" s="1013"/>
      <c r="JFL32" s="1013"/>
      <c r="JFM32" s="1013"/>
      <c r="JFN32" s="1013"/>
      <c r="JFO32" s="1013"/>
      <c r="JFP32" s="1013"/>
      <c r="JFQ32" s="1013"/>
      <c r="JFR32" s="1013"/>
      <c r="JFS32" s="1013"/>
      <c r="JFT32" s="1013"/>
      <c r="JFU32" s="1013"/>
      <c r="JFV32" s="1013"/>
      <c r="JFW32" s="1013"/>
      <c r="JFX32" s="1013"/>
      <c r="JFY32" s="1013"/>
      <c r="JFZ32" s="1013"/>
      <c r="JGA32" s="1013"/>
      <c r="JGB32" s="1013"/>
      <c r="JGC32" s="1013"/>
      <c r="JGD32" s="1013"/>
      <c r="JGE32" s="1013"/>
      <c r="JGF32" s="1013"/>
      <c r="JGG32" s="1013"/>
      <c r="JGH32" s="1013"/>
      <c r="JGI32" s="1013"/>
      <c r="JGJ32" s="1013"/>
      <c r="JGK32" s="1013"/>
      <c r="JGL32" s="1013"/>
      <c r="JGM32" s="1013"/>
      <c r="JGN32" s="1013"/>
      <c r="JGO32" s="1013"/>
      <c r="JGP32" s="1013"/>
      <c r="JGQ32" s="1013"/>
      <c r="JGR32" s="1013"/>
      <c r="JGS32" s="1013"/>
      <c r="JGT32" s="1013"/>
      <c r="JGU32" s="1013"/>
      <c r="JGV32" s="1013"/>
      <c r="JGW32" s="1013"/>
      <c r="JGX32" s="1013"/>
      <c r="JGY32" s="1013"/>
      <c r="JGZ32" s="1013"/>
      <c r="JHA32" s="1013"/>
      <c r="JHB32" s="1013"/>
      <c r="JHC32" s="1013"/>
      <c r="JHD32" s="1013"/>
      <c r="JHE32" s="1013"/>
      <c r="JHF32" s="1013"/>
      <c r="JHG32" s="1013"/>
      <c r="JHH32" s="1013"/>
      <c r="JHI32" s="1013"/>
      <c r="JHJ32" s="1013"/>
      <c r="JHK32" s="1013"/>
      <c r="JHL32" s="1013"/>
      <c r="JHM32" s="1013"/>
      <c r="JHN32" s="1013"/>
      <c r="JHO32" s="1013"/>
      <c r="JHP32" s="1013"/>
      <c r="JHQ32" s="1013"/>
      <c r="JHR32" s="1013"/>
      <c r="JHS32" s="1013"/>
      <c r="JHT32" s="1013"/>
      <c r="JHU32" s="1013"/>
      <c r="JHV32" s="1013"/>
      <c r="JHW32" s="1013"/>
      <c r="JHX32" s="1013"/>
      <c r="JHY32" s="1013"/>
      <c r="JHZ32" s="1013"/>
      <c r="JIA32" s="1013"/>
      <c r="JIB32" s="1013"/>
      <c r="JIC32" s="1013"/>
      <c r="JID32" s="1013"/>
      <c r="JIE32" s="1013"/>
      <c r="JIF32" s="1013"/>
      <c r="JIG32" s="1013"/>
      <c r="JIH32" s="1013"/>
      <c r="JII32" s="1013"/>
      <c r="JIJ32" s="1013"/>
      <c r="JIK32" s="1013"/>
      <c r="JIL32" s="1013"/>
      <c r="JIM32" s="1013"/>
      <c r="JIN32" s="1013"/>
      <c r="JIO32" s="1013"/>
      <c r="JIP32" s="1013"/>
      <c r="JIQ32" s="1013"/>
      <c r="JIR32" s="1013"/>
      <c r="JIS32" s="1013"/>
      <c r="JIT32" s="1013"/>
      <c r="JIU32" s="1013"/>
      <c r="JIV32" s="1013"/>
      <c r="JIW32" s="1013"/>
      <c r="JIX32" s="1013"/>
      <c r="JIY32" s="1013"/>
      <c r="JIZ32" s="1013"/>
      <c r="JJA32" s="1013"/>
      <c r="JJB32" s="1013"/>
      <c r="JJC32" s="1013"/>
      <c r="JJD32" s="1013"/>
      <c r="JJE32" s="1013"/>
      <c r="JJF32" s="1013"/>
      <c r="JJG32" s="1013"/>
      <c r="JJH32" s="1013"/>
      <c r="JJI32" s="1013"/>
      <c r="JJJ32" s="1013"/>
      <c r="JJK32" s="1013"/>
      <c r="JJL32" s="1013"/>
      <c r="JJM32" s="1013"/>
      <c r="JJN32" s="1013"/>
      <c r="JJO32" s="1013"/>
      <c r="JJP32" s="1013"/>
      <c r="JJQ32" s="1013"/>
      <c r="JJR32" s="1013"/>
      <c r="JJS32" s="1013"/>
      <c r="JJT32" s="1013"/>
      <c r="JJU32" s="1013"/>
      <c r="JJV32" s="1013"/>
      <c r="JJW32" s="1013"/>
      <c r="JJX32" s="1013"/>
      <c r="JJY32" s="1013"/>
      <c r="JJZ32" s="1013"/>
      <c r="JKA32" s="1013"/>
      <c r="JKB32" s="1013"/>
      <c r="JKC32" s="1013"/>
      <c r="JKD32" s="1013"/>
      <c r="JKE32" s="1013"/>
      <c r="JKF32" s="1013"/>
      <c r="JKG32" s="1013"/>
      <c r="JKH32" s="1013"/>
      <c r="JKI32" s="1013"/>
      <c r="JKJ32" s="1013"/>
      <c r="JKK32" s="1013"/>
      <c r="JKL32" s="1013"/>
      <c r="JKM32" s="1013"/>
      <c r="JKN32" s="1013"/>
      <c r="JKO32" s="1013"/>
      <c r="JKP32" s="1013"/>
      <c r="JKQ32" s="1013"/>
      <c r="JKR32" s="1013"/>
      <c r="JKS32" s="1013"/>
      <c r="JKT32" s="1013"/>
      <c r="JKU32" s="1013"/>
      <c r="JKV32" s="1013"/>
      <c r="JKW32" s="1013"/>
      <c r="JKX32" s="1013"/>
      <c r="JKY32" s="1013"/>
      <c r="JKZ32" s="1013"/>
      <c r="JLA32" s="1013"/>
      <c r="JLB32" s="1013"/>
      <c r="JLC32" s="1013"/>
      <c r="JLD32" s="1013"/>
      <c r="JLE32" s="1013"/>
      <c r="JLF32" s="1013"/>
      <c r="JLG32" s="1013"/>
      <c r="JLH32" s="1013"/>
      <c r="JLI32" s="1013"/>
      <c r="JLJ32" s="1013"/>
      <c r="JLK32" s="1013"/>
      <c r="JLL32" s="1013"/>
      <c r="JLM32" s="1013"/>
      <c r="JLN32" s="1013"/>
      <c r="JLO32" s="1013"/>
      <c r="JLP32" s="1013"/>
      <c r="JLQ32" s="1013"/>
      <c r="JLR32" s="1013"/>
      <c r="JLS32" s="1013"/>
      <c r="JLT32" s="1013"/>
      <c r="JLU32" s="1013"/>
      <c r="JLV32" s="1013"/>
      <c r="JLW32" s="1013"/>
      <c r="JLX32" s="1013"/>
      <c r="JLY32" s="1013"/>
      <c r="JLZ32" s="1013"/>
      <c r="JMA32" s="1013"/>
      <c r="JMB32" s="1013"/>
      <c r="JMC32" s="1013"/>
      <c r="JMD32" s="1013"/>
      <c r="JME32" s="1013"/>
      <c r="JMF32" s="1013"/>
      <c r="JMG32" s="1013"/>
      <c r="JMH32" s="1013"/>
      <c r="JMI32" s="1013"/>
      <c r="JMJ32" s="1013"/>
      <c r="JMK32" s="1013"/>
      <c r="JML32" s="1013"/>
      <c r="JMM32" s="1013"/>
      <c r="JMN32" s="1013"/>
      <c r="JMO32" s="1013"/>
      <c r="JMP32" s="1013"/>
      <c r="JMQ32" s="1013"/>
      <c r="JMR32" s="1013"/>
      <c r="JMS32" s="1013"/>
      <c r="JMT32" s="1013"/>
      <c r="JMU32" s="1013"/>
      <c r="JMV32" s="1013"/>
      <c r="JMW32" s="1013"/>
      <c r="JMX32" s="1013"/>
      <c r="JMY32" s="1013"/>
      <c r="JMZ32" s="1013"/>
      <c r="JNA32" s="1013"/>
      <c r="JNB32" s="1013"/>
      <c r="JNC32" s="1013"/>
      <c r="JND32" s="1013"/>
      <c r="JNE32" s="1013"/>
      <c r="JNF32" s="1013"/>
      <c r="JNG32" s="1013"/>
      <c r="JNH32" s="1013"/>
      <c r="JNI32" s="1013"/>
      <c r="JNJ32" s="1013"/>
      <c r="JNK32" s="1013"/>
      <c r="JNL32" s="1013"/>
      <c r="JNM32" s="1013"/>
      <c r="JNN32" s="1013"/>
      <c r="JNO32" s="1013"/>
      <c r="JNP32" s="1013"/>
      <c r="JNQ32" s="1013"/>
      <c r="JNR32" s="1013"/>
      <c r="JNS32" s="1013"/>
      <c r="JNT32" s="1013"/>
      <c r="JNU32" s="1013"/>
      <c r="JNV32" s="1013"/>
      <c r="JNW32" s="1013"/>
      <c r="JNX32" s="1013"/>
      <c r="JNY32" s="1013"/>
      <c r="JNZ32" s="1013"/>
      <c r="JOA32" s="1013"/>
      <c r="JOB32" s="1013"/>
      <c r="JOC32" s="1013"/>
      <c r="JOD32" s="1013"/>
      <c r="JOE32" s="1013"/>
      <c r="JOF32" s="1013"/>
      <c r="JOG32" s="1013"/>
      <c r="JOH32" s="1013"/>
      <c r="JOI32" s="1013"/>
      <c r="JOJ32" s="1013"/>
      <c r="JOK32" s="1013"/>
      <c r="JOL32" s="1013"/>
      <c r="JOM32" s="1013"/>
      <c r="JON32" s="1013"/>
      <c r="JOO32" s="1013"/>
      <c r="JOP32" s="1013"/>
      <c r="JOQ32" s="1013"/>
      <c r="JOR32" s="1013"/>
      <c r="JOS32" s="1013"/>
      <c r="JOT32" s="1013"/>
      <c r="JOU32" s="1013"/>
      <c r="JOV32" s="1013"/>
      <c r="JOW32" s="1013"/>
      <c r="JOX32" s="1013"/>
      <c r="JOY32" s="1013"/>
      <c r="JOZ32" s="1013"/>
      <c r="JPA32" s="1013"/>
      <c r="JPB32" s="1013"/>
      <c r="JPC32" s="1013"/>
      <c r="JPD32" s="1013"/>
      <c r="JPE32" s="1013"/>
      <c r="JPF32" s="1013"/>
      <c r="JPG32" s="1013"/>
      <c r="JPH32" s="1013"/>
      <c r="JPI32" s="1013"/>
      <c r="JPJ32" s="1013"/>
      <c r="JPK32" s="1013"/>
      <c r="JPL32" s="1013"/>
      <c r="JPM32" s="1013"/>
      <c r="JPN32" s="1013"/>
      <c r="JPO32" s="1013"/>
      <c r="JPP32" s="1013"/>
      <c r="JPQ32" s="1013"/>
      <c r="JPR32" s="1013"/>
      <c r="JPS32" s="1013"/>
      <c r="JPT32" s="1013"/>
      <c r="JPU32" s="1013"/>
      <c r="JPV32" s="1013"/>
      <c r="JPW32" s="1013"/>
      <c r="JPX32" s="1013"/>
      <c r="JPY32" s="1013"/>
      <c r="JPZ32" s="1013"/>
      <c r="JQA32" s="1013"/>
      <c r="JQB32" s="1013"/>
      <c r="JQC32" s="1013"/>
      <c r="JQD32" s="1013"/>
      <c r="JQE32" s="1013"/>
      <c r="JQF32" s="1013"/>
      <c r="JQG32" s="1013"/>
      <c r="JQH32" s="1013"/>
      <c r="JQI32" s="1013"/>
      <c r="JQJ32" s="1013"/>
      <c r="JQK32" s="1013"/>
      <c r="JQL32" s="1013"/>
      <c r="JQM32" s="1013"/>
      <c r="JQN32" s="1013"/>
      <c r="JQO32" s="1013"/>
      <c r="JQP32" s="1013"/>
      <c r="JQQ32" s="1013"/>
      <c r="JQR32" s="1013"/>
      <c r="JQS32" s="1013"/>
      <c r="JQT32" s="1013"/>
      <c r="JQU32" s="1013"/>
      <c r="JQV32" s="1013"/>
      <c r="JQW32" s="1013"/>
      <c r="JQX32" s="1013"/>
      <c r="JQY32" s="1013"/>
      <c r="JQZ32" s="1013"/>
      <c r="JRA32" s="1013"/>
      <c r="JRB32" s="1013"/>
      <c r="JRC32" s="1013"/>
      <c r="JRD32" s="1013"/>
      <c r="JRE32" s="1013"/>
      <c r="JRF32" s="1013"/>
      <c r="JRG32" s="1013"/>
      <c r="JRH32" s="1013"/>
      <c r="JRI32" s="1013"/>
      <c r="JRJ32" s="1013"/>
      <c r="JRK32" s="1013"/>
      <c r="JRL32" s="1013"/>
      <c r="JRM32" s="1013"/>
      <c r="JRN32" s="1013"/>
      <c r="JRO32" s="1013"/>
      <c r="JRP32" s="1013"/>
      <c r="JRQ32" s="1013"/>
      <c r="JRR32" s="1013"/>
      <c r="JRS32" s="1013"/>
      <c r="JRT32" s="1013"/>
      <c r="JRU32" s="1013"/>
      <c r="JRV32" s="1013"/>
      <c r="JRW32" s="1013"/>
      <c r="JRX32" s="1013"/>
      <c r="JRY32" s="1013"/>
      <c r="JRZ32" s="1013"/>
      <c r="JSA32" s="1013"/>
      <c r="JSB32" s="1013"/>
      <c r="JSC32" s="1013"/>
      <c r="JSD32" s="1013"/>
      <c r="JSE32" s="1013"/>
      <c r="JSF32" s="1013"/>
      <c r="JSG32" s="1013"/>
      <c r="JSH32" s="1013"/>
      <c r="JSI32" s="1013"/>
      <c r="JSJ32" s="1013"/>
      <c r="JSK32" s="1013"/>
      <c r="JSL32" s="1013"/>
      <c r="JSM32" s="1013"/>
      <c r="JSN32" s="1013"/>
      <c r="JSO32" s="1013"/>
      <c r="JSP32" s="1013"/>
      <c r="JSQ32" s="1013"/>
      <c r="JSR32" s="1013"/>
      <c r="JSS32" s="1013"/>
      <c r="JST32" s="1013"/>
      <c r="JSU32" s="1013"/>
      <c r="JSV32" s="1013"/>
      <c r="JSW32" s="1013"/>
      <c r="JSX32" s="1013"/>
      <c r="JSY32" s="1013"/>
      <c r="JSZ32" s="1013"/>
      <c r="JTA32" s="1013"/>
      <c r="JTB32" s="1013"/>
      <c r="JTC32" s="1013"/>
      <c r="JTD32" s="1013"/>
      <c r="JTE32" s="1013"/>
      <c r="JTF32" s="1013"/>
      <c r="JTG32" s="1013"/>
      <c r="JTH32" s="1013"/>
      <c r="JTI32" s="1013"/>
      <c r="JTJ32" s="1013"/>
      <c r="JTK32" s="1013"/>
      <c r="JTL32" s="1013"/>
      <c r="JTM32" s="1013"/>
      <c r="JTN32" s="1013"/>
      <c r="JTO32" s="1013"/>
      <c r="JTP32" s="1013"/>
      <c r="JTQ32" s="1013"/>
      <c r="JTR32" s="1013"/>
      <c r="JTS32" s="1013"/>
      <c r="JTT32" s="1013"/>
      <c r="JTU32" s="1013"/>
      <c r="JTV32" s="1013"/>
      <c r="JTW32" s="1013"/>
      <c r="JTX32" s="1013"/>
      <c r="JTY32" s="1013"/>
      <c r="JTZ32" s="1013"/>
      <c r="JUA32" s="1013"/>
      <c r="JUB32" s="1013"/>
      <c r="JUC32" s="1013"/>
      <c r="JUD32" s="1013"/>
      <c r="JUE32" s="1013"/>
      <c r="JUF32" s="1013"/>
      <c r="JUG32" s="1013"/>
      <c r="JUH32" s="1013"/>
      <c r="JUI32" s="1013"/>
      <c r="JUJ32" s="1013"/>
      <c r="JUK32" s="1013"/>
      <c r="JUL32" s="1013"/>
      <c r="JUM32" s="1013"/>
      <c r="JUN32" s="1013"/>
      <c r="JUO32" s="1013"/>
      <c r="JUP32" s="1013"/>
      <c r="JUQ32" s="1013"/>
      <c r="JUR32" s="1013"/>
      <c r="JUS32" s="1013"/>
      <c r="JUT32" s="1013"/>
      <c r="JUU32" s="1013"/>
      <c r="JUV32" s="1013"/>
      <c r="JUW32" s="1013"/>
      <c r="JUX32" s="1013"/>
      <c r="JUY32" s="1013"/>
      <c r="JUZ32" s="1013"/>
      <c r="JVA32" s="1013"/>
      <c r="JVB32" s="1013"/>
      <c r="JVC32" s="1013"/>
      <c r="JVD32" s="1013"/>
      <c r="JVE32" s="1013"/>
      <c r="JVF32" s="1013"/>
      <c r="JVG32" s="1013"/>
      <c r="JVH32" s="1013"/>
      <c r="JVI32" s="1013"/>
      <c r="JVJ32" s="1013"/>
      <c r="JVK32" s="1013"/>
      <c r="JVL32" s="1013"/>
      <c r="JVM32" s="1013"/>
      <c r="JVN32" s="1013"/>
      <c r="JVO32" s="1013"/>
      <c r="JVP32" s="1013"/>
      <c r="JVQ32" s="1013"/>
      <c r="JVR32" s="1013"/>
      <c r="JVS32" s="1013"/>
      <c r="JVT32" s="1013"/>
      <c r="JVU32" s="1013"/>
      <c r="JVV32" s="1013"/>
      <c r="JVW32" s="1013"/>
      <c r="JVX32" s="1013"/>
      <c r="JVY32" s="1013"/>
      <c r="JVZ32" s="1013"/>
      <c r="JWA32" s="1013"/>
      <c r="JWB32" s="1013"/>
      <c r="JWC32" s="1013"/>
      <c r="JWD32" s="1013"/>
      <c r="JWE32" s="1013"/>
      <c r="JWF32" s="1013"/>
      <c r="JWG32" s="1013"/>
      <c r="JWH32" s="1013"/>
      <c r="JWI32" s="1013"/>
      <c r="JWJ32" s="1013"/>
      <c r="JWK32" s="1013"/>
      <c r="JWL32" s="1013"/>
      <c r="JWM32" s="1013"/>
      <c r="JWN32" s="1013"/>
      <c r="JWO32" s="1013"/>
      <c r="JWP32" s="1013"/>
      <c r="JWQ32" s="1013"/>
      <c r="JWR32" s="1013"/>
      <c r="JWS32" s="1013"/>
      <c r="JWT32" s="1013"/>
      <c r="JWU32" s="1013"/>
      <c r="JWV32" s="1013"/>
      <c r="JWW32" s="1013"/>
      <c r="JWX32" s="1013"/>
      <c r="JWY32" s="1013"/>
      <c r="JWZ32" s="1013"/>
      <c r="JXA32" s="1013"/>
      <c r="JXB32" s="1013"/>
      <c r="JXC32" s="1013"/>
      <c r="JXD32" s="1013"/>
      <c r="JXE32" s="1013"/>
      <c r="JXF32" s="1013"/>
      <c r="JXG32" s="1013"/>
      <c r="JXH32" s="1013"/>
      <c r="JXI32" s="1013"/>
      <c r="JXJ32" s="1013"/>
      <c r="JXK32" s="1013"/>
      <c r="JXL32" s="1013"/>
      <c r="JXM32" s="1013"/>
      <c r="JXN32" s="1013"/>
      <c r="JXO32" s="1013"/>
      <c r="JXP32" s="1013"/>
      <c r="JXQ32" s="1013"/>
      <c r="JXR32" s="1013"/>
      <c r="JXS32" s="1013"/>
      <c r="JXT32" s="1013"/>
      <c r="JXU32" s="1013"/>
      <c r="JXV32" s="1013"/>
      <c r="JXW32" s="1013"/>
      <c r="JXX32" s="1013"/>
      <c r="JXY32" s="1013"/>
      <c r="JXZ32" s="1013"/>
      <c r="JYA32" s="1013"/>
      <c r="JYB32" s="1013"/>
      <c r="JYC32" s="1013"/>
      <c r="JYD32" s="1013"/>
      <c r="JYE32" s="1013"/>
      <c r="JYF32" s="1013"/>
      <c r="JYG32" s="1013"/>
      <c r="JYH32" s="1013"/>
      <c r="JYI32" s="1013"/>
      <c r="JYJ32" s="1013"/>
      <c r="JYK32" s="1013"/>
      <c r="JYL32" s="1013"/>
      <c r="JYM32" s="1013"/>
      <c r="JYN32" s="1013"/>
      <c r="JYO32" s="1013"/>
      <c r="JYP32" s="1013"/>
      <c r="JYQ32" s="1013"/>
      <c r="JYR32" s="1013"/>
      <c r="JYS32" s="1013"/>
      <c r="JYT32" s="1013"/>
      <c r="JYU32" s="1013"/>
      <c r="JYV32" s="1013"/>
      <c r="JYW32" s="1013"/>
      <c r="JYX32" s="1013"/>
      <c r="JYY32" s="1013"/>
      <c r="JYZ32" s="1013"/>
      <c r="JZA32" s="1013"/>
      <c r="JZB32" s="1013"/>
      <c r="JZC32" s="1013"/>
      <c r="JZD32" s="1013"/>
      <c r="JZE32" s="1013"/>
      <c r="JZF32" s="1013"/>
      <c r="JZG32" s="1013"/>
      <c r="JZH32" s="1013"/>
      <c r="JZI32" s="1013"/>
      <c r="JZJ32" s="1013"/>
      <c r="JZK32" s="1013"/>
      <c r="JZL32" s="1013"/>
      <c r="JZM32" s="1013"/>
      <c r="JZN32" s="1013"/>
      <c r="JZO32" s="1013"/>
      <c r="JZP32" s="1013"/>
      <c r="JZQ32" s="1013"/>
      <c r="JZR32" s="1013"/>
      <c r="JZS32" s="1013"/>
      <c r="JZT32" s="1013"/>
      <c r="JZU32" s="1013"/>
      <c r="JZV32" s="1013"/>
      <c r="JZW32" s="1013"/>
      <c r="JZX32" s="1013"/>
      <c r="JZY32" s="1013"/>
      <c r="JZZ32" s="1013"/>
      <c r="KAA32" s="1013"/>
      <c r="KAB32" s="1013"/>
      <c r="KAC32" s="1013"/>
      <c r="KAD32" s="1013"/>
      <c r="KAE32" s="1013"/>
      <c r="KAF32" s="1013"/>
      <c r="KAG32" s="1013"/>
      <c r="KAH32" s="1013"/>
      <c r="KAI32" s="1013"/>
      <c r="KAJ32" s="1013"/>
      <c r="KAK32" s="1013"/>
      <c r="KAL32" s="1013"/>
      <c r="KAM32" s="1013"/>
      <c r="KAN32" s="1013"/>
      <c r="KAO32" s="1013"/>
      <c r="KAP32" s="1013"/>
      <c r="KAQ32" s="1013"/>
      <c r="KAR32" s="1013"/>
      <c r="KAS32" s="1013"/>
      <c r="KAT32" s="1013"/>
      <c r="KAU32" s="1013"/>
      <c r="KAV32" s="1013"/>
      <c r="KAW32" s="1013"/>
      <c r="KAX32" s="1013"/>
      <c r="KAY32" s="1013"/>
      <c r="KAZ32" s="1013"/>
      <c r="KBA32" s="1013"/>
      <c r="KBB32" s="1013"/>
      <c r="KBC32" s="1013"/>
      <c r="KBD32" s="1013"/>
      <c r="KBE32" s="1013"/>
      <c r="KBF32" s="1013"/>
      <c r="KBG32" s="1013"/>
      <c r="KBH32" s="1013"/>
      <c r="KBI32" s="1013"/>
      <c r="KBJ32" s="1013"/>
      <c r="KBK32" s="1013"/>
      <c r="KBL32" s="1013"/>
      <c r="KBM32" s="1013"/>
      <c r="KBN32" s="1013"/>
      <c r="KBO32" s="1013"/>
      <c r="KBP32" s="1013"/>
      <c r="KBQ32" s="1013"/>
      <c r="KBR32" s="1013"/>
      <c r="KBS32" s="1013"/>
      <c r="KBT32" s="1013"/>
      <c r="KBU32" s="1013"/>
      <c r="KBV32" s="1013"/>
      <c r="KBW32" s="1013"/>
      <c r="KBX32" s="1013"/>
      <c r="KBY32" s="1013"/>
      <c r="KBZ32" s="1013"/>
      <c r="KCA32" s="1013"/>
      <c r="KCB32" s="1013"/>
      <c r="KCC32" s="1013"/>
      <c r="KCD32" s="1013"/>
      <c r="KCE32" s="1013"/>
      <c r="KCF32" s="1013"/>
      <c r="KCG32" s="1013"/>
      <c r="KCH32" s="1013"/>
      <c r="KCI32" s="1013"/>
      <c r="KCJ32" s="1013"/>
      <c r="KCK32" s="1013"/>
      <c r="KCL32" s="1013"/>
      <c r="KCM32" s="1013"/>
      <c r="KCN32" s="1013"/>
      <c r="KCO32" s="1013"/>
      <c r="KCP32" s="1013"/>
      <c r="KCQ32" s="1013"/>
      <c r="KCR32" s="1013"/>
      <c r="KCS32" s="1013"/>
      <c r="KCT32" s="1013"/>
      <c r="KCU32" s="1013"/>
      <c r="KCV32" s="1013"/>
      <c r="KCW32" s="1013"/>
      <c r="KCX32" s="1013"/>
      <c r="KCY32" s="1013"/>
      <c r="KCZ32" s="1013"/>
      <c r="KDA32" s="1013"/>
      <c r="KDB32" s="1013"/>
      <c r="KDC32" s="1013"/>
      <c r="KDD32" s="1013"/>
      <c r="KDE32" s="1013"/>
      <c r="KDF32" s="1013"/>
      <c r="KDG32" s="1013"/>
      <c r="KDH32" s="1013"/>
      <c r="KDI32" s="1013"/>
      <c r="KDJ32" s="1013"/>
      <c r="KDK32" s="1013"/>
      <c r="KDL32" s="1013"/>
      <c r="KDM32" s="1013"/>
      <c r="KDN32" s="1013"/>
      <c r="KDO32" s="1013"/>
      <c r="KDP32" s="1013"/>
      <c r="KDQ32" s="1013"/>
      <c r="KDR32" s="1013"/>
      <c r="KDS32" s="1013"/>
      <c r="KDT32" s="1013"/>
      <c r="KDU32" s="1013"/>
      <c r="KDV32" s="1013"/>
      <c r="KDW32" s="1013"/>
      <c r="KDX32" s="1013"/>
      <c r="KDY32" s="1013"/>
      <c r="KDZ32" s="1013"/>
      <c r="KEA32" s="1013"/>
      <c r="KEB32" s="1013"/>
      <c r="KEC32" s="1013"/>
      <c r="KED32" s="1013"/>
      <c r="KEE32" s="1013"/>
      <c r="KEF32" s="1013"/>
      <c r="KEG32" s="1013"/>
      <c r="KEH32" s="1013"/>
      <c r="KEI32" s="1013"/>
      <c r="KEJ32" s="1013"/>
      <c r="KEK32" s="1013"/>
      <c r="KEL32" s="1013"/>
      <c r="KEM32" s="1013"/>
      <c r="KEN32" s="1013"/>
      <c r="KEO32" s="1013"/>
      <c r="KEP32" s="1013"/>
      <c r="KEQ32" s="1013"/>
      <c r="KER32" s="1013"/>
      <c r="KES32" s="1013"/>
      <c r="KET32" s="1013"/>
      <c r="KEU32" s="1013"/>
      <c r="KEV32" s="1013"/>
      <c r="KEW32" s="1013"/>
      <c r="KEX32" s="1013"/>
      <c r="KEY32" s="1013"/>
      <c r="KEZ32" s="1013"/>
      <c r="KFA32" s="1013"/>
      <c r="KFB32" s="1013"/>
      <c r="KFC32" s="1013"/>
      <c r="KFD32" s="1013"/>
      <c r="KFE32" s="1013"/>
      <c r="KFF32" s="1013"/>
      <c r="KFG32" s="1013"/>
      <c r="KFH32" s="1013"/>
      <c r="KFI32" s="1013"/>
      <c r="KFJ32" s="1013"/>
      <c r="KFK32" s="1013"/>
      <c r="KFL32" s="1013"/>
      <c r="KFM32" s="1013"/>
      <c r="KFN32" s="1013"/>
      <c r="KFO32" s="1013"/>
      <c r="KFP32" s="1013"/>
      <c r="KFQ32" s="1013"/>
      <c r="KFR32" s="1013"/>
      <c r="KFS32" s="1013"/>
      <c r="KFT32" s="1013"/>
      <c r="KFU32" s="1013"/>
      <c r="KFV32" s="1013"/>
      <c r="KFW32" s="1013"/>
      <c r="KFX32" s="1013"/>
      <c r="KFY32" s="1013"/>
      <c r="KFZ32" s="1013"/>
      <c r="KGA32" s="1013"/>
      <c r="KGB32" s="1013"/>
      <c r="KGC32" s="1013"/>
      <c r="KGD32" s="1013"/>
      <c r="KGE32" s="1013"/>
      <c r="KGF32" s="1013"/>
      <c r="KGG32" s="1013"/>
      <c r="KGH32" s="1013"/>
      <c r="KGI32" s="1013"/>
      <c r="KGJ32" s="1013"/>
      <c r="KGK32" s="1013"/>
      <c r="KGL32" s="1013"/>
      <c r="KGM32" s="1013"/>
      <c r="KGN32" s="1013"/>
      <c r="KGO32" s="1013"/>
      <c r="KGP32" s="1013"/>
      <c r="KGQ32" s="1013"/>
      <c r="KGR32" s="1013"/>
      <c r="KGS32" s="1013"/>
      <c r="KGT32" s="1013"/>
      <c r="KGU32" s="1013"/>
      <c r="KGV32" s="1013"/>
      <c r="KGW32" s="1013"/>
      <c r="KGX32" s="1013"/>
      <c r="KGY32" s="1013"/>
      <c r="KGZ32" s="1013"/>
      <c r="KHA32" s="1013"/>
      <c r="KHB32" s="1013"/>
      <c r="KHC32" s="1013"/>
      <c r="KHD32" s="1013"/>
      <c r="KHE32" s="1013"/>
      <c r="KHF32" s="1013"/>
      <c r="KHG32" s="1013"/>
      <c r="KHH32" s="1013"/>
      <c r="KHI32" s="1013"/>
      <c r="KHJ32" s="1013"/>
      <c r="KHK32" s="1013"/>
      <c r="KHL32" s="1013"/>
      <c r="KHM32" s="1013"/>
      <c r="KHN32" s="1013"/>
      <c r="KHO32" s="1013"/>
      <c r="KHP32" s="1013"/>
      <c r="KHQ32" s="1013"/>
      <c r="KHR32" s="1013"/>
      <c r="KHS32" s="1013"/>
      <c r="KHT32" s="1013"/>
      <c r="KHU32" s="1013"/>
      <c r="KHV32" s="1013"/>
      <c r="KHW32" s="1013"/>
      <c r="KHX32" s="1013"/>
      <c r="KHY32" s="1013"/>
      <c r="KHZ32" s="1013"/>
      <c r="KIA32" s="1013"/>
      <c r="KIB32" s="1013"/>
      <c r="KIC32" s="1013"/>
      <c r="KID32" s="1013"/>
      <c r="KIE32" s="1013"/>
      <c r="KIF32" s="1013"/>
      <c r="KIG32" s="1013"/>
      <c r="KIH32" s="1013"/>
      <c r="KII32" s="1013"/>
      <c r="KIJ32" s="1013"/>
      <c r="KIK32" s="1013"/>
      <c r="KIL32" s="1013"/>
      <c r="KIM32" s="1013"/>
      <c r="KIN32" s="1013"/>
      <c r="KIO32" s="1013"/>
      <c r="KIP32" s="1013"/>
      <c r="KIQ32" s="1013"/>
      <c r="KIR32" s="1013"/>
      <c r="KIS32" s="1013"/>
      <c r="KIT32" s="1013"/>
      <c r="KIU32" s="1013"/>
      <c r="KIV32" s="1013"/>
      <c r="KIW32" s="1013"/>
      <c r="KIX32" s="1013"/>
      <c r="KIY32" s="1013"/>
      <c r="KIZ32" s="1013"/>
      <c r="KJA32" s="1013"/>
      <c r="KJB32" s="1013"/>
      <c r="KJC32" s="1013"/>
      <c r="KJD32" s="1013"/>
      <c r="KJE32" s="1013"/>
      <c r="KJF32" s="1013"/>
      <c r="KJG32" s="1013"/>
      <c r="KJH32" s="1013"/>
      <c r="KJI32" s="1013"/>
      <c r="KJJ32" s="1013"/>
      <c r="KJK32" s="1013"/>
      <c r="KJL32" s="1013"/>
      <c r="KJM32" s="1013"/>
      <c r="KJN32" s="1013"/>
      <c r="KJO32" s="1013"/>
      <c r="KJP32" s="1013"/>
      <c r="KJQ32" s="1013"/>
      <c r="KJR32" s="1013"/>
      <c r="KJS32" s="1013"/>
      <c r="KJT32" s="1013"/>
      <c r="KJU32" s="1013"/>
      <c r="KJV32" s="1013"/>
      <c r="KJW32" s="1013"/>
      <c r="KJX32" s="1013"/>
      <c r="KJY32" s="1013"/>
      <c r="KJZ32" s="1013"/>
      <c r="KKA32" s="1013"/>
      <c r="KKB32" s="1013"/>
      <c r="KKC32" s="1013"/>
      <c r="KKD32" s="1013"/>
      <c r="KKE32" s="1013"/>
      <c r="KKF32" s="1013"/>
      <c r="KKG32" s="1013"/>
      <c r="KKH32" s="1013"/>
      <c r="KKI32" s="1013"/>
      <c r="KKJ32" s="1013"/>
      <c r="KKK32" s="1013"/>
      <c r="KKL32" s="1013"/>
      <c r="KKM32" s="1013"/>
      <c r="KKN32" s="1013"/>
      <c r="KKO32" s="1013"/>
      <c r="KKP32" s="1013"/>
      <c r="KKQ32" s="1013"/>
      <c r="KKR32" s="1013"/>
      <c r="KKS32" s="1013"/>
      <c r="KKT32" s="1013"/>
      <c r="KKU32" s="1013"/>
      <c r="KKV32" s="1013"/>
      <c r="KKW32" s="1013"/>
      <c r="KKX32" s="1013"/>
      <c r="KKY32" s="1013"/>
      <c r="KKZ32" s="1013"/>
      <c r="KLA32" s="1013"/>
      <c r="KLB32" s="1013"/>
      <c r="KLC32" s="1013"/>
      <c r="KLD32" s="1013"/>
      <c r="KLE32" s="1013"/>
      <c r="KLF32" s="1013"/>
      <c r="KLG32" s="1013"/>
      <c r="KLH32" s="1013"/>
      <c r="KLI32" s="1013"/>
      <c r="KLJ32" s="1013"/>
      <c r="KLK32" s="1013"/>
      <c r="KLL32" s="1013"/>
      <c r="KLM32" s="1013"/>
      <c r="KLN32" s="1013"/>
      <c r="KLO32" s="1013"/>
      <c r="KLP32" s="1013"/>
      <c r="KLQ32" s="1013"/>
      <c r="KLR32" s="1013"/>
      <c r="KLS32" s="1013"/>
      <c r="KLT32" s="1013"/>
      <c r="KLU32" s="1013"/>
      <c r="KLV32" s="1013"/>
      <c r="KLW32" s="1013"/>
      <c r="KLX32" s="1013"/>
      <c r="KLY32" s="1013"/>
      <c r="KLZ32" s="1013"/>
      <c r="KMA32" s="1013"/>
      <c r="KMB32" s="1013"/>
      <c r="KMC32" s="1013"/>
      <c r="KMD32" s="1013"/>
      <c r="KME32" s="1013"/>
      <c r="KMF32" s="1013"/>
      <c r="KMG32" s="1013"/>
      <c r="KMH32" s="1013"/>
      <c r="KMI32" s="1013"/>
      <c r="KMJ32" s="1013"/>
      <c r="KMK32" s="1013"/>
      <c r="KML32" s="1013"/>
      <c r="KMM32" s="1013"/>
      <c r="KMN32" s="1013"/>
      <c r="KMO32" s="1013"/>
      <c r="KMP32" s="1013"/>
      <c r="KMQ32" s="1013"/>
      <c r="KMR32" s="1013"/>
      <c r="KMS32" s="1013"/>
      <c r="KMT32" s="1013"/>
      <c r="KMU32" s="1013"/>
      <c r="KMV32" s="1013"/>
      <c r="KMW32" s="1013"/>
      <c r="KMX32" s="1013"/>
      <c r="KMY32" s="1013"/>
      <c r="KMZ32" s="1013"/>
      <c r="KNA32" s="1013"/>
      <c r="KNB32" s="1013"/>
      <c r="KNC32" s="1013"/>
      <c r="KND32" s="1013"/>
      <c r="KNE32" s="1013"/>
      <c r="KNF32" s="1013"/>
      <c r="KNG32" s="1013"/>
      <c r="KNH32" s="1013"/>
      <c r="KNI32" s="1013"/>
      <c r="KNJ32" s="1013"/>
      <c r="KNK32" s="1013"/>
      <c r="KNL32" s="1013"/>
      <c r="KNM32" s="1013"/>
      <c r="KNN32" s="1013"/>
      <c r="KNO32" s="1013"/>
      <c r="KNP32" s="1013"/>
      <c r="KNQ32" s="1013"/>
      <c r="KNR32" s="1013"/>
      <c r="KNS32" s="1013"/>
      <c r="KNT32" s="1013"/>
      <c r="KNU32" s="1013"/>
      <c r="KNV32" s="1013"/>
      <c r="KNW32" s="1013"/>
      <c r="KNX32" s="1013"/>
      <c r="KNY32" s="1013"/>
      <c r="KNZ32" s="1013"/>
      <c r="KOA32" s="1013"/>
      <c r="KOB32" s="1013"/>
      <c r="KOC32" s="1013"/>
      <c r="KOD32" s="1013"/>
      <c r="KOE32" s="1013"/>
      <c r="KOF32" s="1013"/>
      <c r="KOG32" s="1013"/>
      <c r="KOH32" s="1013"/>
      <c r="KOI32" s="1013"/>
      <c r="KOJ32" s="1013"/>
      <c r="KOK32" s="1013"/>
      <c r="KOL32" s="1013"/>
      <c r="KOM32" s="1013"/>
      <c r="KON32" s="1013"/>
      <c r="KOO32" s="1013"/>
      <c r="KOP32" s="1013"/>
      <c r="KOQ32" s="1013"/>
      <c r="KOR32" s="1013"/>
      <c r="KOS32" s="1013"/>
      <c r="KOT32" s="1013"/>
      <c r="KOU32" s="1013"/>
      <c r="KOV32" s="1013"/>
      <c r="KOW32" s="1013"/>
      <c r="KOX32" s="1013"/>
      <c r="KOY32" s="1013"/>
      <c r="KOZ32" s="1013"/>
      <c r="KPA32" s="1013"/>
      <c r="KPB32" s="1013"/>
      <c r="KPC32" s="1013"/>
      <c r="KPD32" s="1013"/>
      <c r="KPE32" s="1013"/>
      <c r="KPF32" s="1013"/>
      <c r="KPG32" s="1013"/>
      <c r="KPH32" s="1013"/>
      <c r="KPI32" s="1013"/>
      <c r="KPJ32" s="1013"/>
      <c r="KPK32" s="1013"/>
      <c r="KPL32" s="1013"/>
      <c r="KPM32" s="1013"/>
      <c r="KPN32" s="1013"/>
      <c r="KPO32" s="1013"/>
      <c r="KPP32" s="1013"/>
      <c r="KPQ32" s="1013"/>
      <c r="KPR32" s="1013"/>
      <c r="KPS32" s="1013"/>
      <c r="KPT32" s="1013"/>
      <c r="KPU32" s="1013"/>
      <c r="KPV32" s="1013"/>
      <c r="KPW32" s="1013"/>
      <c r="KPX32" s="1013"/>
      <c r="KPY32" s="1013"/>
      <c r="KPZ32" s="1013"/>
      <c r="KQA32" s="1013"/>
      <c r="KQB32" s="1013"/>
      <c r="KQC32" s="1013"/>
      <c r="KQD32" s="1013"/>
      <c r="KQE32" s="1013"/>
      <c r="KQF32" s="1013"/>
      <c r="KQG32" s="1013"/>
      <c r="KQH32" s="1013"/>
      <c r="KQI32" s="1013"/>
      <c r="KQJ32" s="1013"/>
      <c r="KQK32" s="1013"/>
      <c r="KQL32" s="1013"/>
      <c r="KQM32" s="1013"/>
      <c r="KQN32" s="1013"/>
      <c r="KQO32" s="1013"/>
      <c r="KQP32" s="1013"/>
      <c r="KQQ32" s="1013"/>
      <c r="KQR32" s="1013"/>
      <c r="KQS32" s="1013"/>
      <c r="KQT32" s="1013"/>
      <c r="KQU32" s="1013"/>
      <c r="KQV32" s="1013"/>
      <c r="KQW32" s="1013"/>
      <c r="KQX32" s="1013"/>
      <c r="KQY32" s="1013"/>
      <c r="KQZ32" s="1013"/>
      <c r="KRA32" s="1013"/>
      <c r="KRB32" s="1013"/>
      <c r="KRC32" s="1013"/>
      <c r="KRD32" s="1013"/>
      <c r="KRE32" s="1013"/>
      <c r="KRF32" s="1013"/>
      <c r="KRG32" s="1013"/>
      <c r="KRH32" s="1013"/>
      <c r="KRI32" s="1013"/>
      <c r="KRJ32" s="1013"/>
      <c r="KRK32" s="1013"/>
      <c r="KRL32" s="1013"/>
      <c r="KRM32" s="1013"/>
      <c r="KRN32" s="1013"/>
      <c r="KRO32" s="1013"/>
      <c r="KRP32" s="1013"/>
      <c r="KRQ32" s="1013"/>
      <c r="KRR32" s="1013"/>
      <c r="KRS32" s="1013"/>
      <c r="KRT32" s="1013"/>
      <c r="KRU32" s="1013"/>
      <c r="KRV32" s="1013"/>
      <c r="KRW32" s="1013"/>
      <c r="KRX32" s="1013"/>
      <c r="KRY32" s="1013"/>
      <c r="KRZ32" s="1013"/>
      <c r="KSA32" s="1013"/>
      <c r="KSB32" s="1013"/>
      <c r="KSC32" s="1013"/>
      <c r="KSD32" s="1013"/>
      <c r="KSE32" s="1013"/>
      <c r="KSF32" s="1013"/>
      <c r="KSG32" s="1013"/>
      <c r="KSH32" s="1013"/>
      <c r="KSI32" s="1013"/>
      <c r="KSJ32" s="1013"/>
      <c r="KSK32" s="1013"/>
      <c r="KSL32" s="1013"/>
      <c r="KSM32" s="1013"/>
      <c r="KSN32" s="1013"/>
      <c r="KSO32" s="1013"/>
      <c r="KSP32" s="1013"/>
      <c r="KSQ32" s="1013"/>
      <c r="KSR32" s="1013"/>
      <c r="KSS32" s="1013"/>
      <c r="KST32" s="1013"/>
      <c r="KSU32" s="1013"/>
      <c r="KSV32" s="1013"/>
      <c r="KSW32" s="1013"/>
      <c r="KSX32" s="1013"/>
      <c r="KSY32" s="1013"/>
      <c r="KSZ32" s="1013"/>
      <c r="KTA32" s="1013"/>
      <c r="KTB32" s="1013"/>
      <c r="KTC32" s="1013"/>
      <c r="KTD32" s="1013"/>
      <c r="KTE32" s="1013"/>
      <c r="KTF32" s="1013"/>
      <c r="KTG32" s="1013"/>
      <c r="KTH32" s="1013"/>
      <c r="KTI32" s="1013"/>
      <c r="KTJ32" s="1013"/>
      <c r="KTK32" s="1013"/>
      <c r="KTL32" s="1013"/>
      <c r="KTM32" s="1013"/>
      <c r="KTN32" s="1013"/>
      <c r="KTO32" s="1013"/>
      <c r="KTP32" s="1013"/>
      <c r="KTQ32" s="1013"/>
      <c r="KTR32" s="1013"/>
      <c r="KTS32" s="1013"/>
      <c r="KTT32" s="1013"/>
      <c r="KTU32" s="1013"/>
      <c r="KTV32" s="1013"/>
      <c r="KTW32" s="1013"/>
      <c r="KTX32" s="1013"/>
      <c r="KTY32" s="1013"/>
      <c r="KTZ32" s="1013"/>
      <c r="KUA32" s="1013"/>
      <c r="KUB32" s="1013"/>
      <c r="KUC32" s="1013"/>
      <c r="KUD32" s="1013"/>
      <c r="KUE32" s="1013"/>
      <c r="KUF32" s="1013"/>
      <c r="KUG32" s="1013"/>
      <c r="KUH32" s="1013"/>
      <c r="KUI32" s="1013"/>
      <c r="KUJ32" s="1013"/>
      <c r="KUK32" s="1013"/>
      <c r="KUL32" s="1013"/>
      <c r="KUM32" s="1013"/>
      <c r="KUN32" s="1013"/>
      <c r="KUO32" s="1013"/>
      <c r="KUP32" s="1013"/>
      <c r="KUQ32" s="1013"/>
      <c r="KUR32" s="1013"/>
      <c r="KUS32" s="1013"/>
      <c r="KUT32" s="1013"/>
      <c r="KUU32" s="1013"/>
      <c r="KUV32" s="1013"/>
      <c r="KUW32" s="1013"/>
      <c r="KUX32" s="1013"/>
      <c r="KUY32" s="1013"/>
      <c r="KUZ32" s="1013"/>
      <c r="KVA32" s="1013"/>
      <c r="KVB32" s="1013"/>
      <c r="KVC32" s="1013"/>
      <c r="KVD32" s="1013"/>
      <c r="KVE32" s="1013"/>
      <c r="KVF32" s="1013"/>
      <c r="KVG32" s="1013"/>
      <c r="KVH32" s="1013"/>
      <c r="KVI32" s="1013"/>
      <c r="KVJ32" s="1013"/>
      <c r="KVK32" s="1013"/>
      <c r="KVL32" s="1013"/>
      <c r="KVM32" s="1013"/>
      <c r="KVN32" s="1013"/>
      <c r="KVO32" s="1013"/>
      <c r="KVP32" s="1013"/>
      <c r="KVQ32" s="1013"/>
      <c r="KVR32" s="1013"/>
      <c r="KVS32" s="1013"/>
      <c r="KVT32" s="1013"/>
      <c r="KVU32" s="1013"/>
      <c r="KVV32" s="1013"/>
      <c r="KVW32" s="1013"/>
      <c r="KVX32" s="1013"/>
      <c r="KVY32" s="1013"/>
      <c r="KVZ32" s="1013"/>
      <c r="KWA32" s="1013"/>
      <c r="KWB32" s="1013"/>
      <c r="KWC32" s="1013"/>
      <c r="KWD32" s="1013"/>
      <c r="KWE32" s="1013"/>
      <c r="KWF32" s="1013"/>
      <c r="KWG32" s="1013"/>
      <c r="KWH32" s="1013"/>
      <c r="KWI32" s="1013"/>
      <c r="KWJ32" s="1013"/>
      <c r="KWK32" s="1013"/>
      <c r="KWL32" s="1013"/>
      <c r="KWM32" s="1013"/>
      <c r="KWN32" s="1013"/>
      <c r="KWO32" s="1013"/>
      <c r="KWP32" s="1013"/>
      <c r="KWQ32" s="1013"/>
      <c r="KWR32" s="1013"/>
      <c r="KWS32" s="1013"/>
      <c r="KWT32" s="1013"/>
      <c r="KWU32" s="1013"/>
      <c r="KWV32" s="1013"/>
      <c r="KWW32" s="1013"/>
      <c r="KWX32" s="1013"/>
      <c r="KWY32" s="1013"/>
      <c r="KWZ32" s="1013"/>
      <c r="KXA32" s="1013"/>
      <c r="KXB32" s="1013"/>
      <c r="KXC32" s="1013"/>
      <c r="KXD32" s="1013"/>
      <c r="KXE32" s="1013"/>
      <c r="KXF32" s="1013"/>
      <c r="KXG32" s="1013"/>
      <c r="KXH32" s="1013"/>
      <c r="KXI32" s="1013"/>
      <c r="KXJ32" s="1013"/>
      <c r="KXK32" s="1013"/>
      <c r="KXL32" s="1013"/>
      <c r="KXM32" s="1013"/>
      <c r="KXN32" s="1013"/>
      <c r="KXO32" s="1013"/>
      <c r="KXP32" s="1013"/>
      <c r="KXQ32" s="1013"/>
      <c r="KXR32" s="1013"/>
      <c r="KXS32" s="1013"/>
      <c r="KXT32" s="1013"/>
      <c r="KXU32" s="1013"/>
      <c r="KXV32" s="1013"/>
      <c r="KXW32" s="1013"/>
      <c r="KXX32" s="1013"/>
      <c r="KXY32" s="1013"/>
      <c r="KXZ32" s="1013"/>
      <c r="KYA32" s="1013"/>
      <c r="KYB32" s="1013"/>
      <c r="KYC32" s="1013"/>
      <c r="KYD32" s="1013"/>
      <c r="KYE32" s="1013"/>
      <c r="KYF32" s="1013"/>
      <c r="KYG32" s="1013"/>
      <c r="KYH32" s="1013"/>
      <c r="KYI32" s="1013"/>
      <c r="KYJ32" s="1013"/>
      <c r="KYK32" s="1013"/>
      <c r="KYL32" s="1013"/>
      <c r="KYM32" s="1013"/>
      <c r="KYN32" s="1013"/>
      <c r="KYO32" s="1013"/>
      <c r="KYP32" s="1013"/>
      <c r="KYQ32" s="1013"/>
      <c r="KYR32" s="1013"/>
      <c r="KYS32" s="1013"/>
      <c r="KYT32" s="1013"/>
      <c r="KYU32" s="1013"/>
      <c r="KYV32" s="1013"/>
      <c r="KYW32" s="1013"/>
      <c r="KYX32" s="1013"/>
      <c r="KYY32" s="1013"/>
      <c r="KYZ32" s="1013"/>
      <c r="KZA32" s="1013"/>
      <c r="KZB32" s="1013"/>
      <c r="KZC32" s="1013"/>
      <c r="KZD32" s="1013"/>
      <c r="KZE32" s="1013"/>
      <c r="KZF32" s="1013"/>
      <c r="KZG32" s="1013"/>
      <c r="KZH32" s="1013"/>
      <c r="KZI32" s="1013"/>
      <c r="KZJ32" s="1013"/>
      <c r="KZK32" s="1013"/>
      <c r="KZL32" s="1013"/>
      <c r="KZM32" s="1013"/>
      <c r="KZN32" s="1013"/>
      <c r="KZO32" s="1013"/>
      <c r="KZP32" s="1013"/>
      <c r="KZQ32" s="1013"/>
      <c r="KZR32" s="1013"/>
      <c r="KZS32" s="1013"/>
      <c r="KZT32" s="1013"/>
      <c r="KZU32" s="1013"/>
      <c r="KZV32" s="1013"/>
      <c r="KZW32" s="1013"/>
      <c r="KZX32" s="1013"/>
      <c r="KZY32" s="1013"/>
      <c r="KZZ32" s="1013"/>
      <c r="LAA32" s="1013"/>
      <c r="LAB32" s="1013"/>
      <c r="LAC32" s="1013"/>
      <c r="LAD32" s="1013"/>
      <c r="LAE32" s="1013"/>
      <c r="LAF32" s="1013"/>
      <c r="LAG32" s="1013"/>
      <c r="LAH32" s="1013"/>
      <c r="LAI32" s="1013"/>
      <c r="LAJ32" s="1013"/>
      <c r="LAK32" s="1013"/>
      <c r="LAL32" s="1013"/>
      <c r="LAM32" s="1013"/>
      <c r="LAN32" s="1013"/>
      <c r="LAO32" s="1013"/>
      <c r="LAP32" s="1013"/>
      <c r="LAQ32" s="1013"/>
      <c r="LAR32" s="1013"/>
      <c r="LAS32" s="1013"/>
      <c r="LAT32" s="1013"/>
      <c r="LAU32" s="1013"/>
      <c r="LAV32" s="1013"/>
      <c r="LAW32" s="1013"/>
      <c r="LAX32" s="1013"/>
      <c r="LAY32" s="1013"/>
      <c r="LAZ32" s="1013"/>
      <c r="LBA32" s="1013"/>
      <c r="LBB32" s="1013"/>
      <c r="LBC32" s="1013"/>
      <c r="LBD32" s="1013"/>
      <c r="LBE32" s="1013"/>
      <c r="LBF32" s="1013"/>
      <c r="LBG32" s="1013"/>
      <c r="LBH32" s="1013"/>
      <c r="LBI32" s="1013"/>
      <c r="LBJ32" s="1013"/>
      <c r="LBK32" s="1013"/>
      <c r="LBL32" s="1013"/>
      <c r="LBM32" s="1013"/>
      <c r="LBN32" s="1013"/>
      <c r="LBO32" s="1013"/>
      <c r="LBP32" s="1013"/>
      <c r="LBQ32" s="1013"/>
      <c r="LBR32" s="1013"/>
      <c r="LBS32" s="1013"/>
      <c r="LBT32" s="1013"/>
      <c r="LBU32" s="1013"/>
      <c r="LBV32" s="1013"/>
      <c r="LBW32" s="1013"/>
      <c r="LBX32" s="1013"/>
      <c r="LBY32" s="1013"/>
      <c r="LBZ32" s="1013"/>
      <c r="LCA32" s="1013"/>
      <c r="LCB32" s="1013"/>
      <c r="LCC32" s="1013"/>
      <c r="LCD32" s="1013"/>
      <c r="LCE32" s="1013"/>
      <c r="LCF32" s="1013"/>
      <c r="LCG32" s="1013"/>
      <c r="LCH32" s="1013"/>
      <c r="LCI32" s="1013"/>
      <c r="LCJ32" s="1013"/>
      <c r="LCK32" s="1013"/>
      <c r="LCL32" s="1013"/>
      <c r="LCM32" s="1013"/>
      <c r="LCN32" s="1013"/>
      <c r="LCO32" s="1013"/>
      <c r="LCP32" s="1013"/>
      <c r="LCQ32" s="1013"/>
      <c r="LCR32" s="1013"/>
      <c r="LCS32" s="1013"/>
      <c r="LCT32" s="1013"/>
      <c r="LCU32" s="1013"/>
      <c r="LCV32" s="1013"/>
      <c r="LCW32" s="1013"/>
      <c r="LCX32" s="1013"/>
      <c r="LCY32" s="1013"/>
      <c r="LCZ32" s="1013"/>
      <c r="LDA32" s="1013"/>
      <c r="LDB32" s="1013"/>
      <c r="LDC32" s="1013"/>
      <c r="LDD32" s="1013"/>
      <c r="LDE32" s="1013"/>
      <c r="LDF32" s="1013"/>
      <c r="LDG32" s="1013"/>
      <c r="LDH32" s="1013"/>
      <c r="LDI32" s="1013"/>
      <c r="LDJ32" s="1013"/>
      <c r="LDK32" s="1013"/>
      <c r="LDL32" s="1013"/>
      <c r="LDM32" s="1013"/>
      <c r="LDN32" s="1013"/>
      <c r="LDO32" s="1013"/>
      <c r="LDP32" s="1013"/>
      <c r="LDQ32" s="1013"/>
      <c r="LDR32" s="1013"/>
      <c r="LDS32" s="1013"/>
      <c r="LDT32" s="1013"/>
      <c r="LDU32" s="1013"/>
      <c r="LDV32" s="1013"/>
      <c r="LDW32" s="1013"/>
      <c r="LDX32" s="1013"/>
      <c r="LDY32" s="1013"/>
      <c r="LDZ32" s="1013"/>
      <c r="LEA32" s="1013"/>
      <c r="LEB32" s="1013"/>
      <c r="LEC32" s="1013"/>
      <c r="LED32" s="1013"/>
      <c r="LEE32" s="1013"/>
      <c r="LEF32" s="1013"/>
      <c r="LEG32" s="1013"/>
      <c r="LEH32" s="1013"/>
      <c r="LEI32" s="1013"/>
      <c r="LEJ32" s="1013"/>
      <c r="LEK32" s="1013"/>
      <c r="LEL32" s="1013"/>
      <c r="LEM32" s="1013"/>
      <c r="LEN32" s="1013"/>
      <c r="LEO32" s="1013"/>
      <c r="LEP32" s="1013"/>
      <c r="LEQ32" s="1013"/>
      <c r="LER32" s="1013"/>
      <c r="LES32" s="1013"/>
      <c r="LET32" s="1013"/>
      <c r="LEU32" s="1013"/>
      <c r="LEV32" s="1013"/>
      <c r="LEW32" s="1013"/>
      <c r="LEX32" s="1013"/>
      <c r="LEY32" s="1013"/>
      <c r="LEZ32" s="1013"/>
      <c r="LFA32" s="1013"/>
      <c r="LFB32" s="1013"/>
      <c r="LFC32" s="1013"/>
      <c r="LFD32" s="1013"/>
      <c r="LFE32" s="1013"/>
      <c r="LFF32" s="1013"/>
      <c r="LFG32" s="1013"/>
      <c r="LFH32" s="1013"/>
      <c r="LFI32" s="1013"/>
      <c r="LFJ32" s="1013"/>
      <c r="LFK32" s="1013"/>
      <c r="LFL32" s="1013"/>
      <c r="LFM32" s="1013"/>
      <c r="LFN32" s="1013"/>
      <c r="LFO32" s="1013"/>
      <c r="LFP32" s="1013"/>
      <c r="LFQ32" s="1013"/>
      <c r="LFR32" s="1013"/>
      <c r="LFS32" s="1013"/>
      <c r="LFT32" s="1013"/>
      <c r="LFU32" s="1013"/>
      <c r="LFV32" s="1013"/>
      <c r="LFW32" s="1013"/>
      <c r="LFX32" s="1013"/>
      <c r="LFY32" s="1013"/>
      <c r="LFZ32" s="1013"/>
      <c r="LGA32" s="1013"/>
      <c r="LGB32" s="1013"/>
      <c r="LGC32" s="1013"/>
      <c r="LGD32" s="1013"/>
      <c r="LGE32" s="1013"/>
      <c r="LGF32" s="1013"/>
      <c r="LGG32" s="1013"/>
      <c r="LGH32" s="1013"/>
      <c r="LGI32" s="1013"/>
      <c r="LGJ32" s="1013"/>
      <c r="LGK32" s="1013"/>
      <c r="LGL32" s="1013"/>
      <c r="LGM32" s="1013"/>
      <c r="LGN32" s="1013"/>
      <c r="LGO32" s="1013"/>
      <c r="LGP32" s="1013"/>
      <c r="LGQ32" s="1013"/>
      <c r="LGR32" s="1013"/>
      <c r="LGS32" s="1013"/>
      <c r="LGT32" s="1013"/>
      <c r="LGU32" s="1013"/>
      <c r="LGV32" s="1013"/>
      <c r="LGW32" s="1013"/>
      <c r="LGX32" s="1013"/>
      <c r="LGY32" s="1013"/>
      <c r="LGZ32" s="1013"/>
      <c r="LHA32" s="1013"/>
      <c r="LHB32" s="1013"/>
      <c r="LHC32" s="1013"/>
      <c r="LHD32" s="1013"/>
      <c r="LHE32" s="1013"/>
      <c r="LHF32" s="1013"/>
      <c r="LHG32" s="1013"/>
      <c r="LHH32" s="1013"/>
      <c r="LHI32" s="1013"/>
      <c r="LHJ32" s="1013"/>
      <c r="LHK32" s="1013"/>
      <c r="LHL32" s="1013"/>
      <c r="LHM32" s="1013"/>
      <c r="LHN32" s="1013"/>
      <c r="LHO32" s="1013"/>
      <c r="LHP32" s="1013"/>
      <c r="LHQ32" s="1013"/>
      <c r="LHR32" s="1013"/>
      <c r="LHS32" s="1013"/>
      <c r="LHT32" s="1013"/>
      <c r="LHU32" s="1013"/>
      <c r="LHV32" s="1013"/>
      <c r="LHW32" s="1013"/>
      <c r="LHX32" s="1013"/>
      <c r="LHY32" s="1013"/>
      <c r="LHZ32" s="1013"/>
      <c r="LIA32" s="1013"/>
      <c r="LIB32" s="1013"/>
      <c r="LIC32" s="1013"/>
      <c r="LID32" s="1013"/>
      <c r="LIE32" s="1013"/>
      <c r="LIF32" s="1013"/>
      <c r="LIG32" s="1013"/>
      <c r="LIH32" s="1013"/>
      <c r="LII32" s="1013"/>
      <c r="LIJ32" s="1013"/>
      <c r="LIK32" s="1013"/>
      <c r="LIL32" s="1013"/>
      <c r="LIM32" s="1013"/>
      <c r="LIN32" s="1013"/>
      <c r="LIO32" s="1013"/>
      <c r="LIP32" s="1013"/>
      <c r="LIQ32" s="1013"/>
      <c r="LIR32" s="1013"/>
      <c r="LIS32" s="1013"/>
      <c r="LIT32" s="1013"/>
      <c r="LIU32" s="1013"/>
      <c r="LIV32" s="1013"/>
      <c r="LIW32" s="1013"/>
      <c r="LIX32" s="1013"/>
      <c r="LIY32" s="1013"/>
      <c r="LIZ32" s="1013"/>
      <c r="LJA32" s="1013"/>
      <c r="LJB32" s="1013"/>
      <c r="LJC32" s="1013"/>
      <c r="LJD32" s="1013"/>
      <c r="LJE32" s="1013"/>
      <c r="LJF32" s="1013"/>
      <c r="LJG32" s="1013"/>
      <c r="LJH32" s="1013"/>
      <c r="LJI32" s="1013"/>
      <c r="LJJ32" s="1013"/>
      <c r="LJK32" s="1013"/>
      <c r="LJL32" s="1013"/>
      <c r="LJM32" s="1013"/>
      <c r="LJN32" s="1013"/>
      <c r="LJO32" s="1013"/>
      <c r="LJP32" s="1013"/>
      <c r="LJQ32" s="1013"/>
      <c r="LJR32" s="1013"/>
      <c r="LJS32" s="1013"/>
      <c r="LJT32" s="1013"/>
      <c r="LJU32" s="1013"/>
      <c r="LJV32" s="1013"/>
      <c r="LJW32" s="1013"/>
      <c r="LJX32" s="1013"/>
      <c r="LJY32" s="1013"/>
      <c r="LJZ32" s="1013"/>
      <c r="LKA32" s="1013"/>
      <c r="LKB32" s="1013"/>
      <c r="LKC32" s="1013"/>
      <c r="LKD32" s="1013"/>
      <c r="LKE32" s="1013"/>
      <c r="LKF32" s="1013"/>
      <c r="LKG32" s="1013"/>
      <c r="LKH32" s="1013"/>
      <c r="LKI32" s="1013"/>
      <c r="LKJ32" s="1013"/>
      <c r="LKK32" s="1013"/>
      <c r="LKL32" s="1013"/>
      <c r="LKM32" s="1013"/>
      <c r="LKN32" s="1013"/>
      <c r="LKO32" s="1013"/>
      <c r="LKP32" s="1013"/>
      <c r="LKQ32" s="1013"/>
      <c r="LKR32" s="1013"/>
      <c r="LKS32" s="1013"/>
      <c r="LKT32" s="1013"/>
      <c r="LKU32" s="1013"/>
      <c r="LKV32" s="1013"/>
      <c r="LKW32" s="1013"/>
      <c r="LKX32" s="1013"/>
      <c r="LKY32" s="1013"/>
      <c r="LKZ32" s="1013"/>
      <c r="LLA32" s="1013"/>
      <c r="LLB32" s="1013"/>
      <c r="LLC32" s="1013"/>
      <c r="LLD32" s="1013"/>
      <c r="LLE32" s="1013"/>
      <c r="LLF32" s="1013"/>
      <c r="LLG32" s="1013"/>
      <c r="LLH32" s="1013"/>
      <c r="LLI32" s="1013"/>
      <c r="LLJ32" s="1013"/>
      <c r="LLK32" s="1013"/>
      <c r="LLL32" s="1013"/>
      <c r="LLM32" s="1013"/>
      <c r="LLN32" s="1013"/>
      <c r="LLO32" s="1013"/>
      <c r="LLP32" s="1013"/>
      <c r="LLQ32" s="1013"/>
      <c r="LLR32" s="1013"/>
      <c r="LLS32" s="1013"/>
      <c r="LLT32" s="1013"/>
      <c r="LLU32" s="1013"/>
      <c r="LLV32" s="1013"/>
      <c r="LLW32" s="1013"/>
      <c r="LLX32" s="1013"/>
      <c r="LLY32" s="1013"/>
      <c r="LLZ32" s="1013"/>
      <c r="LMA32" s="1013"/>
      <c r="LMB32" s="1013"/>
      <c r="LMC32" s="1013"/>
      <c r="LMD32" s="1013"/>
      <c r="LME32" s="1013"/>
      <c r="LMF32" s="1013"/>
      <c r="LMG32" s="1013"/>
      <c r="LMH32" s="1013"/>
      <c r="LMI32" s="1013"/>
      <c r="LMJ32" s="1013"/>
      <c r="LMK32" s="1013"/>
      <c r="LML32" s="1013"/>
      <c r="LMM32" s="1013"/>
      <c r="LMN32" s="1013"/>
      <c r="LMO32" s="1013"/>
      <c r="LMP32" s="1013"/>
      <c r="LMQ32" s="1013"/>
      <c r="LMR32" s="1013"/>
      <c r="LMS32" s="1013"/>
      <c r="LMT32" s="1013"/>
      <c r="LMU32" s="1013"/>
      <c r="LMV32" s="1013"/>
      <c r="LMW32" s="1013"/>
      <c r="LMX32" s="1013"/>
      <c r="LMY32" s="1013"/>
      <c r="LMZ32" s="1013"/>
      <c r="LNA32" s="1013"/>
      <c r="LNB32" s="1013"/>
      <c r="LNC32" s="1013"/>
      <c r="LND32" s="1013"/>
      <c r="LNE32" s="1013"/>
      <c r="LNF32" s="1013"/>
      <c r="LNG32" s="1013"/>
      <c r="LNH32" s="1013"/>
      <c r="LNI32" s="1013"/>
      <c r="LNJ32" s="1013"/>
      <c r="LNK32" s="1013"/>
      <c r="LNL32" s="1013"/>
      <c r="LNM32" s="1013"/>
      <c r="LNN32" s="1013"/>
      <c r="LNO32" s="1013"/>
      <c r="LNP32" s="1013"/>
      <c r="LNQ32" s="1013"/>
      <c r="LNR32" s="1013"/>
      <c r="LNS32" s="1013"/>
      <c r="LNT32" s="1013"/>
      <c r="LNU32" s="1013"/>
      <c r="LNV32" s="1013"/>
      <c r="LNW32" s="1013"/>
      <c r="LNX32" s="1013"/>
      <c r="LNY32" s="1013"/>
      <c r="LNZ32" s="1013"/>
      <c r="LOA32" s="1013"/>
      <c r="LOB32" s="1013"/>
      <c r="LOC32" s="1013"/>
      <c r="LOD32" s="1013"/>
      <c r="LOE32" s="1013"/>
      <c r="LOF32" s="1013"/>
      <c r="LOG32" s="1013"/>
      <c r="LOH32" s="1013"/>
      <c r="LOI32" s="1013"/>
      <c r="LOJ32" s="1013"/>
      <c r="LOK32" s="1013"/>
      <c r="LOL32" s="1013"/>
      <c r="LOM32" s="1013"/>
      <c r="LON32" s="1013"/>
      <c r="LOO32" s="1013"/>
      <c r="LOP32" s="1013"/>
      <c r="LOQ32" s="1013"/>
      <c r="LOR32" s="1013"/>
      <c r="LOS32" s="1013"/>
      <c r="LOT32" s="1013"/>
      <c r="LOU32" s="1013"/>
      <c r="LOV32" s="1013"/>
      <c r="LOW32" s="1013"/>
      <c r="LOX32" s="1013"/>
      <c r="LOY32" s="1013"/>
      <c r="LOZ32" s="1013"/>
      <c r="LPA32" s="1013"/>
      <c r="LPB32" s="1013"/>
      <c r="LPC32" s="1013"/>
      <c r="LPD32" s="1013"/>
      <c r="LPE32" s="1013"/>
      <c r="LPF32" s="1013"/>
      <c r="LPG32" s="1013"/>
      <c r="LPH32" s="1013"/>
      <c r="LPI32" s="1013"/>
      <c r="LPJ32" s="1013"/>
      <c r="LPK32" s="1013"/>
      <c r="LPL32" s="1013"/>
      <c r="LPM32" s="1013"/>
      <c r="LPN32" s="1013"/>
      <c r="LPO32" s="1013"/>
      <c r="LPP32" s="1013"/>
      <c r="LPQ32" s="1013"/>
      <c r="LPR32" s="1013"/>
      <c r="LPS32" s="1013"/>
      <c r="LPT32" s="1013"/>
      <c r="LPU32" s="1013"/>
      <c r="LPV32" s="1013"/>
      <c r="LPW32" s="1013"/>
      <c r="LPX32" s="1013"/>
      <c r="LPY32" s="1013"/>
      <c r="LPZ32" s="1013"/>
      <c r="LQA32" s="1013"/>
      <c r="LQB32" s="1013"/>
      <c r="LQC32" s="1013"/>
      <c r="LQD32" s="1013"/>
      <c r="LQE32" s="1013"/>
      <c r="LQF32" s="1013"/>
      <c r="LQG32" s="1013"/>
      <c r="LQH32" s="1013"/>
      <c r="LQI32" s="1013"/>
      <c r="LQJ32" s="1013"/>
      <c r="LQK32" s="1013"/>
      <c r="LQL32" s="1013"/>
      <c r="LQM32" s="1013"/>
      <c r="LQN32" s="1013"/>
      <c r="LQO32" s="1013"/>
      <c r="LQP32" s="1013"/>
      <c r="LQQ32" s="1013"/>
      <c r="LQR32" s="1013"/>
      <c r="LQS32" s="1013"/>
      <c r="LQT32" s="1013"/>
      <c r="LQU32" s="1013"/>
      <c r="LQV32" s="1013"/>
      <c r="LQW32" s="1013"/>
      <c r="LQX32" s="1013"/>
      <c r="LQY32" s="1013"/>
      <c r="LQZ32" s="1013"/>
      <c r="LRA32" s="1013"/>
      <c r="LRB32" s="1013"/>
      <c r="LRC32" s="1013"/>
      <c r="LRD32" s="1013"/>
      <c r="LRE32" s="1013"/>
      <c r="LRF32" s="1013"/>
      <c r="LRG32" s="1013"/>
      <c r="LRH32" s="1013"/>
      <c r="LRI32" s="1013"/>
      <c r="LRJ32" s="1013"/>
      <c r="LRK32" s="1013"/>
      <c r="LRL32" s="1013"/>
      <c r="LRM32" s="1013"/>
      <c r="LRN32" s="1013"/>
      <c r="LRO32" s="1013"/>
      <c r="LRP32" s="1013"/>
      <c r="LRQ32" s="1013"/>
      <c r="LRR32" s="1013"/>
      <c r="LRS32" s="1013"/>
      <c r="LRT32" s="1013"/>
      <c r="LRU32" s="1013"/>
      <c r="LRV32" s="1013"/>
      <c r="LRW32" s="1013"/>
      <c r="LRX32" s="1013"/>
      <c r="LRY32" s="1013"/>
      <c r="LRZ32" s="1013"/>
      <c r="LSA32" s="1013"/>
      <c r="LSB32" s="1013"/>
      <c r="LSC32" s="1013"/>
      <c r="LSD32" s="1013"/>
      <c r="LSE32" s="1013"/>
      <c r="LSF32" s="1013"/>
      <c r="LSG32" s="1013"/>
      <c r="LSH32" s="1013"/>
      <c r="LSI32" s="1013"/>
      <c r="LSJ32" s="1013"/>
      <c r="LSK32" s="1013"/>
      <c r="LSL32" s="1013"/>
      <c r="LSM32" s="1013"/>
      <c r="LSN32" s="1013"/>
      <c r="LSO32" s="1013"/>
      <c r="LSP32" s="1013"/>
      <c r="LSQ32" s="1013"/>
      <c r="LSR32" s="1013"/>
      <c r="LSS32" s="1013"/>
      <c r="LST32" s="1013"/>
      <c r="LSU32" s="1013"/>
      <c r="LSV32" s="1013"/>
      <c r="LSW32" s="1013"/>
      <c r="LSX32" s="1013"/>
      <c r="LSY32" s="1013"/>
      <c r="LSZ32" s="1013"/>
      <c r="LTA32" s="1013"/>
      <c r="LTB32" s="1013"/>
      <c r="LTC32" s="1013"/>
      <c r="LTD32" s="1013"/>
      <c r="LTE32" s="1013"/>
      <c r="LTF32" s="1013"/>
      <c r="LTG32" s="1013"/>
      <c r="LTH32" s="1013"/>
      <c r="LTI32" s="1013"/>
      <c r="LTJ32" s="1013"/>
      <c r="LTK32" s="1013"/>
      <c r="LTL32" s="1013"/>
      <c r="LTM32" s="1013"/>
      <c r="LTN32" s="1013"/>
      <c r="LTO32" s="1013"/>
      <c r="LTP32" s="1013"/>
      <c r="LTQ32" s="1013"/>
      <c r="LTR32" s="1013"/>
      <c r="LTS32" s="1013"/>
      <c r="LTT32" s="1013"/>
      <c r="LTU32" s="1013"/>
      <c r="LTV32" s="1013"/>
      <c r="LTW32" s="1013"/>
      <c r="LTX32" s="1013"/>
      <c r="LTY32" s="1013"/>
      <c r="LTZ32" s="1013"/>
      <c r="LUA32" s="1013"/>
      <c r="LUB32" s="1013"/>
      <c r="LUC32" s="1013"/>
      <c r="LUD32" s="1013"/>
      <c r="LUE32" s="1013"/>
      <c r="LUF32" s="1013"/>
      <c r="LUG32" s="1013"/>
      <c r="LUH32" s="1013"/>
      <c r="LUI32" s="1013"/>
      <c r="LUJ32" s="1013"/>
      <c r="LUK32" s="1013"/>
      <c r="LUL32" s="1013"/>
      <c r="LUM32" s="1013"/>
      <c r="LUN32" s="1013"/>
      <c r="LUO32" s="1013"/>
      <c r="LUP32" s="1013"/>
      <c r="LUQ32" s="1013"/>
      <c r="LUR32" s="1013"/>
      <c r="LUS32" s="1013"/>
      <c r="LUT32" s="1013"/>
      <c r="LUU32" s="1013"/>
      <c r="LUV32" s="1013"/>
      <c r="LUW32" s="1013"/>
      <c r="LUX32" s="1013"/>
      <c r="LUY32" s="1013"/>
      <c r="LUZ32" s="1013"/>
      <c r="LVA32" s="1013"/>
      <c r="LVB32" s="1013"/>
      <c r="LVC32" s="1013"/>
      <c r="LVD32" s="1013"/>
      <c r="LVE32" s="1013"/>
      <c r="LVF32" s="1013"/>
      <c r="LVG32" s="1013"/>
      <c r="LVH32" s="1013"/>
      <c r="LVI32" s="1013"/>
      <c r="LVJ32" s="1013"/>
      <c r="LVK32" s="1013"/>
      <c r="LVL32" s="1013"/>
      <c r="LVM32" s="1013"/>
      <c r="LVN32" s="1013"/>
      <c r="LVO32" s="1013"/>
      <c r="LVP32" s="1013"/>
      <c r="LVQ32" s="1013"/>
      <c r="LVR32" s="1013"/>
      <c r="LVS32" s="1013"/>
      <c r="LVT32" s="1013"/>
      <c r="LVU32" s="1013"/>
      <c r="LVV32" s="1013"/>
      <c r="LVW32" s="1013"/>
      <c r="LVX32" s="1013"/>
      <c r="LVY32" s="1013"/>
      <c r="LVZ32" s="1013"/>
      <c r="LWA32" s="1013"/>
      <c r="LWB32" s="1013"/>
      <c r="LWC32" s="1013"/>
      <c r="LWD32" s="1013"/>
      <c r="LWE32" s="1013"/>
      <c r="LWF32" s="1013"/>
      <c r="LWG32" s="1013"/>
      <c r="LWH32" s="1013"/>
      <c r="LWI32" s="1013"/>
      <c r="LWJ32" s="1013"/>
      <c r="LWK32" s="1013"/>
      <c r="LWL32" s="1013"/>
      <c r="LWM32" s="1013"/>
      <c r="LWN32" s="1013"/>
      <c r="LWO32" s="1013"/>
      <c r="LWP32" s="1013"/>
      <c r="LWQ32" s="1013"/>
      <c r="LWR32" s="1013"/>
      <c r="LWS32" s="1013"/>
      <c r="LWT32" s="1013"/>
      <c r="LWU32" s="1013"/>
      <c r="LWV32" s="1013"/>
      <c r="LWW32" s="1013"/>
      <c r="LWX32" s="1013"/>
      <c r="LWY32" s="1013"/>
      <c r="LWZ32" s="1013"/>
      <c r="LXA32" s="1013"/>
      <c r="LXB32" s="1013"/>
      <c r="LXC32" s="1013"/>
      <c r="LXD32" s="1013"/>
      <c r="LXE32" s="1013"/>
      <c r="LXF32" s="1013"/>
      <c r="LXG32" s="1013"/>
      <c r="LXH32" s="1013"/>
      <c r="LXI32" s="1013"/>
      <c r="LXJ32" s="1013"/>
      <c r="LXK32" s="1013"/>
      <c r="LXL32" s="1013"/>
      <c r="LXM32" s="1013"/>
      <c r="LXN32" s="1013"/>
      <c r="LXO32" s="1013"/>
      <c r="LXP32" s="1013"/>
      <c r="LXQ32" s="1013"/>
      <c r="LXR32" s="1013"/>
      <c r="LXS32" s="1013"/>
      <c r="LXT32" s="1013"/>
      <c r="LXU32" s="1013"/>
      <c r="LXV32" s="1013"/>
      <c r="LXW32" s="1013"/>
      <c r="LXX32" s="1013"/>
      <c r="LXY32" s="1013"/>
      <c r="LXZ32" s="1013"/>
      <c r="LYA32" s="1013"/>
      <c r="LYB32" s="1013"/>
      <c r="LYC32" s="1013"/>
      <c r="LYD32" s="1013"/>
      <c r="LYE32" s="1013"/>
      <c r="LYF32" s="1013"/>
      <c r="LYG32" s="1013"/>
      <c r="LYH32" s="1013"/>
      <c r="LYI32" s="1013"/>
      <c r="LYJ32" s="1013"/>
      <c r="LYK32" s="1013"/>
      <c r="LYL32" s="1013"/>
      <c r="LYM32" s="1013"/>
      <c r="LYN32" s="1013"/>
      <c r="LYO32" s="1013"/>
      <c r="LYP32" s="1013"/>
      <c r="LYQ32" s="1013"/>
      <c r="LYR32" s="1013"/>
      <c r="LYS32" s="1013"/>
      <c r="LYT32" s="1013"/>
      <c r="LYU32" s="1013"/>
      <c r="LYV32" s="1013"/>
      <c r="LYW32" s="1013"/>
      <c r="LYX32" s="1013"/>
      <c r="LYY32" s="1013"/>
      <c r="LYZ32" s="1013"/>
      <c r="LZA32" s="1013"/>
      <c r="LZB32" s="1013"/>
      <c r="LZC32" s="1013"/>
      <c r="LZD32" s="1013"/>
      <c r="LZE32" s="1013"/>
      <c r="LZF32" s="1013"/>
      <c r="LZG32" s="1013"/>
      <c r="LZH32" s="1013"/>
      <c r="LZI32" s="1013"/>
      <c r="LZJ32" s="1013"/>
      <c r="LZK32" s="1013"/>
      <c r="LZL32" s="1013"/>
      <c r="LZM32" s="1013"/>
      <c r="LZN32" s="1013"/>
      <c r="LZO32" s="1013"/>
      <c r="LZP32" s="1013"/>
      <c r="LZQ32" s="1013"/>
      <c r="LZR32" s="1013"/>
      <c r="LZS32" s="1013"/>
      <c r="LZT32" s="1013"/>
      <c r="LZU32" s="1013"/>
      <c r="LZV32" s="1013"/>
      <c r="LZW32" s="1013"/>
      <c r="LZX32" s="1013"/>
      <c r="LZY32" s="1013"/>
      <c r="LZZ32" s="1013"/>
      <c r="MAA32" s="1013"/>
      <c r="MAB32" s="1013"/>
      <c r="MAC32" s="1013"/>
      <c r="MAD32" s="1013"/>
      <c r="MAE32" s="1013"/>
      <c r="MAF32" s="1013"/>
      <c r="MAG32" s="1013"/>
      <c r="MAH32" s="1013"/>
      <c r="MAI32" s="1013"/>
      <c r="MAJ32" s="1013"/>
      <c r="MAK32" s="1013"/>
      <c r="MAL32" s="1013"/>
      <c r="MAM32" s="1013"/>
      <c r="MAN32" s="1013"/>
      <c r="MAO32" s="1013"/>
      <c r="MAP32" s="1013"/>
      <c r="MAQ32" s="1013"/>
      <c r="MAR32" s="1013"/>
      <c r="MAS32" s="1013"/>
      <c r="MAT32" s="1013"/>
      <c r="MAU32" s="1013"/>
      <c r="MAV32" s="1013"/>
      <c r="MAW32" s="1013"/>
      <c r="MAX32" s="1013"/>
      <c r="MAY32" s="1013"/>
      <c r="MAZ32" s="1013"/>
      <c r="MBA32" s="1013"/>
      <c r="MBB32" s="1013"/>
      <c r="MBC32" s="1013"/>
      <c r="MBD32" s="1013"/>
      <c r="MBE32" s="1013"/>
      <c r="MBF32" s="1013"/>
      <c r="MBG32" s="1013"/>
      <c r="MBH32" s="1013"/>
      <c r="MBI32" s="1013"/>
      <c r="MBJ32" s="1013"/>
      <c r="MBK32" s="1013"/>
      <c r="MBL32" s="1013"/>
      <c r="MBM32" s="1013"/>
      <c r="MBN32" s="1013"/>
      <c r="MBO32" s="1013"/>
      <c r="MBP32" s="1013"/>
      <c r="MBQ32" s="1013"/>
      <c r="MBR32" s="1013"/>
      <c r="MBS32" s="1013"/>
      <c r="MBT32" s="1013"/>
      <c r="MBU32" s="1013"/>
      <c r="MBV32" s="1013"/>
      <c r="MBW32" s="1013"/>
      <c r="MBX32" s="1013"/>
      <c r="MBY32" s="1013"/>
      <c r="MBZ32" s="1013"/>
      <c r="MCA32" s="1013"/>
      <c r="MCB32" s="1013"/>
      <c r="MCC32" s="1013"/>
      <c r="MCD32" s="1013"/>
      <c r="MCE32" s="1013"/>
      <c r="MCF32" s="1013"/>
      <c r="MCG32" s="1013"/>
      <c r="MCH32" s="1013"/>
      <c r="MCI32" s="1013"/>
      <c r="MCJ32" s="1013"/>
      <c r="MCK32" s="1013"/>
      <c r="MCL32" s="1013"/>
      <c r="MCM32" s="1013"/>
      <c r="MCN32" s="1013"/>
      <c r="MCO32" s="1013"/>
      <c r="MCP32" s="1013"/>
      <c r="MCQ32" s="1013"/>
      <c r="MCR32" s="1013"/>
      <c r="MCS32" s="1013"/>
      <c r="MCT32" s="1013"/>
      <c r="MCU32" s="1013"/>
      <c r="MCV32" s="1013"/>
      <c r="MCW32" s="1013"/>
      <c r="MCX32" s="1013"/>
      <c r="MCY32" s="1013"/>
      <c r="MCZ32" s="1013"/>
      <c r="MDA32" s="1013"/>
      <c r="MDB32" s="1013"/>
      <c r="MDC32" s="1013"/>
      <c r="MDD32" s="1013"/>
      <c r="MDE32" s="1013"/>
      <c r="MDF32" s="1013"/>
      <c r="MDG32" s="1013"/>
      <c r="MDH32" s="1013"/>
      <c r="MDI32" s="1013"/>
      <c r="MDJ32" s="1013"/>
      <c r="MDK32" s="1013"/>
      <c r="MDL32" s="1013"/>
      <c r="MDM32" s="1013"/>
      <c r="MDN32" s="1013"/>
      <c r="MDO32" s="1013"/>
      <c r="MDP32" s="1013"/>
      <c r="MDQ32" s="1013"/>
      <c r="MDR32" s="1013"/>
      <c r="MDS32" s="1013"/>
      <c r="MDT32" s="1013"/>
      <c r="MDU32" s="1013"/>
      <c r="MDV32" s="1013"/>
      <c r="MDW32" s="1013"/>
      <c r="MDX32" s="1013"/>
      <c r="MDY32" s="1013"/>
      <c r="MDZ32" s="1013"/>
      <c r="MEA32" s="1013"/>
      <c r="MEB32" s="1013"/>
      <c r="MEC32" s="1013"/>
      <c r="MED32" s="1013"/>
      <c r="MEE32" s="1013"/>
      <c r="MEF32" s="1013"/>
      <c r="MEG32" s="1013"/>
      <c r="MEH32" s="1013"/>
      <c r="MEI32" s="1013"/>
      <c r="MEJ32" s="1013"/>
      <c r="MEK32" s="1013"/>
      <c r="MEL32" s="1013"/>
      <c r="MEM32" s="1013"/>
      <c r="MEN32" s="1013"/>
      <c r="MEO32" s="1013"/>
      <c r="MEP32" s="1013"/>
      <c r="MEQ32" s="1013"/>
      <c r="MER32" s="1013"/>
      <c r="MES32" s="1013"/>
      <c r="MET32" s="1013"/>
      <c r="MEU32" s="1013"/>
      <c r="MEV32" s="1013"/>
      <c r="MEW32" s="1013"/>
      <c r="MEX32" s="1013"/>
      <c r="MEY32" s="1013"/>
      <c r="MEZ32" s="1013"/>
      <c r="MFA32" s="1013"/>
      <c r="MFB32" s="1013"/>
      <c r="MFC32" s="1013"/>
      <c r="MFD32" s="1013"/>
      <c r="MFE32" s="1013"/>
      <c r="MFF32" s="1013"/>
      <c r="MFG32" s="1013"/>
      <c r="MFH32" s="1013"/>
      <c r="MFI32" s="1013"/>
      <c r="MFJ32" s="1013"/>
      <c r="MFK32" s="1013"/>
      <c r="MFL32" s="1013"/>
      <c r="MFM32" s="1013"/>
      <c r="MFN32" s="1013"/>
      <c r="MFO32" s="1013"/>
      <c r="MFP32" s="1013"/>
      <c r="MFQ32" s="1013"/>
      <c r="MFR32" s="1013"/>
      <c r="MFS32" s="1013"/>
      <c r="MFT32" s="1013"/>
      <c r="MFU32" s="1013"/>
      <c r="MFV32" s="1013"/>
      <c r="MFW32" s="1013"/>
      <c r="MFX32" s="1013"/>
      <c r="MFY32" s="1013"/>
      <c r="MFZ32" s="1013"/>
      <c r="MGA32" s="1013"/>
      <c r="MGB32" s="1013"/>
      <c r="MGC32" s="1013"/>
      <c r="MGD32" s="1013"/>
      <c r="MGE32" s="1013"/>
      <c r="MGF32" s="1013"/>
      <c r="MGG32" s="1013"/>
      <c r="MGH32" s="1013"/>
      <c r="MGI32" s="1013"/>
      <c r="MGJ32" s="1013"/>
      <c r="MGK32" s="1013"/>
      <c r="MGL32" s="1013"/>
      <c r="MGM32" s="1013"/>
      <c r="MGN32" s="1013"/>
      <c r="MGO32" s="1013"/>
      <c r="MGP32" s="1013"/>
      <c r="MGQ32" s="1013"/>
      <c r="MGR32" s="1013"/>
      <c r="MGS32" s="1013"/>
      <c r="MGT32" s="1013"/>
      <c r="MGU32" s="1013"/>
      <c r="MGV32" s="1013"/>
      <c r="MGW32" s="1013"/>
      <c r="MGX32" s="1013"/>
      <c r="MGY32" s="1013"/>
      <c r="MGZ32" s="1013"/>
      <c r="MHA32" s="1013"/>
      <c r="MHB32" s="1013"/>
      <c r="MHC32" s="1013"/>
      <c r="MHD32" s="1013"/>
      <c r="MHE32" s="1013"/>
      <c r="MHF32" s="1013"/>
      <c r="MHG32" s="1013"/>
      <c r="MHH32" s="1013"/>
      <c r="MHI32" s="1013"/>
      <c r="MHJ32" s="1013"/>
      <c r="MHK32" s="1013"/>
      <c r="MHL32" s="1013"/>
      <c r="MHM32" s="1013"/>
      <c r="MHN32" s="1013"/>
      <c r="MHO32" s="1013"/>
      <c r="MHP32" s="1013"/>
      <c r="MHQ32" s="1013"/>
      <c r="MHR32" s="1013"/>
      <c r="MHS32" s="1013"/>
      <c r="MHT32" s="1013"/>
      <c r="MHU32" s="1013"/>
      <c r="MHV32" s="1013"/>
      <c r="MHW32" s="1013"/>
      <c r="MHX32" s="1013"/>
      <c r="MHY32" s="1013"/>
      <c r="MHZ32" s="1013"/>
      <c r="MIA32" s="1013"/>
      <c r="MIB32" s="1013"/>
      <c r="MIC32" s="1013"/>
      <c r="MID32" s="1013"/>
      <c r="MIE32" s="1013"/>
      <c r="MIF32" s="1013"/>
      <c r="MIG32" s="1013"/>
      <c r="MIH32" s="1013"/>
      <c r="MII32" s="1013"/>
      <c r="MIJ32" s="1013"/>
      <c r="MIK32" s="1013"/>
      <c r="MIL32" s="1013"/>
      <c r="MIM32" s="1013"/>
      <c r="MIN32" s="1013"/>
      <c r="MIO32" s="1013"/>
      <c r="MIP32" s="1013"/>
      <c r="MIQ32" s="1013"/>
      <c r="MIR32" s="1013"/>
      <c r="MIS32" s="1013"/>
      <c r="MIT32" s="1013"/>
      <c r="MIU32" s="1013"/>
      <c r="MIV32" s="1013"/>
      <c r="MIW32" s="1013"/>
      <c r="MIX32" s="1013"/>
      <c r="MIY32" s="1013"/>
      <c r="MIZ32" s="1013"/>
      <c r="MJA32" s="1013"/>
      <c r="MJB32" s="1013"/>
      <c r="MJC32" s="1013"/>
      <c r="MJD32" s="1013"/>
      <c r="MJE32" s="1013"/>
      <c r="MJF32" s="1013"/>
      <c r="MJG32" s="1013"/>
      <c r="MJH32" s="1013"/>
      <c r="MJI32" s="1013"/>
      <c r="MJJ32" s="1013"/>
      <c r="MJK32" s="1013"/>
      <c r="MJL32" s="1013"/>
      <c r="MJM32" s="1013"/>
      <c r="MJN32" s="1013"/>
      <c r="MJO32" s="1013"/>
      <c r="MJP32" s="1013"/>
      <c r="MJQ32" s="1013"/>
      <c r="MJR32" s="1013"/>
      <c r="MJS32" s="1013"/>
      <c r="MJT32" s="1013"/>
      <c r="MJU32" s="1013"/>
      <c r="MJV32" s="1013"/>
      <c r="MJW32" s="1013"/>
      <c r="MJX32" s="1013"/>
      <c r="MJY32" s="1013"/>
      <c r="MJZ32" s="1013"/>
      <c r="MKA32" s="1013"/>
      <c r="MKB32" s="1013"/>
      <c r="MKC32" s="1013"/>
      <c r="MKD32" s="1013"/>
      <c r="MKE32" s="1013"/>
      <c r="MKF32" s="1013"/>
      <c r="MKG32" s="1013"/>
      <c r="MKH32" s="1013"/>
      <c r="MKI32" s="1013"/>
      <c r="MKJ32" s="1013"/>
      <c r="MKK32" s="1013"/>
      <c r="MKL32" s="1013"/>
      <c r="MKM32" s="1013"/>
      <c r="MKN32" s="1013"/>
      <c r="MKO32" s="1013"/>
      <c r="MKP32" s="1013"/>
      <c r="MKQ32" s="1013"/>
      <c r="MKR32" s="1013"/>
      <c r="MKS32" s="1013"/>
      <c r="MKT32" s="1013"/>
      <c r="MKU32" s="1013"/>
      <c r="MKV32" s="1013"/>
      <c r="MKW32" s="1013"/>
      <c r="MKX32" s="1013"/>
      <c r="MKY32" s="1013"/>
      <c r="MKZ32" s="1013"/>
      <c r="MLA32" s="1013"/>
      <c r="MLB32" s="1013"/>
      <c r="MLC32" s="1013"/>
      <c r="MLD32" s="1013"/>
      <c r="MLE32" s="1013"/>
      <c r="MLF32" s="1013"/>
      <c r="MLG32" s="1013"/>
      <c r="MLH32" s="1013"/>
      <c r="MLI32" s="1013"/>
      <c r="MLJ32" s="1013"/>
      <c r="MLK32" s="1013"/>
      <c r="MLL32" s="1013"/>
      <c r="MLM32" s="1013"/>
      <c r="MLN32" s="1013"/>
      <c r="MLO32" s="1013"/>
      <c r="MLP32" s="1013"/>
      <c r="MLQ32" s="1013"/>
      <c r="MLR32" s="1013"/>
      <c r="MLS32" s="1013"/>
      <c r="MLT32" s="1013"/>
      <c r="MLU32" s="1013"/>
      <c r="MLV32" s="1013"/>
      <c r="MLW32" s="1013"/>
      <c r="MLX32" s="1013"/>
      <c r="MLY32" s="1013"/>
      <c r="MLZ32" s="1013"/>
      <c r="MMA32" s="1013"/>
      <c r="MMB32" s="1013"/>
      <c r="MMC32" s="1013"/>
      <c r="MMD32" s="1013"/>
      <c r="MME32" s="1013"/>
      <c r="MMF32" s="1013"/>
      <c r="MMG32" s="1013"/>
      <c r="MMH32" s="1013"/>
      <c r="MMI32" s="1013"/>
      <c r="MMJ32" s="1013"/>
      <c r="MMK32" s="1013"/>
      <c r="MML32" s="1013"/>
      <c r="MMM32" s="1013"/>
      <c r="MMN32" s="1013"/>
      <c r="MMO32" s="1013"/>
      <c r="MMP32" s="1013"/>
      <c r="MMQ32" s="1013"/>
      <c r="MMR32" s="1013"/>
      <c r="MMS32" s="1013"/>
      <c r="MMT32" s="1013"/>
      <c r="MMU32" s="1013"/>
      <c r="MMV32" s="1013"/>
      <c r="MMW32" s="1013"/>
      <c r="MMX32" s="1013"/>
      <c r="MMY32" s="1013"/>
      <c r="MMZ32" s="1013"/>
      <c r="MNA32" s="1013"/>
      <c r="MNB32" s="1013"/>
      <c r="MNC32" s="1013"/>
      <c r="MND32" s="1013"/>
      <c r="MNE32" s="1013"/>
      <c r="MNF32" s="1013"/>
      <c r="MNG32" s="1013"/>
      <c r="MNH32" s="1013"/>
      <c r="MNI32" s="1013"/>
      <c r="MNJ32" s="1013"/>
      <c r="MNK32" s="1013"/>
      <c r="MNL32" s="1013"/>
      <c r="MNM32" s="1013"/>
      <c r="MNN32" s="1013"/>
      <c r="MNO32" s="1013"/>
      <c r="MNP32" s="1013"/>
      <c r="MNQ32" s="1013"/>
      <c r="MNR32" s="1013"/>
      <c r="MNS32" s="1013"/>
      <c r="MNT32" s="1013"/>
      <c r="MNU32" s="1013"/>
      <c r="MNV32" s="1013"/>
      <c r="MNW32" s="1013"/>
      <c r="MNX32" s="1013"/>
      <c r="MNY32" s="1013"/>
      <c r="MNZ32" s="1013"/>
      <c r="MOA32" s="1013"/>
      <c r="MOB32" s="1013"/>
      <c r="MOC32" s="1013"/>
      <c r="MOD32" s="1013"/>
      <c r="MOE32" s="1013"/>
      <c r="MOF32" s="1013"/>
      <c r="MOG32" s="1013"/>
      <c r="MOH32" s="1013"/>
      <c r="MOI32" s="1013"/>
      <c r="MOJ32" s="1013"/>
      <c r="MOK32" s="1013"/>
      <c r="MOL32" s="1013"/>
      <c r="MOM32" s="1013"/>
      <c r="MON32" s="1013"/>
      <c r="MOO32" s="1013"/>
      <c r="MOP32" s="1013"/>
      <c r="MOQ32" s="1013"/>
      <c r="MOR32" s="1013"/>
      <c r="MOS32" s="1013"/>
      <c r="MOT32" s="1013"/>
      <c r="MOU32" s="1013"/>
      <c r="MOV32" s="1013"/>
      <c r="MOW32" s="1013"/>
      <c r="MOX32" s="1013"/>
      <c r="MOY32" s="1013"/>
      <c r="MOZ32" s="1013"/>
      <c r="MPA32" s="1013"/>
      <c r="MPB32" s="1013"/>
      <c r="MPC32" s="1013"/>
      <c r="MPD32" s="1013"/>
      <c r="MPE32" s="1013"/>
      <c r="MPF32" s="1013"/>
      <c r="MPG32" s="1013"/>
      <c r="MPH32" s="1013"/>
      <c r="MPI32" s="1013"/>
      <c r="MPJ32" s="1013"/>
      <c r="MPK32" s="1013"/>
      <c r="MPL32" s="1013"/>
      <c r="MPM32" s="1013"/>
      <c r="MPN32" s="1013"/>
      <c r="MPO32" s="1013"/>
      <c r="MPP32" s="1013"/>
      <c r="MPQ32" s="1013"/>
      <c r="MPR32" s="1013"/>
      <c r="MPS32" s="1013"/>
      <c r="MPT32" s="1013"/>
      <c r="MPU32" s="1013"/>
      <c r="MPV32" s="1013"/>
      <c r="MPW32" s="1013"/>
      <c r="MPX32" s="1013"/>
      <c r="MPY32" s="1013"/>
      <c r="MPZ32" s="1013"/>
      <c r="MQA32" s="1013"/>
      <c r="MQB32" s="1013"/>
      <c r="MQC32" s="1013"/>
      <c r="MQD32" s="1013"/>
      <c r="MQE32" s="1013"/>
      <c r="MQF32" s="1013"/>
      <c r="MQG32" s="1013"/>
      <c r="MQH32" s="1013"/>
      <c r="MQI32" s="1013"/>
      <c r="MQJ32" s="1013"/>
      <c r="MQK32" s="1013"/>
      <c r="MQL32" s="1013"/>
      <c r="MQM32" s="1013"/>
      <c r="MQN32" s="1013"/>
      <c r="MQO32" s="1013"/>
      <c r="MQP32" s="1013"/>
      <c r="MQQ32" s="1013"/>
      <c r="MQR32" s="1013"/>
      <c r="MQS32" s="1013"/>
      <c r="MQT32" s="1013"/>
      <c r="MQU32" s="1013"/>
      <c r="MQV32" s="1013"/>
      <c r="MQW32" s="1013"/>
      <c r="MQX32" s="1013"/>
      <c r="MQY32" s="1013"/>
      <c r="MQZ32" s="1013"/>
      <c r="MRA32" s="1013"/>
      <c r="MRB32" s="1013"/>
      <c r="MRC32" s="1013"/>
      <c r="MRD32" s="1013"/>
      <c r="MRE32" s="1013"/>
      <c r="MRF32" s="1013"/>
      <c r="MRG32" s="1013"/>
      <c r="MRH32" s="1013"/>
      <c r="MRI32" s="1013"/>
      <c r="MRJ32" s="1013"/>
      <c r="MRK32" s="1013"/>
      <c r="MRL32" s="1013"/>
      <c r="MRM32" s="1013"/>
      <c r="MRN32" s="1013"/>
      <c r="MRO32" s="1013"/>
      <c r="MRP32" s="1013"/>
      <c r="MRQ32" s="1013"/>
      <c r="MRR32" s="1013"/>
      <c r="MRS32" s="1013"/>
      <c r="MRT32" s="1013"/>
      <c r="MRU32" s="1013"/>
      <c r="MRV32" s="1013"/>
      <c r="MRW32" s="1013"/>
      <c r="MRX32" s="1013"/>
      <c r="MRY32" s="1013"/>
      <c r="MRZ32" s="1013"/>
      <c r="MSA32" s="1013"/>
      <c r="MSB32" s="1013"/>
      <c r="MSC32" s="1013"/>
      <c r="MSD32" s="1013"/>
      <c r="MSE32" s="1013"/>
      <c r="MSF32" s="1013"/>
      <c r="MSG32" s="1013"/>
      <c r="MSH32" s="1013"/>
      <c r="MSI32" s="1013"/>
      <c r="MSJ32" s="1013"/>
      <c r="MSK32" s="1013"/>
      <c r="MSL32" s="1013"/>
      <c r="MSM32" s="1013"/>
      <c r="MSN32" s="1013"/>
      <c r="MSO32" s="1013"/>
      <c r="MSP32" s="1013"/>
      <c r="MSQ32" s="1013"/>
      <c r="MSR32" s="1013"/>
      <c r="MSS32" s="1013"/>
      <c r="MST32" s="1013"/>
      <c r="MSU32" s="1013"/>
      <c r="MSV32" s="1013"/>
      <c r="MSW32" s="1013"/>
      <c r="MSX32" s="1013"/>
      <c r="MSY32" s="1013"/>
      <c r="MSZ32" s="1013"/>
      <c r="MTA32" s="1013"/>
      <c r="MTB32" s="1013"/>
      <c r="MTC32" s="1013"/>
      <c r="MTD32" s="1013"/>
      <c r="MTE32" s="1013"/>
      <c r="MTF32" s="1013"/>
      <c r="MTG32" s="1013"/>
      <c r="MTH32" s="1013"/>
      <c r="MTI32" s="1013"/>
      <c r="MTJ32" s="1013"/>
      <c r="MTK32" s="1013"/>
      <c r="MTL32" s="1013"/>
      <c r="MTM32" s="1013"/>
      <c r="MTN32" s="1013"/>
      <c r="MTO32" s="1013"/>
      <c r="MTP32" s="1013"/>
      <c r="MTQ32" s="1013"/>
      <c r="MTR32" s="1013"/>
      <c r="MTS32" s="1013"/>
      <c r="MTT32" s="1013"/>
      <c r="MTU32" s="1013"/>
      <c r="MTV32" s="1013"/>
      <c r="MTW32" s="1013"/>
      <c r="MTX32" s="1013"/>
      <c r="MTY32" s="1013"/>
      <c r="MTZ32" s="1013"/>
      <c r="MUA32" s="1013"/>
      <c r="MUB32" s="1013"/>
      <c r="MUC32" s="1013"/>
      <c r="MUD32" s="1013"/>
      <c r="MUE32" s="1013"/>
      <c r="MUF32" s="1013"/>
      <c r="MUG32" s="1013"/>
      <c r="MUH32" s="1013"/>
      <c r="MUI32" s="1013"/>
      <c r="MUJ32" s="1013"/>
      <c r="MUK32" s="1013"/>
      <c r="MUL32" s="1013"/>
      <c r="MUM32" s="1013"/>
      <c r="MUN32" s="1013"/>
      <c r="MUO32" s="1013"/>
      <c r="MUP32" s="1013"/>
      <c r="MUQ32" s="1013"/>
      <c r="MUR32" s="1013"/>
      <c r="MUS32" s="1013"/>
      <c r="MUT32" s="1013"/>
      <c r="MUU32" s="1013"/>
      <c r="MUV32" s="1013"/>
      <c r="MUW32" s="1013"/>
      <c r="MUX32" s="1013"/>
      <c r="MUY32" s="1013"/>
      <c r="MUZ32" s="1013"/>
      <c r="MVA32" s="1013"/>
      <c r="MVB32" s="1013"/>
      <c r="MVC32" s="1013"/>
      <c r="MVD32" s="1013"/>
      <c r="MVE32" s="1013"/>
      <c r="MVF32" s="1013"/>
      <c r="MVG32" s="1013"/>
      <c r="MVH32" s="1013"/>
      <c r="MVI32" s="1013"/>
      <c r="MVJ32" s="1013"/>
      <c r="MVK32" s="1013"/>
      <c r="MVL32" s="1013"/>
      <c r="MVM32" s="1013"/>
      <c r="MVN32" s="1013"/>
      <c r="MVO32" s="1013"/>
      <c r="MVP32" s="1013"/>
      <c r="MVQ32" s="1013"/>
      <c r="MVR32" s="1013"/>
      <c r="MVS32" s="1013"/>
      <c r="MVT32" s="1013"/>
      <c r="MVU32" s="1013"/>
      <c r="MVV32" s="1013"/>
      <c r="MVW32" s="1013"/>
      <c r="MVX32" s="1013"/>
      <c r="MVY32" s="1013"/>
      <c r="MVZ32" s="1013"/>
      <c r="MWA32" s="1013"/>
      <c r="MWB32" s="1013"/>
      <c r="MWC32" s="1013"/>
      <c r="MWD32" s="1013"/>
      <c r="MWE32" s="1013"/>
      <c r="MWF32" s="1013"/>
      <c r="MWG32" s="1013"/>
      <c r="MWH32" s="1013"/>
      <c r="MWI32" s="1013"/>
      <c r="MWJ32" s="1013"/>
      <c r="MWK32" s="1013"/>
      <c r="MWL32" s="1013"/>
      <c r="MWM32" s="1013"/>
      <c r="MWN32" s="1013"/>
      <c r="MWO32" s="1013"/>
      <c r="MWP32" s="1013"/>
      <c r="MWQ32" s="1013"/>
      <c r="MWR32" s="1013"/>
      <c r="MWS32" s="1013"/>
      <c r="MWT32" s="1013"/>
      <c r="MWU32" s="1013"/>
      <c r="MWV32" s="1013"/>
      <c r="MWW32" s="1013"/>
      <c r="MWX32" s="1013"/>
      <c r="MWY32" s="1013"/>
      <c r="MWZ32" s="1013"/>
      <c r="MXA32" s="1013"/>
      <c r="MXB32" s="1013"/>
      <c r="MXC32" s="1013"/>
      <c r="MXD32" s="1013"/>
      <c r="MXE32" s="1013"/>
      <c r="MXF32" s="1013"/>
      <c r="MXG32" s="1013"/>
      <c r="MXH32" s="1013"/>
      <c r="MXI32" s="1013"/>
      <c r="MXJ32" s="1013"/>
      <c r="MXK32" s="1013"/>
      <c r="MXL32" s="1013"/>
      <c r="MXM32" s="1013"/>
      <c r="MXN32" s="1013"/>
      <c r="MXO32" s="1013"/>
      <c r="MXP32" s="1013"/>
      <c r="MXQ32" s="1013"/>
      <c r="MXR32" s="1013"/>
      <c r="MXS32" s="1013"/>
      <c r="MXT32" s="1013"/>
      <c r="MXU32" s="1013"/>
      <c r="MXV32" s="1013"/>
      <c r="MXW32" s="1013"/>
      <c r="MXX32" s="1013"/>
      <c r="MXY32" s="1013"/>
      <c r="MXZ32" s="1013"/>
      <c r="MYA32" s="1013"/>
      <c r="MYB32" s="1013"/>
      <c r="MYC32" s="1013"/>
      <c r="MYD32" s="1013"/>
      <c r="MYE32" s="1013"/>
      <c r="MYF32" s="1013"/>
      <c r="MYG32" s="1013"/>
      <c r="MYH32" s="1013"/>
      <c r="MYI32" s="1013"/>
      <c r="MYJ32" s="1013"/>
      <c r="MYK32" s="1013"/>
      <c r="MYL32" s="1013"/>
      <c r="MYM32" s="1013"/>
      <c r="MYN32" s="1013"/>
      <c r="MYO32" s="1013"/>
      <c r="MYP32" s="1013"/>
      <c r="MYQ32" s="1013"/>
      <c r="MYR32" s="1013"/>
      <c r="MYS32" s="1013"/>
      <c r="MYT32" s="1013"/>
      <c r="MYU32" s="1013"/>
      <c r="MYV32" s="1013"/>
      <c r="MYW32" s="1013"/>
      <c r="MYX32" s="1013"/>
      <c r="MYY32" s="1013"/>
      <c r="MYZ32" s="1013"/>
      <c r="MZA32" s="1013"/>
      <c r="MZB32" s="1013"/>
      <c r="MZC32" s="1013"/>
      <c r="MZD32" s="1013"/>
      <c r="MZE32" s="1013"/>
      <c r="MZF32" s="1013"/>
      <c r="MZG32" s="1013"/>
      <c r="MZH32" s="1013"/>
      <c r="MZI32" s="1013"/>
      <c r="MZJ32" s="1013"/>
      <c r="MZK32" s="1013"/>
      <c r="MZL32" s="1013"/>
      <c r="MZM32" s="1013"/>
      <c r="MZN32" s="1013"/>
      <c r="MZO32" s="1013"/>
      <c r="MZP32" s="1013"/>
      <c r="MZQ32" s="1013"/>
      <c r="MZR32" s="1013"/>
      <c r="MZS32" s="1013"/>
      <c r="MZT32" s="1013"/>
      <c r="MZU32" s="1013"/>
      <c r="MZV32" s="1013"/>
      <c r="MZW32" s="1013"/>
      <c r="MZX32" s="1013"/>
      <c r="MZY32" s="1013"/>
      <c r="MZZ32" s="1013"/>
      <c r="NAA32" s="1013"/>
      <c r="NAB32" s="1013"/>
      <c r="NAC32" s="1013"/>
      <c r="NAD32" s="1013"/>
      <c r="NAE32" s="1013"/>
      <c r="NAF32" s="1013"/>
      <c r="NAG32" s="1013"/>
      <c r="NAH32" s="1013"/>
      <c r="NAI32" s="1013"/>
      <c r="NAJ32" s="1013"/>
      <c r="NAK32" s="1013"/>
      <c r="NAL32" s="1013"/>
      <c r="NAM32" s="1013"/>
      <c r="NAN32" s="1013"/>
      <c r="NAO32" s="1013"/>
      <c r="NAP32" s="1013"/>
      <c r="NAQ32" s="1013"/>
      <c r="NAR32" s="1013"/>
      <c r="NAS32" s="1013"/>
      <c r="NAT32" s="1013"/>
      <c r="NAU32" s="1013"/>
      <c r="NAV32" s="1013"/>
      <c r="NAW32" s="1013"/>
      <c r="NAX32" s="1013"/>
      <c r="NAY32" s="1013"/>
      <c r="NAZ32" s="1013"/>
      <c r="NBA32" s="1013"/>
      <c r="NBB32" s="1013"/>
      <c r="NBC32" s="1013"/>
      <c r="NBD32" s="1013"/>
      <c r="NBE32" s="1013"/>
      <c r="NBF32" s="1013"/>
      <c r="NBG32" s="1013"/>
      <c r="NBH32" s="1013"/>
      <c r="NBI32" s="1013"/>
      <c r="NBJ32" s="1013"/>
      <c r="NBK32" s="1013"/>
      <c r="NBL32" s="1013"/>
      <c r="NBM32" s="1013"/>
      <c r="NBN32" s="1013"/>
      <c r="NBO32" s="1013"/>
      <c r="NBP32" s="1013"/>
      <c r="NBQ32" s="1013"/>
      <c r="NBR32" s="1013"/>
      <c r="NBS32" s="1013"/>
      <c r="NBT32" s="1013"/>
      <c r="NBU32" s="1013"/>
      <c r="NBV32" s="1013"/>
      <c r="NBW32" s="1013"/>
      <c r="NBX32" s="1013"/>
      <c r="NBY32" s="1013"/>
      <c r="NBZ32" s="1013"/>
      <c r="NCA32" s="1013"/>
      <c r="NCB32" s="1013"/>
      <c r="NCC32" s="1013"/>
      <c r="NCD32" s="1013"/>
      <c r="NCE32" s="1013"/>
      <c r="NCF32" s="1013"/>
      <c r="NCG32" s="1013"/>
      <c r="NCH32" s="1013"/>
      <c r="NCI32" s="1013"/>
      <c r="NCJ32" s="1013"/>
      <c r="NCK32" s="1013"/>
      <c r="NCL32" s="1013"/>
      <c r="NCM32" s="1013"/>
      <c r="NCN32" s="1013"/>
      <c r="NCO32" s="1013"/>
      <c r="NCP32" s="1013"/>
      <c r="NCQ32" s="1013"/>
      <c r="NCR32" s="1013"/>
      <c r="NCS32" s="1013"/>
      <c r="NCT32" s="1013"/>
      <c r="NCU32" s="1013"/>
      <c r="NCV32" s="1013"/>
      <c r="NCW32" s="1013"/>
      <c r="NCX32" s="1013"/>
      <c r="NCY32" s="1013"/>
      <c r="NCZ32" s="1013"/>
      <c r="NDA32" s="1013"/>
      <c r="NDB32" s="1013"/>
      <c r="NDC32" s="1013"/>
      <c r="NDD32" s="1013"/>
      <c r="NDE32" s="1013"/>
      <c r="NDF32" s="1013"/>
      <c r="NDG32" s="1013"/>
      <c r="NDH32" s="1013"/>
      <c r="NDI32" s="1013"/>
      <c r="NDJ32" s="1013"/>
      <c r="NDK32" s="1013"/>
      <c r="NDL32" s="1013"/>
      <c r="NDM32" s="1013"/>
      <c r="NDN32" s="1013"/>
      <c r="NDO32" s="1013"/>
      <c r="NDP32" s="1013"/>
      <c r="NDQ32" s="1013"/>
      <c r="NDR32" s="1013"/>
      <c r="NDS32" s="1013"/>
      <c r="NDT32" s="1013"/>
      <c r="NDU32" s="1013"/>
      <c r="NDV32" s="1013"/>
      <c r="NDW32" s="1013"/>
      <c r="NDX32" s="1013"/>
      <c r="NDY32" s="1013"/>
      <c r="NDZ32" s="1013"/>
      <c r="NEA32" s="1013"/>
      <c r="NEB32" s="1013"/>
      <c r="NEC32" s="1013"/>
      <c r="NED32" s="1013"/>
      <c r="NEE32" s="1013"/>
      <c r="NEF32" s="1013"/>
      <c r="NEG32" s="1013"/>
      <c r="NEH32" s="1013"/>
      <c r="NEI32" s="1013"/>
      <c r="NEJ32" s="1013"/>
      <c r="NEK32" s="1013"/>
      <c r="NEL32" s="1013"/>
      <c r="NEM32" s="1013"/>
      <c r="NEN32" s="1013"/>
      <c r="NEO32" s="1013"/>
      <c r="NEP32" s="1013"/>
      <c r="NEQ32" s="1013"/>
      <c r="NER32" s="1013"/>
      <c r="NES32" s="1013"/>
      <c r="NET32" s="1013"/>
      <c r="NEU32" s="1013"/>
      <c r="NEV32" s="1013"/>
      <c r="NEW32" s="1013"/>
      <c r="NEX32" s="1013"/>
      <c r="NEY32" s="1013"/>
      <c r="NEZ32" s="1013"/>
      <c r="NFA32" s="1013"/>
      <c r="NFB32" s="1013"/>
      <c r="NFC32" s="1013"/>
      <c r="NFD32" s="1013"/>
      <c r="NFE32" s="1013"/>
      <c r="NFF32" s="1013"/>
      <c r="NFG32" s="1013"/>
      <c r="NFH32" s="1013"/>
      <c r="NFI32" s="1013"/>
      <c r="NFJ32" s="1013"/>
      <c r="NFK32" s="1013"/>
      <c r="NFL32" s="1013"/>
      <c r="NFM32" s="1013"/>
      <c r="NFN32" s="1013"/>
      <c r="NFO32" s="1013"/>
      <c r="NFP32" s="1013"/>
      <c r="NFQ32" s="1013"/>
      <c r="NFR32" s="1013"/>
      <c r="NFS32" s="1013"/>
      <c r="NFT32" s="1013"/>
      <c r="NFU32" s="1013"/>
      <c r="NFV32" s="1013"/>
      <c r="NFW32" s="1013"/>
      <c r="NFX32" s="1013"/>
      <c r="NFY32" s="1013"/>
      <c r="NFZ32" s="1013"/>
      <c r="NGA32" s="1013"/>
      <c r="NGB32" s="1013"/>
      <c r="NGC32" s="1013"/>
      <c r="NGD32" s="1013"/>
      <c r="NGE32" s="1013"/>
      <c r="NGF32" s="1013"/>
      <c r="NGG32" s="1013"/>
      <c r="NGH32" s="1013"/>
      <c r="NGI32" s="1013"/>
      <c r="NGJ32" s="1013"/>
      <c r="NGK32" s="1013"/>
      <c r="NGL32" s="1013"/>
      <c r="NGM32" s="1013"/>
      <c r="NGN32" s="1013"/>
      <c r="NGO32" s="1013"/>
      <c r="NGP32" s="1013"/>
      <c r="NGQ32" s="1013"/>
      <c r="NGR32" s="1013"/>
      <c r="NGS32" s="1013"/>
      <c r="NGT32" s="1013"/>
      <c r="NGU32" s="1013"/>
      <c r="NGV32" s="1013"/>
      <c r="NGW32" s="1013"/>
      <c r="NGX32" s="1013"/>
      <c r="NGY32" s="1013"/>
      <c r="NGZ32" s="1013"/>
      <c r="NHA32" s="1013"/>
      <c r="NHB32" s="1013"/>
      <c r="NHC32" s="1013"/>
      <c r="NHD32" s="1013"/>
      <c r="NHE32" s="1013"/>
      <c r="NHF32" s="1013"/>
      <c r="NHG32" s="1013"/>
      <c r="NHH32" s="1013"/>
      <c r="NHI32" s="1013"/>
      <c r="NHJ32" s="1013"/>
      <c r="NHK32" s="1013"/>
      <c r="NHL32" s="1013"/>
      <c r="NHM32" s="1013"/>
      <c r="NHN32" s="1013"/>
      <c r="NHO32" s="1013"/>
      <c r="NHP32" s="1013"/>
      <c r="NHQ32" s="1013"/>
      <c r="NHR32" s="1013"/>
      <c r="NHS32" s="1013"/>
      <c r="NHT32" s="1013"/>
      <c r="NHU32" s="1013"/>
      <c r="NHV32" s="1013"/>
      <c r="NHW32" s="1013"/>
      <c r="NHX32" s="1013"/>
      <c r="NHY32" s="1013"/>
      <c r="NHZ32" s="1013"/>
      <c r="NIA32" s="1013"/>
      <c r="NIB32" s="1013"/>
      <c r="NIC32" s="1013"/>
      <c r="NID32" s="1013"/>
      <c r="NIE32" s="1013"/>
      <c r="NIF32" s="1013"/>
      <c r="NIG32" s="1013"/>
      <c r="NIH32" s="1013"/>
      <c r="NII32" s="1013"/>
      <c r="NIJ32" s="1013"/>
      <c r="NIK32" s="1013"/>
      <c r="NIL32" s="1013"/>
      <c r="NIM32" s="1013"/>
      <c r="NIN32" s="1013"/>
      <c r="NIO32" s="1013"/>
      <c r="NIP32" s="1013"/>
      <c r="NIQ32" s="1013"/>
      <c r="NIR32" s="1013"/>
      <c r="NIS32" s="1013"/>
      <c r="NIT32" s="1013"/>
      <c r="NIU32" s="1013"/>
      <c r="NIV32" s="1013"/>
      <c r="NIW32" s="1013"/>
      <c r="NIX32" s="1013"/>
      <c r="NIY32" s="1013"/>
      <c r="NIZ32" s="1013"/>
      <c r="NJA32" s="1013"/>
      <c r="NJB32" s="1013"/>
      <c r="NJC32" s="1013"/>
      <c r="NJD32" s="1013"/>
      <c r="NJE32" s="1013"/>
      <c r="NJF32" s="1013"/>
      <c r="NJG32" s="1013"/>
      <c r="NJH32" s="1013"/>
      <c r="NJI32" s="1013"/>
      <c r="NJJ32" s="1013"/>
      <c r="NJK32" s="1013"/>
      <c r="NJL32" s="1013"/>
      <c r="NJM32" s="1013"/>
      <c r="NJN32" s="1013"/>
      <c r="NJO32" s="1013"/>
      <c r="NJP32" s="1013"/>
      <c r="NJQ32" s="1013"/>
      <c r="NJR32" s="1013"/>
      <c r="NJS32" s="1013"/>
      <c r="NJT32" s="1013"/>
      <c r="NJU32" s="1013"/>
      <c r="NJV32" s="1013"/>
      <c r="NJW32" s="1013"/>
      <c r="NJX32" s="1013"/>
      <c r="NJY32" s="1013"/>
      <c r="NJZ32" s="1013"/>
      <c r="NKA32" s="1013"/>
      <c r="NKB32" s="1013"/>
      <c r="NKC32" s="1013"/>
      <c r="NKD32" s="1013"/>
      <c r="NKE32" s="1013"/>
      <c r="NKF32" s="1013"/>
      <c r="NKG32" s="1013"/>
      <c r="NKH32" s="1013"/>
      <c r="NKI32" s="1013"/>
      <c r="NKJ32" s="1013"/>
      <c r="NKK32" s="1013"/>
      <c r="NKL32" s="1013"/>
      <c r="NKM32" s="1013"/>
      <c r="NKN32" s="1013"/>
      <c r="NKO32" s="1013"/>
      <c r="NKP32" s="1013"/>
      <c r="NKQ32" s="1013"/>
      <c r="NKR32" s="1013"/>
      <c r="NKS32" s="1013"/>
      <c r="NKT32" s="1013"/>
      <c r="NKU32" s="1013"/>
      <c r="NKV32" s="1013"/>
      <c r="NKW32" s="1013"/>
      <c r="NKX32" s="1013"/>
      <c r="NKY32" s="1013"/>
      <c r="NKZ32" s="1013"/>
      <c r="NLA32" s="1013"/>
      <c r="NLB32" s="1013"/>
      <c r="NLC32" s="1013"/>
      <c r="NLD32" s="1013"/>
      <c r="NLE32" s="1013"/>
      <c r="NLF32" s="1013"/>
      <c r="NLG32" s="1013"/>
      <c r="NLH32" s="1013"/>
      <c r="NLI32" s="1013"/>
      <c r="NLJ32" s="1013"/>
      <c r="NLK32" s="1013"/>
      <c r="NLL32" s="1013"/>
      <c r="NLM32" s="1013"/>
      <c r="NLN32" s="1013"/>
      <c r="NLO32" s="1013"/>
      <c r="NLP32" s="1013"/>
      <c r="NLQ32" s="1013"/>
      <c r="NLR32" s="1013"/>
      <c r="NLS32" s="1013"/>
      <c r="NLT32" s="1013"/>
      <c r="NLU32" s="1013"/>
      <c r="NLV32" s="1013"/>
      <c r="NLW32" s="1013"/>
      <c r="NLX32" s="1013"/>
      <c r="NLY32" s="1013"/>
      <c r="NLZ32" s="1013"/>
      <c r="NMA32" s="1013"/>
      <c r="NMB32" s="1013"/>
      <c r="NMC32" s="1013"/>
      <c r="NMD32" s="1013"/>
      <c r="NME32" s="1013"/>
      <c r="NMF32" s="1013"/>
      <c r="NMG32" s="1013"/>
      <c r="NMH32" s="1013"/>
      <c r="NMI32" s="1013"/>
      <c r="NMJ32" s="1013"/>
      <c r="NMK32" s="1013"/>
      <c r="NML32" s="1013"/>
      <c r="NMM32" s="1013"/>
      <c r="NMN32" s="1013"/>
      <c r="NMO32" s="1013"/>
      <c r="NMP32" s="1013"/>
      <c r="NMQ32" s="1013"/>
      <c r="NMR32" s="1013"/>
      <c r="NMS32" s="1013"/>
      <c r="NMT32" s="1013"/>
      <c r="NMU32" s="1013"/>
      <c r="NMV32" s="1013"/>
      <c r="NMW32" s="1013"/>
      <c r="NMX32" s="1013"/>
      <c r="NMY32" s="1013"/>
      <c r="NMZ32" s="1013"/>
      <c r="NNA32" s="1013"/>
      <c r="NNB32" s="1013"/>
      <c r="NNC32" s="1013"/>
      <c r="NND32" s="1013"/>
      <c r="NNE32" s="1013"/>
      <c r="NNF32" s="1013"/>
      <c r="NNG32" s="1013"/>
      <c r="NNH32" s="1013"/>
      <c r="NNI32" s="1013"/>
      <c r="NNJ32" s="1013"/>
      <c r="NNK32" s="1013"/>
      <c r="NNL32" s="1013"/>
      <c r="NNM32" s="1013"/>
      <c r="NNN32" s="1013"/>
      <c r="NNO32" s="1013"/>
      <c r="NNP32" s="1013"/>
      <c r="NNQ32" s="1013"/>
      <c r="NNR32" s="1013"/>
      <c r="NNS32" s="1013"/>
      <c r="NNT32" s="1013"/>
      <c r="NNU32" s="1013"/>
      <c r="NNV32" s="1013"/>
      <c r="NNW32" s="1013"/>
      <c r="NNX32" s="1013"/>
      <c r="NNY32" s="1013"/>
      <c r="NNZ32" s="1013"/>
      <c r="NOA32" s="1013"/>
      <c r="NOB32" s="1013"/>
      <c r="NOC32" s="1013"/>
      <c r="NOD32" s="1013"/>
      <c r="NOE32" s="1013"/>
      <c r="NOF32" s="1013"/>
      <c r="NOG32" s="1013"/>
      <c r="NOH32" s="1013"/>
      <c r="NOI32" s="1013"/>
      <c r="NOJ32" s="1013"/>
      <c r="NOK32" s="1013"/>
      <c r="NOL32" s="1013"/>
      <c r="NOM32" s="1013"/>
      <c r="NON32" s="1013"/>
      <c r="NOO32" s="1013"/>
      <c r="NOP32" s="1013"/>
      <c r="NOQ32" s="1013"/>
      <c r="NOR32" s="1013"/>
      <c r="NOS32" s="1013"/>
      <c r="NOT32" s="1013"/>
      <c r="NOU32" s="1013"/>
      <c r="NOV32" s="1013"/>
      <c r="NOW32" s="1013"/>
      <c r="NOX32" s="1013"/>
      <c r="NOY32" s="1013"/>
      <c r="NOZ32" s="1013"/>
      <c r="NPA32" s="1013"/>
      <c r="NPB32" s="1013"/>
      <c r="NPC32" s="1013"/>
      <c r="NPD32" s="1013"/>
      <c r="NPE32" s="1013"/>
      <c r="NPF32" s="1013"/>
      <c r="NPG32" s="1013"/>
      <c r="NPH32" s="1013"/>
      <c r="NPI32" s="1013"/>
      <c r="NPJ32" s="1013"/>
      <c r="NPK32" s="1013"/>
      <c r="NPL32" s="1013"/>
      <c r="NPM32" s="1013"/>
      <c r="NPN32" s="1013"/>
      <c r="NPO32" s="1013"/>
      <c r="NPP32" s="1013"/>
      <c r="NPQ32" s="1013"/>
      <c r="NPR32" s="1013"/>
      <c r="NPS32" s="1013"/>
      <c r="NPT32" s="1013"/>
      <c r="NPU32" s="1013"/>
      <c r="NPV32" s="1013"/>
      <c r="NPW32" s="1013"/>
      <c r="NPX32" s="1013"/>
      <c r="NPY32" s="1013"/>
      <c r="NPZ32" s="1013"/>
      <c r="NQA32" s="1013"/>
      <c r="NQB32" s="1013"/>
      <c r="NQC32" s="1013"/>
      <c r="NQD32" s="1013"/>
      <c r="NQE32" s="1013"/>
      <c r="NQF32" s="1013"/>
      <c r="NQG32" s="1013"/>
      <c r="NQH32" s="1013"/>
      <c r="NQI32" s="1013"/>
      <c r="NQJ32" s="1013"/>
      <c r="NQK32" s="1013"/>
      <c r="NQL32" s="1013"/>
      <c r="NQM32" s="1013"/>
      <c r="NQN32" s="1013"/>
      <c r="NQO32" s="1013"/>
      <c r="NQP32" s="1013"/>
      <c r="NQQ32" s="1013"/>
      <c r="NQR32" s="1013"/>
      <c r="NQS32" s="1013"/>
      <c r="NQT32" s="1013"/>
      <c r="NQU32" s="1013"/>
      <c r="NQV32" s="1013"/>
      <c r="NQW32" s="1013"/>
      <c r="NQX32" s="1013"/>
      <c r="NQY32" s="1013"/>
      <c r="NQZ32" s="1013"/>
      <c r="NRA32" s="1013"/>
      <c r="NRB32" s="1013"/>
      <c r="NRC32" s="1013"/>
      <c r="NRD32" s="1013"/>
      <c r="NRE32" s="1013"/>
      <c r="NRF32" s="1013"/>
      <c r="NRG32" s="1013"/>
      <c r="NRH32" s="1013"/>
      <c r="NRI32" s="1013"/>
      <c r="NRJ32" s="1013"/>
      <c r="NRK32" s="1013"/>
      <c r="NRL32" s="1013"/>
      <c r="NRM32" s="1013"/>
      <c r="NRN32" s="1013"/>
      <c r="NRO32" s="1013"/>
      <c r="NRP32" s="1013"/>
      <c r="NRQ32" s="1013"/>
      <c r="NRR32" s="1013"/>
      <c r="NRS32" s="1013"/>
      <c r="NRT32" s="1013"/>
      <c r="NRU32" s="1013"/>
      <c r="NRV32" s="1013"/>
      <c r="NRW32" s="1013"/>
      <c r="NRX32" s="1013"/>
      <c r="NRY32" s="1013"/>
      <c r="NRZ32" s="1013"/>
      <c r="NSA32" s="1013"/>
      <c r="NSB32" s="1013"/>
      <c r="NSC32" s="1013"/>
      <c r="NSD32" s="1013"/>
      <c r="NSE32" s="1013"/>
      <c r="NSF32" s="1013"/>
      <c r="NSG32" s="1013"/>
      <c r="NSH32" s="1013"/>
      <c r="NSI32" s="1013"/>
      <c r="NSJ32" s="1013"/>
      <c r="NSK32" s="1013"/>
      <c r="NSL32" s="1013"/>
      <c r="NSM32" s="1013"/>
      <c r="NSN32" s="1013"/>
      <c r="NSO32" s="1013"/>
      <c r="NSP32" s="1013"/>
      <c r="NSQ32" s="1013"/>
      <c r="NSR32" s="1013"/>
      <c r="NSS32" s="1013"/>
      <c r="NST32" s="1013"/>
      <c r="NSU32" s="1013"/>
      <c r="NSV32" s="1013"/>
      <c r="NSW32" s="1013"/>
      <c r="NSX32" s="1013"/>
      <c r="NSY32" s="1013"/>
      <c r="NSZ32" s="1013"/>
      <c r="NTA32" s="1013"/>
      <c r="NTB32" s="1013"/>
      <c r="NTC32" s="1013"/>
      <c r="NTD32" s="1013"/>
      <c r="NTE32" s="1013"/>
      <c r="NTF32" s="1013"/>
      <c r="NTG32" s="1013"/>
      <c r="NTH32" s="1013"/>
      <c r="NTI32" s="1013"/>
      <c r="NTJ32" s="1013"/>
      <c r="NTK32" s="1013"/>
      <c r="NTL32" s="1013"/>
      <c r="NTM32" s="1013"/>
      <c r="NTN32" s="1013"/>
      <c r="NTO32" s="1013"/>
      <c r="NTP32" s="1013"/>
      <c r="NTQ32" s="1013"/>
      <c r="NTR32" s="1013"/>
      <c r="NTS32" s="1013"/>
      <c r="NTT32" s="1013"/>
      <c r="NTU32" s="1013"/>
      <c r="NTV32" s="1013"/>
      <c r="NTW32" s="1013"/>
      <c r="NTX32" s="1013"/>
      <c r="NTY32" s="1013"/>
      <c r="NTZ32" s="1013"/>
      <c r="NUA32" s="1013"/>
      <c r="NUB32" s="1013"/>
      <c r="NUC32" s="1013"/>
      <c r="NUD32" s="1013"/>
      <c r="NUE32" s="1013"/>
      <c r="NUF32" s="1013"/>
      <c r="NUG32" s="1013"/>
      <c r="NUH32" s="1013"/>
      <c r="NUI32" s="1013"/>
      <c r="NUJ32" s="1013"/>
      <c r="NUK32" s="1013"/>
      <c r="NUL32" s="1013"/>
      <c r="NUM32" s="1013"/>
      <c r="NUN32" s="1013"/>
      <c r="NUO32" s="1013"/>
      <c r="NUP32" s="1013"/>
      <c r="NUQ32" s="1013"/>
      <c r="NUR32" s="1013"/>
      <c r="NUS32" s="1013"/>
      <c r="NUT32" s="1013"/>
      <c r="NUU32" s="1013"/>
      <c r="NUV32" s="1013"/>
      <c r="NUW32" s="1013"/>
      <c r="NUX32" s="1013"/>
      <c r="NUY32" s="1013"/>
      <c r="NUZ32" s="1013"/>
      <c r="NVA32" s="1013"/>
      <c r="NVB32" s="1013"/>
      <c r="NVC32" s="1013"/>
      <c r="NVD32" s="1013"/>
      <c r="NVE32" s="1013"/>
      <c r="NVF32" s="1013"/>
      <c r="NVG32" s="1013"/>
      <c r="NVH32" s="1013"/>
      <c r="NVI32" s="1013"/>
      <c r="NVJ32" s="1013"/>
      <c r="NVK32" s="1013"/>
      <c r="NVL32" s="1013"/>
      <c r="NVM32" s="1013"/>
      <c r="NVN32" s="1013"/>
      <c r="NVO32" s="1013"/>
      <c r="NVP32" s="1013"/>
      <c r="NVQ32" s="1013"/>
      <c r="NVR32" s="1013"/>
      <c r="NVS32" s="1013"/>
      <c r="NVT32" s="1013"/>
      <c r="NVU32" s="1013"/>
      <c r="NVV32" s="1013"/>
      <c r="NVW32" s="1013"/>
      <c r="NVX32" s="1013"/>
      <c r="NVY32" s="1013"/>
      <c r="NVZ32" s="1013"/>
      <c r="NWA32" s="1013"/>
      <c r="NWB32" s="1013"/>
      <c r="NWC32" s="1013"/>
      <c r="NWD32" s="1013"/>
      <c r="NWE32" s="1013"/>
      <c r="NWF32" s="1013"/>
      <c r="NWG32" s="1013"/>
      <c r="NWH32" s="1013"/>
      <c r="NWI32" s="1013"/>
      <c r="NWJ32" s="1013"/>
      <c r="NWK32" s="1013"/>
      <c r="NWL32" s="1013"/>
      <c r="NWM32" s="1013"/>
      <c r="NWN32" s="1013"/>
      <c r="NWO32" s="1013"/>
      <c r="NWP32" s="1013"/>
      <c r="NWQ32" s="1013"/>
      <c r="NWR32" s="1013"/>
      <c r="NWS32" s="1013"/>
      <c r="NWT32" s="1013"/>
      <c r="NWU32" s="1013"/>
      <c r="NWV32" s="1013"/>
      <c r="NWW32" s="1013"/>
      <c r="NWX32" s="1013"/>
      <c r="NWY32" s="1013"/>
      <c r="NWZ32" s="1013"/>
      <c r="NXA32" s="1013"/>
      <c r="NXB32" s="1013"/>
      <c r="NXC32" s="1013"/>
      <c r="NXD32" s="1013"/>
      <c r="NXE32" s="1013"/>
      <c r="NXF32" s="1013"/>
      <c r="NXG32" s="1013"/>
      <c r="NXH32" s="1013"/>
      <c r="NXI32" s="1013"/>
      <c r="NXJ32" s="1013"/>
      <c r="NXK32" s="1013"/>
      <c r="NXL32" s="1013"/>
      <c r="NXM32" s="1013"/>
      <c r="NXN32" s="1013"/>
      <c r="NXO32" s="1013"/>
      <c r="NXP32" s="1013"/>
      <c r="NXQ32" s="1013"/>
      <c r="NXR32" s="1013"/>
      <c r="NXS32" s="1013"/>
      <c r="NXT32" s="1013"/>
      <c r="NXU32" s="1013"/>
      <c r="NXV32" s="1013"/>
      <c r="NXW32" s="1013"/>
      <c r="NXX32" s="1013"/>
      <c r="NXY32" s="1013"/>
      <c r="NXZ32" s="1013"/>
      <c r="NYA32" s="1013"/>
      <c r="NYB32" s="1013"/>
      <c r="NYC32" s="1013"/>
      <c r="NYD32" s="1013"/>
      <c r="NYE32" s="1013"/>
      <c r="NYF32" s="1013"/>
      <c r="NYG32" s="1013"/>
      <c r="NYH32" s="1013"/>
      <c r="NYI32" s="1013"/>
      <c r="NYJ32" s="1013"/>
      <c r="NYK32" s="1013"/>
      <c r="NYL32" s="1013"/>
      <c r="NYM32" s="1013"/>
      <c r="NYN32" s="1013"/>
      <c r="NYO32" s="1013"/>
      <c r="NYP32" s="1013"/>
      <c r="NYQ32" s="1013"/>
      <c r="NYR32" s="1013"/>
      <c r="NYS32" s="1013"/>
      <c r="NYT32" s="1013"/>
      <c r="NYU32" s="1013"/>
      <c r="NYV32" s="1013"/>
      <c r="NYW32" s="1013"/>
      <c r="NYX32" s="1013"/>
      <c r="NYY32" s="1013"/>
      <c r="NYZ32" s="1013"/>
      <c r="NZA32" s="1013"/>
      <c r="NZB32" s="1013"/>
      <c r="NZC32" s="1013"/>
      <c r="NZD32" s="1013"/>
      <c r="NZE32" s="1013"/>
      <c r="NZF32" s="1013"/>
      <c r="NZG32" s="1013"/>
      <c r="NZH32" s="1013"/>
      <c r="NZI32" s="1013"/>
      <c r="NZJ32" s="1013"/>
      <c r="NZK32" s="1013"/>
      <c r="NZL32" s="1013"/>
      <c r="NZM32" s="1013"/>
      <c r="NZN32" s="1013"/>
      <c r="NZO32" s="1013"/>
      <c r="NZP32" s="1013"/>
      <c r="NZQ32" s="1013"/>
      <c r="NZR32" s="1013"/>
      <c r="NZS32" s="1013"/>
      <c r="NZT32" s="1013"/>
      <c r="NZU32" s="1013"/>
      <c r="NZV32" s="1013"/>
      <c r="NZW32" s="1013"/>
      <c r="NZX32" s="1013"/>
      <c r="NZY32" s="1013"/>
      <c r="NZZ32" s="1013"/>
      <c r="OAA32" s="1013"/>
      <c r="OAB32" s="1013"/>
      <c r="OAC32" s="1013"/>
      <c r="OAD32" s="1013"/>
      <c r="OAE32" s="1013"/>
      <c r="OAF32" s="1013"/>
      <c r="OAG32" s="1013"/>
      <c r="OAH32" s="1013"/>
      <c r="OAI32" s="1013"/>
      <c r="OAJ32" s="1013"/>
      <c r="OAK32" s="1013"/>
      <c r="OAL32" s="1013"/>
      <c r="OAM32" s="1013"/>
      <c r="OAN32" s="1013"/>
      <c r="OAO32" s="1013"/>
      <c r="OAP32" s="1013"/>
      <c r="OAQ32" s="1013"/>
      <c r="OAR32" s="1013"/>
      <c r="OAS32" s="1013"/>
      <c r="OAT32" s="1013"/>
      <c r="OAU32" s="1013"/>
      <c r="OAV32" s="1013"/>
      <c r="OAW32" s="1013"/>
      <c r="OAX32" s="1013"/>
      <c r="OAY32" s="1013"/>
      <c r="OAZ32" s="1013"/>
      <c r="OBA32" s="1013"/>
      <c r="OBB32" s="1013"/>
      <c r="OBC32" s="1013"/>
      <c r="OBD32" s="1013"/>
      <c r="OBE32" s="1013"/>
      <c r="OBF32" s="1013"/>
      <c r="OBG32" s="1013"/>
      <c r="OBH32" s="1013"/>
      <c r="OBI32" s="1013"/>
      <c r="OBJ32" s="1013"/>
      <c r="OBK32" s="1013"/>
      <c r="OBL32" s="1013"/>
      <c r="OBM32" s="1013"/>
      <c r="OBN32" s="1013"/>
      <c r="OBO32" s="1013"/>
      <c r="OBP32" s="1013"/>
      <c r="OBQ32" s="1013"/>
      <c r="OBR32" s="1013"/>
      <c r="OBS32" s="1013"/>
      <c r="OBT32" s="1013"/>
      <c r="OBU32" s="1013"/>
      <c r="OBV32" s="1013"/>
      <c r="OBW32" s="1013"/>
      <c r="OBX32" s="1013"/>
      <c r="OBY32" s="1013"/>
      <c r="OBZ32" s="1013"/>
      <c r="OCA32" s="1013"/>
      <c r="OCB32" s="1013"/>
      <c r="OCC32" s="1013"/>
      <c r="OCD32" s="1013"/>
      <c r="OCE32" s="1013"/>
      <c r="OCF32" s="1013"/>
      <c r="OCG32" s="1013"/>
      <c r="OCH32" s="1013"/>
      <c r="OCI32" s="1013"/>
      <c r="OCJ32" s="1013"/>
      <c r="OCK32" s="1013"/>
      <c r="OCL32" s="1013"/>
      <c r="OCM32" s="1013"/>
      <c r="OCN32" s="1013"/>
      <c r="OCO32" s="1013"/>
      <c r="OCP32" s="1013"/>
      <c r="OCQ32" s="1013"/>
      <c r="OCR32" s="1013"/>
      <c r="OCS32" s="1013"/>
      <c r="OCT32" s="1013"/>
      <c r="OCU32" s="1013"/>
      <c r="OCV32" s="1013"/>
      <c r="OCW32" s="1013"/>
      <c r="OCX32" s="1013"/>
      <c r="OCY32" s="1013"/>
      <c r="OCZ32" s="1013"/>
      <c r="ODA32" s="1013"/>
      <c r="ODB32" s="1013"/>
      <c r="ODC32" s="1013"/>
      <c r="ODD32" s="1013"/>
      <c r="ODE32" s="1013"/>
      <c r="ODF32" s="1013"/>
      <c r="ODG32" s="1013"/>
      <c r="ODH32" s="1013"/>
      <c r="ODI32" s="1013"/>
      <c r="ODJ32" s="1013"/>
      <c r="ODK32" s="1013"/>
      <c r="ODL32" s="1013"/>
      <c r="ODM32" s="1013"/>
      <c r="ODN32" s="1013"/>
      <c r="ODO32" s="1013"/>
      <c r="ODP32" s="1013"/>
      <c r="ODQ32" s="1013"/>
      <c r="ODR32" s="1013"/>
      <c r="ODS32" s="1013"/>
      <c r="ODT32" s="1013"/>
      <c r="ODU32" s="1013"/>
      <c r="ODV32" s="1013"/>
      <c r="ODW32" s="1013"/>
      <c r="ODX32" s="1013"/>
      <c r="ODY32" s="1013"/>
      <c r="ODZ32" s="1013"/>
      <c r="OEA32" s="1013"/>
      <c r="OEB32" s="1013"/>
      <c r="OEC32" s="1013"/>
      <c r="OED32" s="1013"/>
      <c r="OEE32" s="1013"/>
      <c r="OEF32" s="1013"/>
      <c r="OEG32" s="1013"/>
      <c r="OEH32" s="1013"/>
      <c r="OEI32" s="1013"/>
      <c r="OEJ32" s="1013"/>
      <c r="OEK32" s="1013"/>
      <c r="OEL32" s="1013"/>
      <c r="OEM32" s="1013"/>
      <c r="OEN32" s="1013"/>
      <c r="OEO32" s="1013"/>
      <c r="OEP32" s="1013"/>
      <c r="OEQ32" s="1013"/>
      <c r="OER32" s="1013"/>
      <c r="OES32" s="1013"/>
      <c r="OET32" s="1013"/>
      <c r="OEU32" s="1013"/>
      <c r="OEV32" s="1013"/>
      <c r="OEW32" s="1013"/>
      <c r="OEX32" s="1013"/>
      <c r="OEY32" s="1013"/>
      <c r="OEZ32" s="1013"/>
      <c r="OFA32" s="1013"/>
      <c r="OFB32" s="1013"/>
      <c r="OFC32" s="1013"/>
      <c r="OFD32" s="1013"/>
      <c r="OFE32" s="1013"/>
      <c r="OFF32" s="1013"/>
      <c r="OFG32" s="1013"/>
      <c r="OFH32" s="1013"/>
      <c r="OFI32" s="1013"/>
      <c r="OFJ32" s="1013"/>
      <c r="OFK32" s="1013"/>
      <c r="OFL32" s="1013"/>
      <c r="OFM32" s="1013"/>
      <c r="OFN32" s="1013"/>
      <c r="OFO32" s="1013"/>
      <c r="OFP32" s="1013"/>
      <c r="OFQ32" s="1013"/>
      <c r="OFR32" s="1013"/>
      <c r="OFS32" s="1013"/>
      <c r="OFT32" s="1013"/>
      <c r="OFU32" s="1013"/>
      <c r="OFV32" s="1013"/>
      <c r="OFW32" s="1013"/>
      <c r="OFX32" s="1013"/>
      <c r="OFY32" s="1013"/>
      <c r="OFZ32" s="1013"/>
      <c r="OGA32" s="1013"/>
      <c r="OGB32" s="1013"/>
      <c r="OGC32" s="1013"/>
      <c r="OGD32" s="1013"/>
      <c r="OGE32" s="1013"/>
      <c r="OGF32" s="1013"/>
      <c r="OGG32" s="1013"/>
      <c r="OGH32" s="1013"/>
      <c r="OGI32" s="1013"/>
      <c r="OGJ32" s="1013"/>
      <c r="OGK32" s="1013"/>
      <c r="OGL32" s="1013"/>
      <c r="OGM32" s="1013"/>
      <c r="OGN32" s="1013"/>
      <c r="OGO32" s="1013"/>
      <c r="OGP32" s="1013"/>
      <c r="OGQ32" s="1013"/>
      <c r="OGR32" s="1013"/>
      <c r="OGS32" s="1013"/>
      <c r="OGT32" s="1013"/>
      <c r="OGU32" s="1013"/>
      <c r="OGV32" s="1013"/>
      <c r="OGW32" s="1013"/>
      <c r="OGX32" s="1013"/>
      <c r="OGY32" s="1013"/>
      <c r="OGZ32" s="1013"/>
      <c r="OHA32" s="1013"/>
      <c r="OHB32" s="1013"/>
      <c r="OHC32" s="1013"/>
      <c r="OHD32" s="1013"/>
      <c r="OHE32" s="1013"/>
      <c r="OHF32" s="1013"/>
      <c r="OHG32" s="1013"/>
      <c r="OHH32" s="1013"/>
      <c r="OHI32" s="1013"/>
      <c r="OHJ32" s="1013"/>
      <c r="OHK32" s="1013"/>
      <c r="OHL32" s="1013"/>
      <c r="OHM32" s="1013"/>
      <c r="OHN32" s="1013"/>
      <c r="OHO32" s="1013"/>
      <c r="OHP32" s="1013"/>
      <c r="OHQ32" s="1013"/>
      <c r="OHR32" s="1013"/>
      <c r="OHS32" s="1013"/>
      <c r="OHT32" s="1013"/>
      <c r="OHU32" s="1013"/>
      <c r="OHV32" s="1013"/>
      <c r="OHW32" s="1013"/>
      <c r="OHX32" s="1013"/>
      <c r="OHY32" s="1013"/>
      <c r="OHZ32" s="1013"/>
      <c r="OIA32" s="1013"/>
      <c r="OIB32" s="1013"/>
      <c r="OIC32" s="1013"/>
      <c r="OID32" s="1013"/>
      <c r="OIE32" s="1013"/>
      <c r="OIF32" s="1013"/>
      <c r="OIG32" s="1013"/>
      <c r="OIH32" s="1013"/>
      <c r="OII32" s="1013"/>
      <c r="OIJ32" s="1013"/>
      <c r="OIK32" s="1013"/>
      <c r="OIL32" s="1013"/>
      <c r="OIM32" s="1013"/>
      <c r="OIN32" s="1013"/>
      <c r="OIO32" s="1013"/>
      <c r="OIP32" s="1013"/>
      <c r="OIQ32" s="1013"/>
      <c r="OIR32" s="1013"/>
      <c r="OIS32" s="1013"/>
      <c r="OIT32" s="1013"/>
      <c r="OIU32" s="1013"/>
      <c r="OIV32" s="1013"/>
      <c r="OIW32" s="1013"/>
      <c r="OIX32" s="1013"/>
      <c r="OIY32" s="1013"/>
      <c r="OIZ32" s="1013"/>
      <c r="OJA32" s="1013"/>
      <c r="OJB32" s="1013"/>
      <c r="OJC32" s="1013"/>
      <c r="OJD32" s="1013"/>
      <c r="OJE32" s="1013"/>
      <c r="OJF32" s="1013"/>
      <c r="OJG32" s="1013"/>
      <c r="OJH32" s="1013"/>
      <c r="OJI32" s="1013"/>
      <c r="OJJ32" s="1013"/>
      <c r="OJK32" s="1013"/>
      <c r="OJL32" s="1013"/>
      <c r="OJM32" s="1013"/>
      <c r="OJN32" s="1013"/>
      <c r="OJO32" s="1013"/>
      <c r="OJP32" s="1013"/>
      <c r="OJQ32" s="1013"/>
      <c r="OJR32" s="1013"/>
      <c r="OJS32" s="1013"/>
      <c r="OJT32" s="1013"/>
      <c r="OJU32" s="1013"/>
      <c r="OJV32" s="1013"/>
      <c r="OJW32" s="1013"/>
      <c r="OJX32" s="1013"/>
      <c r="OJY32" s="1013"/>
      <c r="OJZ32" s="1013"/>
      <c r="OKA32" s="1013"/>
      <c r="OKB32" s="1013"/>
      <c r="OKC32" s="1013"/>
      <c r="OKD32" s="1013"/>
      <c r="OKE32" s="1013"/>
      <c r="OKF32" s="1013"/>
      <c r="OKG32" s="1013"/>
      <c r="OKH32" s="1013"/>
      <c r="OKI32" s="1013"/>
      <c r="OKJ32" s="1013"/>
      <c r="OKK32" s="1013"/>
      <c r="OKL32" s="1013"/>
      <c r="OKM32" s="1013"/>
      <c r="OKN32" s="1013"/>
      <c r="OKO32" s="1013"/>
      <c r="OKP32" s="1013"/>
      <c r="OKQ32" s="1013"/>
      <c r="OKR32" s="1013"/>
      <c r="OKS32" s="1013"/>
      <c r="OKT32" s="1013"/>
      <c r="OKU32" s="1013"/>
      <c r="OKV32" s="1013"/>
      <c r="OKW32" s="1013"/>
      <c r="OKX32" s="1013"/>
      <c r="OKY32" s="1013"/>
      <c r="OKZ32" s="1013"/>
      <c r="OLA32" s="1013"/>
      <c r="OLB32" s="1013"/>
      <c r="OLC32" s="1013"/>
      <c r="OLD32" s="1013"/>
      <c r="OLE32" s="1013"/>
      <c r="OLF32" s="1013"/>
      <c r="OLG32" s="1013"/>
      <c r="OLH32" s="1013"/>
      <c r="OLI32" s="1013"/>
      <c r="OLJ32" s="1013"/>
      <c r="OLK32" s="1013"/>
      <c r="OLL32" s="1013"/>
      <c r="OLM32" s="1013"/>
      <c r="OLN32" s="1013"/>
      <c r="OLO32" s="1013"/>
      <c r="OLP32" s="1013"/>
      <c r="OLQ32" s="1013"/>
      <c r="OLR32" s="1013"/>
      <c r="OLS32" s="1013"/>
      <c r="OLT32" s="1013"/>
      <c r="OLU32" s="1013"/>
      <c r="OLV32" s="1013"/>
      <c r="OLW32" s="1013"/>
      <c r="OLX32" s="1013"/>
      <c r="OLY32" s="1013"/>
      <c r="OLZ32" s="1013"/>
      <c r="OMA32" s="1013"/>
      <c r="OMB32" s="1013"/>
      <c r="OMC32" s="1013"/>
      <c r="OMD32" s="1013"/>
      <c r="OME32" s="1013"/>
      <c r="OMF32" s="1013"/>
      <c r="OMG32" s="1013"/>
      <c r="OMH32" s="1013"/>
      <c r="OMI32" s="1013"/>
      <c r="OMJ32" s="1013"/>
      <c r="OMK32" s="1013"/>
      <c r="OML32" s="1013"/>
      <c r="OMM32" s="1013"/>
      <c r="OMN32" s="1013"/>
      <c r="OMO32" s="1013"/>
      <c r="OMP32" s="1013"/>
      <c r="OMQ32" s="1013"/>
      <c r="OMR32" s="1013"/>
      <c r="OMS32" s="1013"/>
      <c r="OMT32" s="1013"/>
      <c r="OMU32" s="1013"/>
      <c r="OMV32" s="1013"/>
      <c r="OMW32" s="1013"/>
      <c r="OMX32" s="1013"/>
      <c r="OMY32" s="1013"/>
      <c r="OMZ32" s="1013"/>
      <c r="ONA32" s="1013"/>
      <c r="ONB32" s="1013"/>
      <c r="ONC32" s="1013"/>
      <c r="OND32" s="1013"/>
      <c r="ONE32" s="1013"/>
      <c r="ONF32" s="1013"/>
      <c r="ONG32" s="1013"/>
      <c r="ONH32" s="1013"/>
      <c r="ONI32" s="1013"/>
      <c r="ONJ32" s="1013"/>
      <c r="ONK32" s="1013"/>
      <c r="ONL32" s="1013"/>
      <c r="ONM32" s="1013"/>
      <c r="ONN32" s="1013"/>
      <c r="ONO32" s="1013"/>
      <c r="ONP32" s="1013"/>
      <c r="ONQ32" s="1013"/>
      <c r="ONR32" s="1013"/>
      <c r="ONS32" s="1013"/>
      <c r="ONT32" s="1013"/>
      <c r="ONU32" s="1013"/>
      <c r="ONV32" s="1013"/>
      <c r="ONW32" s="1013"/>
      <c r="ONX32" s="1013"/>
      <c r="ONY32" s="1013"/>
      <c r="ONZ32" s="1013"/>
      <c r="OOA32" s="1013"/>
      <c r="OOB32" s="1013"/>
      <c r="OOC32" s="1013"/>
      <c r="OOD32" s="1013"/>
      <c r="OOE32" s="1013"/>
      <c r="OOF32" s="1013"/>
      <c r="OOG32" s="1013"/>
      <c r="OOH32" s="1013"/>
      <c r="OOI32" s="1013"/>
      <c r="OOJ32" s="1013"/>
      <c r="OOK32" s="1013"/>
      <c r="OOL32" s="1013"/>
      <c r="OOM32" s="1013"/>
      <c r="OON32" s="1013"/>
      <c r="OOO32" s="1013"/>
      <c r="OOP32" s="1013"/>
      <c r="OOQ32" s="1013"/>
      <c r="OOR32" s="1013"/>
      <c r="OOS32" s="1013"/>
      <c r="OOT32" s="1013"/>
      <c r="OOU32" s="1013"/>
      <c r="OOV32" s="1013"/>
      <c r="OOW32" s="1013"/>
      <c r="OOX32" s="1013"/>
      <c r="OOY32" s="1013"/>
      <c r="OOZ32" s="1013"/>
      <c r="OPA32" s="1013"/>
      <c r="OPB32" s="1013"/>
      <c r="OPC32" s="1013"/>
      <c r="OPD32" s="1013"/>
      <c r="OPE32" s="1013"/>
      <c r="OPF32" s="1013"/>
      <c r="OPG32" s="1013"/>
      <c r="OPH32" s="1013"/>
      <c r="OPI32" s="1013"/>
      <c r="OPJ32" s="1013"/>
      <c r="OPK32" s="1013"/>
      <c r="OPL32" s="1013"/>
      <c r="OPM32" s="1013"/>
      <c r="OPN32" s="1013"/>
      <c r="OPO32" s="1013"/>
      <c r="OPP32" s="1013"/>
      <c r="OPQ32" s="1013"/>
      <c r="OPR32" s="1013"/>
      <c r="OPS32" s="1013"/>
      <c r="OPT32" s="1013"/>
      <c r="OPU32" s="1013"/>
      <c r="OPV32" s="1013"/>
      <c r="OPW32" s="1013"/>
      <c r="OPX32" s="1013"/>
      <c r="OPY32" s="1013"/>
      <c r="OPZ32" s="1013"/>
      <c r="OQA32" s="1013"/>
      <c r="OQB32" s="1013"/>
      <c r="OQC32" s="1013"/>
      <c r="OQD32" s="1013"/>
      <c r="OQE32" s="1013"/>
      <c r="OQF32" s="1013"/>
      <c r="OQG32" s="1013"/>
      <c r="OQH32" s="1013"/>
      <c r="OQI32" s="1013"/>
      <c r="OQJ32" s="1013"/>
      <c r="OQK32" s="1013"/>
      <c r="OQL32" s="1013"/>
      <c r="OQM32" s="1013"/>
      <c r="OQN32" s="1013"/>
      <c r="OQO32" s="1013"/>
      <c r="OQP32" s="1013"/>
      <c r="OQQ32" s="1013"/>
      <c r="OQR32" s="1013"/>
      <c r="OQS32" s="1013"/>
      <c r="OQT32" s="1013"/>
      <c r="OQU32" s="1013"/>
      <c r="OQV32" s="1013"/>
      <c r="OQW32" s="1013"/>
      <c r="OQX32" s="1013"/>
      <c r="OQY32" s="1013"/>
      <c r="OQZ32" s="1013"/>
      <c r="ORA32" s="1013"/>
      <c r="ORB32" s="1013"/>
      <c r="ORC32" s="1013"/>
      <c r="ORD32" s="1013"/>
      <c r="ORE32" s="1013"/>
      <c r="ORF32" s="1013"/>
      <c r="ORG32" s="1013"/>
      <c r="ORH32" s="1013"/>
      <c r="ORI32" s="1013"/>
      <c r="ORJ32" s="1013"/>
      <c r="ORK32" s="1013"/>
      <c r="ORL32" s="1013"/>
      <c r="ORM32" s="1013"/>
      <c r="ORN32" s="1013"/>
      <c r="ORO32" s="1013"/>
      <c r="ORP32" s="1013"/>
      <c r="ORQ32" s="1013"/>
      <c r="ORR32" s="1013"/>
      <c r="ORS32" s="1013"/>
      <c r="ORT32" s="1013"/>
      <c r="ORU32" s="1013"/>
      <c r="ORV32" s="1013"/>
      <c r="ORW32" s="1013"/>
      <c r="ORX32" s="1013"/>
      <c r="ORY32" s="1013"/>
      <c r="ORZ32" s="1013"/>
      <c r="OSA32" s="1013"/>
      <c r="OSB32" s="1013"/>
      <c r="OSC32" s="1013"/>
      <c r="OSD32" s="1013"/>
      <c r="OSE32" s="1013"/>
      <c r="OSF32" s="1013"/>
      <c r="OSG32" s="1013"/>
      <c r="OSH32" s="1013"/>
      <c r="OSI32" s="1013"/>
      <c r="OSJ32" s="1013"/>
      <c r="OSK32" s="1013"/>
      <c r="OSL32" s="1013"/>
      <c r="OSM32" s="1013"/>
      <c r="OSN32" s="1013"/>
      <c r="OSO32" s="1013"/>
      <c r="OSP32" s="1013"/>
      <c r="OSQ32" s="1013"/>
      <c r="OSR32" s="1013"/>
      <c r="OSS32" s="1013"/>
      <c r="OST32" s="1013"/>
      <c r="OSU32" s="1013"/>
      <c r="OSV32" s="1013"/>
      <c r="OSW32" s="1013"/>
      <c r="OSX32" s="1013"/>
      <c r="OSY32" s="1013"/>
      <c r="OSZ32" s="1013"/>
      <c r="OTA32" s="1013"/>
      <c r="OTB32" s="1013"/>
      <c r="OTC32" s="1013"/>
      <c r="OTD32" s="1013"/>
      <c r="OTE32" s="1013"/>
      <c r="OTF32" s="1013"/>
      <c r="OTG32" s="1013"/>
      <c r="OTH32" s="1013"/>
      <c r="OTI32" s="1013"/>
      <c r="OTJ32" s="1013"/>
      <c r="OTK32" s="1013"/>
      <c r="OTL32" s="1013"/>
      <c r="OTM32" s="1013"/>
      <c r="OTN32" s="1013"/>
      <c r="OTO32" s="1013"/>
      <c r="OTP32" s="1013"/>
      <c r="OTQ32" s="1013"/>
      <c r="OTR32" s="1013"/>
      <c r="OTS32" s="1013"/>
      <c r="OTT32" s="1013"/>
      <c r="OTU32" s="1013"/>
      <c r="OTV32" s="1013"/>
      <c r="OTW32" s="1013"/>
      <c r="OTX32" s="1013"/>
      <c r="OTY32" s="1013"/>
      <c r="OTZ32" s="1013"/>
      <c r="OUA32" s="1013"/>
      <c r="OUB32" s="1013"/>
      <c r="OUC32" s="1013"/>
      <c r="OUD32" s="1013"/>
      <c r="OUE32" s="1013"/>
      <c r="OUF32" s="1013"/>
      <c r="OUG32" s="1013"/>
      <c r="OUH32" s="1013"/>
      <c r="OUI32" s="1013"/>
      <c r="OUJ32" s="1013"/>
      <c r="OUK32" s="1013"/>
      <c r="OUL32" s="1013"/>
      <c r="OUM32" s="1013"/>
      <c r="OUN32" s="1013"/>
      <c r="OUO32" s="1013"/>
      <c r="OUP32" s="1013"/>
      <c r="OUQ32" s="1013"/>
      <c r="OUR32" s="1013"/>
      <c r="OUS32" s="1013"/>
      <c r="OUT32" s="1013"/>
      <c r="OUU32" s="1013"/>
      <c r="OUV32" s="1013"/>
      <c r="OUW32" s="1013"/>
      <c r="OUX32" s="1013"/>
      <c r="OUY32" s="1013"/>
      <c r="OUZ32" s="1013"/>
      <c r="OVA32" s="1013"/>
      <c r="OVB32" s="1013"/>
      <c r="OVC32" s="1013"/>
      <c r="OVD32" s="1013"/>
      <c r="OVE32" s="1013"/>
      <c r="OVF32" s="1013"/>
      <c r="OVG32" s="1013"/>
      <c r="OVH32" s="1013"/>
      <c r="OVI32" s="1013"/>
      <c r="OVJ32" s="1013"/>
      <c r="OVK32" s="1013"/>
      <c r="OVL32" s="1013"/>
      <c r="OVM32" s="1013"/>
      <c r="OVN32" s="1013"/>
      <c r="OVO32" s="1013"/>
      <c r="OVP32" s="1013"/>
      <c r="OVQ32" s="1013"/>
      <c r="OVR32" s="1013"/>
      <c r="OVS32" s="1013"/>
      <c r="OVT32" s="1013"/>
      <c r="OVU32" s="1013"/>
      <c r="OVV32" s="1013"/>
      <c r="OVW32" s="1013"/>
      <c r="OVX32" s="1013"/>
      <c r="OVY32" s="1013"/>
      <c r="OVZ32" s="1013"/>
      <c r="OWA32" s="1013"/>
      <c r="OWB32" s="1013"/>
      <c r="OWC32" s="1013"/>
      <c r="OWD32" s="1013"/>
      <c r="OWE32" s="1013"/>
      <c r="OWF32" s="1013"/>
      <c r="OWG32" s="1013"/>
      <c r="OWH32" s="1013"/>
      <c r="OWI32" s="1013"/>
      <c r="OWJ32" s="1013"/>
      <c r="OWK32" s="1013"/>
      <c r="OWL32" s="1013"/>
      <c r="OWM32" s="1013"/>
      <c r="OWN32" s="1013"/>
      <c r="OWO32" s="1013"/>
      <c r="OWP32" s="1013"/>
      <c r="OWQ32" s="1013"/>
      <c r="OWR32" s="1013"/>
      <c r="OWS32" s="1013"/>
      <c r="OWT32" s="1013"/>
      <c r="OWU32" s="1013"/>
      <c r="OWV32" s="1013"/>
      <c r="OWW32" s="1013"/>
      <c r="OWX32" s="1013"/>
      <c r="OWY32" s="1013"/>
      <c r="OWZ32" s="1013"/>
      <c r="OXA32" s="1013"/>
      <c r="OXB32" s="1013"/>
      <c r="OXC32" s="1013"/>
      <c r="OXD32" s="1013"/>
      <c r="OXE32" s="1013"/>
      <c r="OXF32" s="1013"/>
      <c r="OXG32" s="1013"/>
      <c r="OXH32" s="1013"/>
      <c r="OXI32" s="1013"/>
      <c r="OXJ32" s="1013"/>
      <c r="OXK32" s="1013"/>
      <c r="OXL32" s="1013"/>
      <c r="OXM32" s="1013"/>
      <c r="OXN32" s="1013"/>
      <c r="OXO32" s="1013"/>
      <c r="OXP32" s="1013"/>
      <c r="OXQ32" s="1013"/>
      <c r="OXR32" s="1013"/>
      <c r="OXS32" s="1013"/>
      <c r="OXT32" s="1013"/>
      <c r="OXU32" s="1013"/>
      <c r="OXV32" s="1013"/>
      <c r="OXW32" s="1013"/>
      <c r="OXX32" s="1013"/>
      <c r="OXY32" s="1013"/>
      <c r="OXZ32" s="1013"/>
      <c r="OYA32" s="1013"/>
      <c r="OYB32" s="1013"/>
      <c r="OYC32" s="1013"/>
      <c r="OYD32" s="1013"/>
      <c r="OYE32" s="1013"/>
      <c r="OYF32" s="1013"/>
      <c r="OYG32" s="1013"/>
      <c r="OYH32" s="1013"/>
      <c r="OYI32" s="1013"/>
      <c r="OYJ32" s="1013"/>
      <c r="OYK32" s="1013"/>
      <c r="OYL32" s="1013"/>
      <c r="OYM32" s="1013"/>
      <c r="OYN32" s="1013"/>
      <c r="OYO32" s="1013"/>
      <c r="OYP32" s="1013"/>
      <c r="OYQ32" s="1013"/>
      <c r="OYR32" s="1013"/>
      <c r="OYS32" s="1013"/>
      <c r="OYT32" s="1013"/>
      <c r="OYU32" s="1013"/>
      <c r="OYV32" s="1013"/>
      <c r="OYW32" s="1013"/>
      <c r="OYX32" s="1013"/>
      <c r="OYY32" s="1013"/>
      <c r="OYZ32" s="1013"/>
      <c r="OZA32" s="1013"/>
      <c r="OZB32" s="1013"/>
      <c r="OZC32" s="1013"/>
      <c r="OZD32" s="1013"/>
      <c r="OZE32" s="1013"/>
      <c r="OZF32" s="1013"/>
      <c r="OZG32" s="1013"/>
      <c r="OZH32" s="1013"/>
      <c r="OZI32" s="1013"/>
      <c r="OZJ32" s="1013"/>
      <c r="OZK32" s="1013"/>
      <c r="OZL32" s="1013"/>
      <c r="OZM32" s="1013"/>
      <c r="OZN32" s="1013"/>
      <c r="OZO32" s="1013"/>
      <c r="OZP32" s="1013"/>
      <c r="OZQ32" s="1013"/>
      <c r="OZR32" s="1013"/>
      <c r="OZS32" s="1013"/>
      <c r="OZT32" s="1013"/>
      <c r="OZU32" s="1013"/>
      <c r="OZV32" s="1013"/>
      <c r="OZW32" s="1013"/>
      <c r="OZX32" s="1013"/>
      <c r="OZY32" s="1013"/>
      <c r="OZZ32" s="1013"/>
      <c r="PAA32" s="1013"/>
      <c r="PAB32" s="1013"/>
      <c r="PAC32" s="1013"/>
      <c r="PAD32" s="1013"/>
      <c r="PAE32" s="1013"/>
      <c r="PAF32" s="1013"/>
      <c r="PAG32" s="1013"/>
      <c r="PAH32" s="1013"/>
      <c r="PAI32" s="1013"/>
      <c r="PAJ32" s="1013"/>
      <c r="PAK32" s="1013"/>
      <c r="PAL32" s="1013"/>
      <c r="PAM32" s="1013"/>
      <c r="PAN32" s="1013"/>
      <c r="PAO32" s="1013"/>
      <c r="PAP32" s="1013"/>
      <c r="PAQ32" s="1013"/>
      <c r="PAR32" s="1013"/>
      <c r="PAS32" s="1013"/>
      <c r="PAT32" s="1013"/>
      <c r="PAU32" s="1013"/>
      <c r="PAV32" s="1013"/>
      <c r="PAW32" s="1013"/>
      <c r="PAX32" s="1013"/>
      <c r="PAY32" s="1013"/>
      <c r="PAZ32" s="1013"/>
      <c r="PBA32" s="1013"/>
      <c r="PBB32" s="1013"/>
      <c r="PBC32" s="1013"/>
      <c r="PBD32" s="1013"/>
      <c r="PBE32" s="1013"/>
      <c r="PBF32" s="1013"/>
      <c r="PBG32" s="1013"/>
      <c r="PBH32" s="1013"/>
      <c r="PBI32" s="1013"/>
      <c r="PBJ32" s="1013"/>
      <c r="PBK32" s="1013"/>
      <c r="PBL32" s="1013"/>
      <c r="PBM32" s="1013"/>
      <c r="PBN32" s="1013"/>
      <c r="PBO32" s="1013"/>
      <c r="PBP32" s="1013"/>
      <c r="PBQ32" s="1013"/>
      <c r="PBR32" s="1013"/>
      <c r="PBS32" s="1013"/>
      <c r="PBT32" s="1013"/>
      <c r="PBU32" s="1013"/>
      <c r="PBV32" s="1013"/>
      <c r="PBW32" s="1013"/>
      <c r="PBX32" s="1013"/>
      <c r="PBY32" s="1013"/>
      <c r="PBZ32" s="1013"/>
      <c r="PCA32" s="1013"/>
      <c r="PCB32" s="1013"/>
      <c r="PCC32" s="1013"/>
      <c r="PCD32" s="1013"/>
      <c r="PCE32" s="1013"/>
      <c r="PCF32" s="1013"/>
      <c r="PCG32" s="1013"/>
      <c r="PCH32" s="1013"/>
      <c r="PCI32" s="1013"/>
      <c r="PCJ32" s="1013"/>
      <c r="PCK32" s="1013"/>
      <c r="PCL32" s="1013"/>
      <c r="PCM32" s="1013"/>
      <c r="PCN32" s="1013"/>
      <c r="PCO32" s="1013"/>
      <c r="PCP32" s="1013"/>
      <c r="PCQ32" s="1013"/>
      <c r="PCR32" s="1013"/>
      <c r="PCS32" s="1013"/>
      <c r="PCT32" s="1013"/>
      <c r="PCU32" s="1013"/>
      <c r="PCV32" s="1013"/>
      <c r="PCW32" s="1013"/>
      <c r="PCX32" s="1013"/>
      <c r="PCY32" s="1013"/>
      <c r="PCZ32" s="1013"/>
      <c r="PDA32" s="1013"/>
      <c r="PDB32" s="1013"/>
      <c r="PDC32" s="1013"/>
      <c r="PDD32" s="1013"/>
      <c r="PDE32" s="1013"/>
      <c r="PDF32" s="1013"/>
      <c r="PDG32" s="1013"/>
      <c r="PDH32" s="1013"/>
      <c r="PDI32" s="1013"/>
      <c r="PDJ32" s="1013"/>
      <c r="PDK32" s="1013"/>
      <c r="PDL32" s="1013"/>
      <c r="PDM32" s="1013"/>
      <c r="PDN32" s="1013"/>
      <c r="PDO32" s="1013"/>
      <c r="PDP32" s="1013"/>
      <c r="PDQ32" s="1013"/>
      <c r="PDR32" s="1013"/>
      <c r="PDS32" s="1013"/>
      <c r="PDT32" s="1013"/>
      <c r="PDU32" s="1013"/>
      <c r="PDV32" s="1013"/>
      <c r="PDW32" s="1013"/>
      <c r="PDX32" s="1013"/>
      <c r="PDY32" s="1013"/>
      <c r="PDZ32" s="1013"/>
      <c r="PEA32" s="1013"/>
      <c r="PEB32" s="1013"/>
      <c r="PEC32" s="1013"/>
      <c r="PED32" s="1013"/>
      <c r="PEE32" s="1013"/>
      <c r="PEF32" s="1013"/>
      <c r="PEG32" s="1013"/>
      <c r="PEH32" s="1013"/>
      <c r="PEI32" s="1013"/>
      <c r="PEJ32" s="1013"/>
      <c r="PEK32" s="1013"/>
      <c r="PEL32" s="1013"/>
      <c r="PEM32" s="1013"/>
      <c r="PEN32" s="1013"/>
      <c r="PEO32" s="1013"/>
      <c r="PEP32" s="1013"/>
      <c r="PEQ32" s="1013"/>
      <c r="PER32" s="1013"/>
      <c r="PES32" s="1013"/>
      <c r="PET32" s="1013"/>
      <c r="PEU32" s="1013"/>
      <c r="PEV32" s="1013"/>
      <c r="PEW32" s="1013"/>
      <c r="PEX32" s="1013"/>
      <c r="PEY32" s="1013"/>
      <c r="PEZ32" s="1013"/>
      <c r="PFA32" s="1013"/>
      <c r="PFB32" s="1013"/>
      <c r="PFC32" s="1013"/>
      <c r="PFD32" s="1013"/>
      <c r="PFE32" s="1013"/>
      <c r="PFF32" s="1013"/>
      <c r="PFG32" s="1013"/>
      <c r="PFH32" s="1013"/>
      <c r="PFI32" s="1013"/>
      <c r="PFJ32" s="1013"/>
      <c r="PFK32" s="1013"/>
      <c r="PFL32" s="1013"/>
      <c r="PFM32" s="1013"/>
      <c r="PFN32" s="1013"/>
      <c r="PFO32" s="1013"/>
      <c r="PFP32" s="1013"/>
      <c r="PFQ32" s="1013"/>
      <c r="PFR32" s="1013"/>
      <c r="PFS32" s="1013"/>
      <c r="PFT32" s="1013"/>
      <c r="PFU32" s="1013"/>
      <c r="PFV32" s="1013"/>
      <c r="PFW32" s="1013"/>
      <c r="PFX32" s="1013"/>
      <c r="PFY32" s="1013"/>
      <c r="PFZ32" s="1013"/>
      <c r="PGA32" s="1013"/>
      <c r="PGB32" s="1013"/>
      <c r="PGC32" s="1013"/>
      <c r="PGD32" s="1013"/>
      <c r="PGE32" s="1013"/>
      <c r="PGF32" s="1013"/>
      <c r="PGG32" s="1013"/>
      <c r="PGH32" s="1013"/>
      <c r="PGI32" s="1013"/>
      <c r="PGJ32" s="1013"/>
      <c r="PGK32" s="1013"/>
      <c r="PGL32" s="1013"/>
      <c r="PGM32" s="1013"/>
      <c r="PGN32" s="1013"/>
      <c r="PGO32" s="1013"/>
      <c r="PGP32" s="1013"/>
      <c r="PGQ32" s="1013"/>
      <c r="PGR32" s="1013"/>
      <c r="PGS32" s="1013"/>
      <c r="PGT32" s="1013"/>
      <c r="PGU32" s="1013"/>
      <c r="PGV32" s="1013"/>
      <c r="PGW32" s="1013"/>
      <c r="PGX32" s="1013"/>
      <c r="PGY32" s="1013"/>
      <c r="PGZ32" s="1013"/>
      <c r="PHA32" s="1013"/>
      <c r="PHB32" s="1013"/>
      <c r="PHC32" s="1013"/>
      <c r="PHD32" s="1013"/>
      <c r="PHE32" s="1013"/>
      <c r="PHF32" s="1013"/>
      <c r="PHG32" s="1013"/>
      <c r="PHH32" s="1013"/>
      <c r="PHI32" s="1013"/>
      <c r="PHJ32" s="1013"/>
      <c r="PHK32" s="1013"/>
      <c r="PHL32" s="1013"/>
      <c r="PHM32" s="1013"/>
      <c r="PHN32" s="1013"/>
      <c r="PHO32" s="1013"/>
      <c r="PHP32" s="1013"/>
      <c r="PHQ32" s="1013"/>
      <c r="PHR32" s="1013"/>
      <c r="PHS32" s="1013"/>
      <c r="PHT32" s="1013"/>
      <c r="PHU32" s="1013"/>
      <c r="PHV32" s="1013"/>
      <c r="PHW32" s="1013"/>
      <c r="PHX32" s="1013"/>
      <c r="PHY32" s="1013"/>
      <c r="PHZ32" s="1013"/>
      <c r="PIA32" s="1013"/>
      <c r="PIB32" s="1013"/>
      <c r="PIC32" s="1013"/>
      <c r="PID32" s="1013"/>
      <c r="PIE32" s="1013"/>
      <c r="PIF32" s="1013"/>
      <c r="PIG32" s="1013"/>
      <c r="PIH32" s="1013"/>
      <c r="PII32" s="1013"/>
      <c r="PIJ32" s="1013"/>
      <c r="PIK32" s="1013"/>
      <c r="PIL32" s="1013"/>
      <c r="PIM32" s="1013"/>
      <c r="PIN32" s="1013"/>
      <c r="PIO32" s="1013"/>
      <c r="PIP32" s="1013"/>
      <c r="PIQ32" s="1013"/>
      <c r="PIR32" s="1013"/>
      <c r="PIS32" s="1013"/>
      <c r="PIT32" s="1013"/>
      <c r="PIU32" s="1013"/>
      <c r="PIV32" s="1013"/>
      <c r="PIW32" s="1013"/>
      <c r="PIX32" s="1013"/>
      <c r="PIY32" s="1013"/>
      <c r="PIZ32" s="1013"/>
      <c r="PJA32" s="1013"/>
      <c r="PJB32" s="1013"/>
      <c r="PJC32" s="1013"/>
      <c r="PJD32" s="1013"/>
      <c r="PJE32" s="1013"/>
      <c r="PJF32" s="1013"/>
      <c r="PJG32" s="1013"/>
      <c r="PJH32" s="1013"/>
      <c r="PJI32" s="1013"/>
      <c r="PJJ32" s="1013"/>
      <c r="PJK32" s="1013"/>
      <c r="PJL32" s="1013"/>
      <c r="PJM32" s="1013"/>
      <c r="PJN32" s="1013"/>
      <c r="PJO32" s="1013"/>
      <c r="PJP32" s="1013"/>
      <c r="PJQ32" s="1013"/>
      <c r="PJR32" s="1013"/>
      <c r="PJS32" s="1013"/>
      <c r="PJT32" s="1013"/>
      <c r="PJU32" s="1013"/>
      <c r="PJV32" s="1013"/>
      <c r="PJW32" s="1013"/>
      <c r="PJX32" s="1013"/>
      <c r="PJY32" s="1013"/>
      <c r="PJZ32" s="1013"/>
      <c r="PKA32" s="1013"/>
      <c r="PKB32" s="1013"/>
      <c r="PKC32" s="1013"/>
      <c r="PKD32" s="1013"/>
      <c r="PKE32" s="1013"/>
      <c r="PKF32" s="1013"/>
      <c r="PKG32" s="1013"/>
      <c r="PKH32" s="1013"/>
      <c r="PKI32" s="1013"/>
      <c r="PKJ32" s="1013"/>
      <c r="PKK32" s="1013"/>
      <c r="PKL32" s="1013"/>
      <c r="PKM32" s="1013"/>
      <c r="PKN32" s="1013"/>
      <c r="PKO32" s="1013"/>
      <c r="PKP32" s="1013"/>
      <c r="PKQ32" s="1013"/>
      <c r="PKR32" s="1013"/>
      <c r="PKS32" s="1013"/>
      <c r="PKT32" s="1013"/>
      <c r="PKU32" s="1013"/>
      <c r="PKV32" s="1013"/>
      <c r="PKW32" s="1013"/>
      <c r="PKX32" s="1013"/>
      <c r="PKY32" s="1013"/>
      <c r="PKZ32" s="1013"/>
      <c r="PLA32" s="1013"/>
      <c r="PLB32" s="1013"/>
      <c r="PLC32" s="1013"/>
      <c r="PLD32" s="1013"/>
      <c r="PLE32" s="1013"/>
      <c r="PLF32" s="1013"/>
      <c r="PLG32" s="1013"/>
      <c r="PLH32" s="1013"/>
      <c r="PLI32" s="1013"/>
      <c r="PLJ32" s="1013"/>
      <c r="PLK32" s="1013"/>
      <c r="PLL32" s="1013"/>
      <c r="PLM32" s="1013"/>
      <c r="PLN32" s="1013"/>
      <c r="PLO32" s="1013"/>
      <c r="PLP32" s="1013"/>
      <c r="PLQ32" s="1013"/>
      <c r="PLR32" s="1013"/>
      <c r="PLS32" s="1013"/>
      <c r="PLT32" s="1013"/>
      <c r="PLU32" s="1013"/>
      <c r="PLV32" s="1013"/>
      <c r="PLW32" s="1013"/>
      <c r="PLX32" s="1013"/>
      <c r="PLY32" s="1013"/>
      <c r="PLZ32" s="1013"/>
      <c r="PMA32" s="1013"/>
      <c r="PMB32" s="1013"/>
      <c r="PMC32" s="1013"/>
      <c r="PMD32" s="1013"/>
      <c r="PME32" s="1013"/>
      <c r="PMF32" s="1013"/>
      <c r="PMG32" s="1013"/>
      <c r="PMH32" s="1013"/>
      <c r="PMI32" s="1013"/>
      <c r="PMJ32" s="1013"/>
      <c r="PMK32" s="1013"/>
      <c r="PML32" s="1013"/>
      <c r="PMM32" s="1013"/>
      <c r="PMN32" s="1013"/>
      <c r="PMO32" s="1013"/>
      <c r="PMP32" s="1013"/>
      <c r="PMQ32" s="1013"/>
      <c r="PMR32" s="1013"/>
      <c r="PMS32" s="1013"/>
      <c r="PMT32" s="1013"/>
      <c r="PMU32" s="1013"/>
      <c r="PMV32" s="1013"/>
      <c r="PMW32" s="1013"/>
      <c r="PMX32" s="1013"/>
      <c r="PMY32" s="1013"/>
      <c r="PMZ32" s="1013"/>
      <c r="PNA32" s="1013"/>
      <c r="PNB32" s="1013"/>
      <c r="PNC32" s="1013"/>
      <c r="PND32" s="1013"/>
      <c r="PNE32" s="1013"/>
      <c r="PNF32" s="1013"/>
      <c r="PNG32" s="1013"/>
      <c r="PNH32" s="1013"/>
      <c r="PNI32" s="1013"/>
      <c r="PNJ32" s="1013"/>
      <c r="PNK32" s="1013"/>
      <c r="PNL32" s="1013"/>
      <c r="PNM32" s="1013"/>
      <c r="PNN32" s="1013"/>
      <c r="PNO32" s="1013"/>
      <c r="PNP32" s="1013"/>
      <c r="PNQ32" s="1013"/>
      <c r="PNR32" s="1013"/>
      <c r="PNS32" s="1013"/>
      <c r="PNT32" s="1013"/>
      <c r="PNU32" s="1013"/>
      <c r="PNV32" s="1013"/>
      <c r="PNW32" s="1013"/>
      <c r="PNX32" s="1013"/>
      <c r="PNY32" s="1013"/>
      <c r="PNZ32" s="1013"/>
      <c r="POA32" s="1013"/>
      <c r="POB32" s="1013"/>
      <c r="POC32" s="1013"/>
      <c r="POD32" s="1013"/>
      <c r="POE32" s="1013"/>
      <c r="POF32" s="1013"/>
      <c r="POG32" s="1013"/>
      <c r="POH32" s="1013"/>
      <c r="POI32" s="1013"/>
      <c r="POJ32" s="1013"/>
      <c r="POK32" s="1013"/>
      <c r="POL32" s="1013"/>
      <c r="POM32" s="1013"/>
      <c r="PON32" s="1013"/>
      <c r="POO32" s="1013"/>
      <c r="POP32" s="1013"/>
      <c r="POQ32" s="1013"/>
      <c r="POR32" s="1013"/>
      <c r="POS32" s="1013"/>
      <c r="POT32" s="1013"/>
      <c r="POU32" s="1013"/>
      <c r="POV32" s="1013"/>
      <c r="POW32" s="1013"/>
      <c r="POX32" s="1013"/>
      <c r="POY32" s="1013"/>
      <c r="POZ32" s="1013"/>
      <c r="PPA32" s="1013"/>
      <c r="PPB32" s="1013"/>
      <c r="PPC32" s="1013"/>
      <c r="PPD32" s="1013"/>
      <c r="PPE32" s="1013"/>
      <c r="PPF32" s="1013"/>
      <c r="PPG32" s="1013"/>
      <c r="PPH32" s="1013"/>
      <c r="PPI32" s="1013"/>
      <c r="PPJ32" s="1013"/>
      <c r="PPK32" s="1013"/>
      <c r="PPL32" s="1013"/>
      <c r="PPM32" s="1013"/>
      <c r="PPN32" s="1013"/>
      <c r="PPO32" s="1013"/>
      <c r="PPP32" s="1013"/>
      <c r="PPQ32" s="1013"/>
      <c r="PPR32" s="1013"/>
      <c r="PPS32" s="1013"/>
      <c r="PPT32" s="1013"/>
      <c r="PPU32" s="1013"/>
      <c r="PPV32" s="1013"/>
      <c r="PPW32" s="1013"/>
      <c r="PPX32" s="1013"/>
      <c r="PPY32" s="1013"/>
      <c r="PPZ32" s="1013"/>
      <c r="PQA32" s="1013"/>
      <c r="PQB32" s="1013"/>
      <c r="PQC32" s="1013"/>
      <c r="PQD32" s="1013"/>
      <c r="PQE32" s="1013"/>
      <c r="PQF32" s="1013"/>
      <c r="PQG32" s="1013"/>
      <c r="PQH32" s="1013"/>
      <c r="PQI32" s="1013"/>
      <c r="PQJ32" s="1013"/>
      <c r="PQK32" s="1013"/>
      <c r="PQL32" s="1013"/>
      <c r="PQM32" s="1013"/>
      <c r="PQN32" s="1013"/>
      <c r="PQO32" s="1013"/>
      <c r="PQP32" s="1013"/>
      <c r="PQQ32" s="1013"/>
      <c r="PQR32" s="1013"/>
      <c r="PQS32" s="1013"/>
      <c r="PQT32" s="1013"/>
      <c r="PQU32" s="1013"/>
      <c r="PQV32" s="1013"/>
      <c r="PQW32" s="1013"/>
      <c r="PQX32" s="1013"/>
      <c r="PQY32" s="1013"/>
      <c r="PQZ32" s="1013"/>
      <c r="PRA32" s="1013"/>
      <c r="PRB32" s="1013"/>
      <c r="PRC32" s="1013"/>
      <c r="PRD32" s="1013"/>
      <c r="PRE32" s="1013"/>
      <c r="PRF32" s="1013"/>
      <c r="PRG32" s="1013"/>
      <c r="PRH32" s="1013"/>
      <c r="PRI32" s="1013"/>
      <c r="PRJ32" s="1013"/>
      <c r="PRK32" s="1013"/>
      <c r="PRL32" s="1013"/>
      <c r="PRM32" s="1013"/>
      <c r="PRN32" s="1013"/>
      <c r="PRO32" s="1013"/>
      <c r="PRP32" s="1013"/>
      <c r="PRQ32" s="1013"/>
      <c r="PRR32" s="1013"/>
      <c r="PRS32" s="1013"/>
      <c r="PRT32" s="1013"/>
      <c r="PRU32" s="1013"/>
      <c r="PRV32" s="1013"/>
      <c r="PRW32" s="1013"/>
      <c r="PRX32" s="1013"/>
      <c r="PRY32" s="1013"/>
      <c r="PRZ32" s="1013"/>
      <c r="PSA32" s="1013"/>
      <c r="PSB32" s="1013"/>
      <c r="PSC32" s="1013"/>
      <c r="PSD32" s="1013"/>
      <c r="PSE32" s="1013"/>
      <c r="PSF32" s="1013"/>
      <c r="PSG32" s="1013"/>
      <c r="PSH32" s="1013"/>
      <c r="PSI32" s="1013"/>
      <c r="PSJ32" s="1013"/>
      <c r="PSK32" s="1013"/>
      <c r="PSL32" s="1013"/>
      <c r="PSM32" s="1013"/>
      <c r="PSN32" s="1013"/>
      <c r="PSO32" s="1013"/>
      <c r="PSP32" s="1013"/>
      <c r="PSQ32" s="1013"/>
      <c r="PSR32" s="1013"/>
      <c r="PSS32" s="1013"/>
      <c r="PST32" s="1013"/>
      <c r="PSU32" s="1013"/>
      <c r="PSV32" s="1013"/>
      <c r="PSW32" s="1013"/>
      <c r="PSX32" s="1013"/>
      <c r="PSY32" s="1013"/>
      <c r="PSZ32" s="1013"/>
      <c r="PTA32" s="1013"/>
      <c r="PTB32" s="1013"/>
      <c r="PTC32" s="1013"/>
      <c r="PTD32" s="1013"/>
      <c r="PTE32" s="1013"/>
      <c r="PTF32" s="1013"/>
      <c r="PTG32" s="1013"/>
      <c r="PTH32" s="1013"/>
      <c r="PTI32" s="1013"/>
      <c r="PTJ32" s="1013"/>
      <c r="PTK32" s="1013"/>
      <c r="PTL32" s="1013"/>
      <c r="PTM32" s="1013"/>
      <c r="PTN32" s="1013"/>
      <c r="PTO32" s="1013"/>
      <c r="PTP32" s="1013"/>
      <c r="PTQ32" s="1013"/>
      <c r="PTR32" s="1013"/>
      <c r="PTS32" s="1013"/>
      <c r="PTT32" s="1013"/>
      <c r="PTU32" s="1013"/>
      <c r="PTV32" s="1013"/>
      <c r="PTW32" s="1013"/>
      <c r="PTX32" s="1013"/>
      <c r="PTY32" s="1013"/>
      <c r="PTZ32" s="1013"/>
      <c r="PUA32" s="1013"/>
      <c r="PUB32" s="1013"/>
      <c r="PUC32" s="1013"/>
      <c r="PUD32" s="1013"/>
      <c r="PUE32" s="1013"/>
      <c r="PUF32" s="1013"/>
      <c r="PUG32" s="1013"/>
      <c r="PUH32" s="1013"/>
      <c r="PUI32" s="1013"/>
      <c r="PUJ32" s="1013"/>
      <c r="PUK32" s="1013"/>
      <c r="PUL32" s="1013"/>
      <c r="PUM32" s="1013"/>
      <c r="PUN32" s="1013"/>
      <c r="PUO32" s="1013"/>
      <c r="PUP32" s="1013"/>
      <c r="PUQ32" s="1013"/>
      <c r="PUR32" s="1013"/>
      <c r="PUS32" s="1013"/>
      <c r="PUT32" s="1013"/>
      <c r="PUU32" s="1013"/>
      <c r="PUV32" s="1013"/>
      <c r="PUW32" s="1013"/>
      <c r="PUX32" s="1013"/>
      <c r="PUY32" s="1013"/>
      <c r="PUZ32" s="1013"/>
      <c r="PVA32" s="1013"/>
      <c r="PVB32" s="1013"/>
      <c r="PVC32" s="1013"/>
      <c r="PVD32" s="1013"/>
      <c r="PVE32" s="1013"/>
      <c r="PVF32" s="1013"/>
      <c r="PVG32" s="1013"/>
      <c r="PVH32" s="1013"/>
      <c r="PVI32" s="1013"/>
      <c r="PVJ32" s="1013"/>
      <c r="PVK32" s="1013"/>
      <c r="PVL32" s="1013"/>
      <c r="PVM32" s="1013"/>
      <c r="PVN32" s="1013"/>
      <c r="PVO32" s="1013"/>
      <c r="PVP32" s="1013"/>
      <c r="PVQ32" s="1013"/>
      <c r="PVR32" s="1013"/>
      <c r="PVS32" s="1013"/>
      <c r="PVT32" s="1013"/>
      <c r="PVU32" s="1013"/>
      <c r="PVV32" s="1013"/>
      <c r="PVW32" s="1013"/>
      <c r="PVX32" s="1013"/>
      <c r="PVY32" s="1013"/>
      <c r="PVZ32" s="1013"/>
      <c r="PWA32" s="1013"/>
      <c r="PWB32" s="1013"/>
      <c r="PWC32" s="1013"/>
      <c r="PWD32" s="1013"/>
      <c r="PWE32" s="1013"/>
      <c r="PWF32" s="1013"/>
      <c r="PWG32" s="1013"/>
      <c r="PWH32" s="1013"/>
      <c r="PWI32" s="1013"/>
      <c r="PWJ32" s="1013"/>
      <c r="PWK32" s="1013"/>
      <c r="PWL32" s="1013"/>
      <c r="PWM32" s="1013"/>
      <c r="PWN32" s="1013"/>
      <c r="PWO32" s="1013"/>
      <c r="PWP32" s="1013"/>
      <c r="PWQ32" s="1013"/>
      <c r="PWR32" s="1013"/>
      <c r="PWS32" s="1013"/>
      <c r="PWT32" s="1013"/>
      <c r="PWU32" s="1013"/>
      <c r="PWV32" s="1013"/>
      <c r="PWW32" s="1013"/>
      <c r="PWX32" s="1013"/>
      <c r="PWY32" s="1013"/>
      <c r="PWZ32" s="1013"/>
      <c r="PXA32" s="1013"/>
      <c r="PXB32" s="1013"/>
      <c r="PXC32" s="1013"/>
      <c r="PXD32" s="1013"/>
      <c r="PXE32" s="1013"/>
      <c r="PXF32" s="1013"/>
      <c r="PXG32" s="1013"/>
      <c r="PXH32" s="1013"/>
      <c r="PXI32" s="1013"/>
      <c r="PXJ32" s="1013"/>
      <c r="PXK32" s="1013"/>
      <c r="PXL32" s="1013"/>
      <c r="PXM32" s="1013"/>
      <c r="PXN32" s="1013"/>
      <c r="PXO32" s="1013"/>
      <c r="PXP32" s="1013"/>
      <c r="PXQ32" s="1013"/>
      <c r="PXR32" s="1013"/>
      <c r="PXS32" s="1013"/>
      <c r="PXT32" s="1013"/>
      <c r="PXU32" s="1013"/>
      <c r="PXV32" s="1013"/>
      <c r="PXW32" s="1013"/>
      <c r="PXX32" s="1013"/>
      <c r="PXY32" s="1013"/>
      <c r="PXZ32" s="1013"/>
      <c r="PYA32" s="1013"/>
      <c r="PYB32" s="1013"/>
      <c r="PYC32" s="1013"/>
      <c r="PYD32" s="1013"/>
      <c r="PYE32" s="1013"/>
      <c r="PYF32" s="1013"/>
      <c r="PYG32" s="1013"/>
      <c r="PYH32" s="1013"/>
      <c r="PYI32" s="1013"/>
      <c r="PYJ32" s="1013"/>
      <c r="PYK32" s="1013"/>
      <c r="PYL32" s="1013"/>
      <c r="PYM32" s="1013"/>
      <c r="PYN32" s="1013"/>
      <c r="PYO32" s="1013"/>
      <c r="PYP32" s="1013"/>
      <c r="PYQ32" s="1013"/>
      <c r="PYR32" s="1013"/>
      <c r="PYS32" s="1013"/>
      <c r="PYT32" s="1013"/>
      <c r="PYU32" s="1013"/>
      <c r="PYV32" s="1013"/>
      <c r="PYW32" s="1013"/>
      <c r="PYX32" s="1013"/>
      <c r="PYY32" s="1013"/>
      <c r="PYZ32" s="1013"/>
      <c r="PZA32" s="1013"/>
      <c r="PZB32" s="1013"/>
      <c r="PZC32" s="1013"/>
      <c r="PZD32" s="1013"/>
      <c r="PZE32" s="1013"/>
      <c r="PZF32" s="1013"/>
      <c r="PZG32" s="1013"/>
      <c r="PZH32" s="1013"/>
      <c r="PZI32" s="1013"/>
      <c r="PZJ32" s="1013"/>
      <c r="PZK32" s="1013"/>
      <c r="PZL32" s="1013"/>
      <c r="PZM32" s="1013"/>
      <c r="PZN32" s="1013"/>
      <c r="PZO32" s="1013"/>
      <c r="PZP32" s="1013"/>
      <c r="PZQ32" s="1013"/>
      <c r="PZR32" s="1013"/>
      <c r="PZS32" s="1013"/>
      <c r="PZT32" s="1013"/>
      <c r="PZU32" s="1013"/>
      <c r="PZV32" s="1013"/>
      <c r="PZW32" s="1013"/>
      <c r="PZX32" s="1013"/>
      <c r="PZY32" s="1013"/>
      <c r="PZZ32" s="1013"/>
      <c r="QAA32" s="1013"/>
      <c r="QAB32" s="1013"/>
      <c r="QAC32" s="1013"/>
      <c r="QAD32" s="1013"/>
      <c r="QAE32" s="1013"/>
      <c r="QAF32" s="1013"/>
      <c r="QAG32" s="1013"/>
      <c r="QAH32" s="1013"/>
      <c r="QAI32" s="1013"/>
      <c r="QAJ32" s="1013"/>
      <c r="QAK32" s="1013"/>
      <c r="QAL32" s="1013"/>
      <c r="QAM32" s="1013"/>
      <c r="QAN32" s="1013"/>
      <c r="QAO32" s="1013"/>
      <c r="QAP32" s="1013"/>
      <c r="QAQ32" s="1013"/>
      <c r="QAR32" s="1013"/>
      <c r="QAS32" s="1013"/>
      <c r="QAT32" s="1013"/>
      <c r="QAU32" s="1013"/>
      <c r="QAV32" s="1013"/>
      <c r="QAW32" s="1013"/>
      <c r="QAX32" s="1013"/>
      <c r="QAY32" s="1013"/>
      <c r="QAZ32" s="1013"/>
      <c r="QBA32" s="1013"/>
      <c r="QBB32" s="1013"/>
      <c r="QBC32" s="1013"/>
      <c r="QBD32" s="1013"/>
      <c r="QBE32" s="1013"/>
      <c r="QBF32" s="1013"/>
      <c r="QBG32" s="1013"/>
      <c r="QBH32" s="1013"/>
      <c r="QBI32" s="1013"/>
      <c r="QBJ32" s="1013"/>
      <c r="QBK32" s="1013"/>
      <c r="QBL32" s="1013"/>
      <c r="QBM32" s="1013"/>
      <c r="QBN32" s="1013"/>
      <c r="QBO32" s="1013"/>
      <c r="QBP32" s="1013"/>
      <c r="QBQ32" s="1013"/>
      <c r="QBR32" s="1013"/>
      <c r="QBS32" s="1013"/>
      <c r="QBT32" s="1013"/>
      <c r="QBU32" s="1013"/>
      <c r="QBV32" s="1013"/>
      <c r="QBW32" s="1013"/>
      <c r="QBX32" s="1013"/>
      <c r="QBY32" s="1013"/>
      <c r="QBZ32" s="1013"/>
      <c r="QCA32" s="1013"/>
      <c r="QCB32" s="1013"/>
      <c r="QCC32" s="1013"/>
      <c r="QCD32" s="1013"/>
      <c r="QCE32" s="1013"/>
      <c r="QCF32" s="1013"/>
      <c r="QCG32" s="1013"/>
      <c r="QCH32" s="1013"/>
      <c r="QCI32" s="1013"/>
      <c r="QCJ32" s="1013"/>
      <c r="QCK32" s="1013"/>
      <c r="QCL32" s="1013"/>
      <c r="QCM32" s="1013"/>
      <c r="QCN32" s="1013"/>
      <c r="QCO32" s="1013"/>
      <c r="QCP32" s="1013"/>
      <c r="QCQ32" s="1013"/>
      <c r="QCR32" s="1013"/>
      <c r="QCS32" s="1013"/>
      <c r="QCT32" s="1013"/>
      <c r="QCU32" s="1013"/>
      <c r="QCV32" s="1013"/>
      <c r="QCW32" s="1013"/>
      <c r="QCX32" s="1013"/>
      <c r="QCY32" s="1013"/>
      <c r="QCZ32" s="1013"/>
      <c r="QDA32" s="1013"/>
      <c r="QDB32" s="1013"/>
      <c r="QDC32" s="1013"/>
      <c r="QDD32" s="1013"/>
      <c r="QDE32" s="1013"/>
      <c r="QDF32" s="1013"/>
      <c r="QDG32" s="1013"/>
      <c r="QDH32" s="1013"/>
      <c r="QDI32" s="1013"/>
      <c r="QDJ32" s="1013"/>
      <c r="QDK32" s="1013"/>
      <c r="QDL32" s="1013"/>
      <c r="QDM32" s="1013"/>
      <c r="QDN32" s="1013"/>
      <c r="QDO32" s="1013"/>
      <c r="QDP32" s="1013"/>
      <c r="QDQ32" s="1013"/>
      <c r="QDR32" s="1013"/>
      <c r="QDS32" s="1013"/>
      <c r="QDT32" s="1013"/>
      <c r="QDU32" s="1013"/>
      <c r="QDV32" s="1013"/>
      <c r="QDW32" s="1013"/>
      <c r="QDX32" s="1013"/>
      <c r="QDY32" s="1013"/>
      <c r="QDZ32" s="1013"/>
      <c r="QEA32" s="1013"/>
      <c r="QEB32" s="1013"/>
      <c r="QEC32" s="1013"/>
      <c r="QED32" s="1013"/>
      <c r="QEE32" s="1013"/>
      <c r="QEF32" s="1013"/>
      <c r="QEG32" s="1013"/>
      <c r="QEH32" s="1013"/>
      <c r="QEI32" s="1013"/>
      <c r="QEJ32" s="1013"/>
      <c r="QEK32" s="1013"/>
      <c r="QEL32" s="1013"/>
      <c r="QEM32" s="1013"/>
      <c r="QEN32" s="1013"/>
      <c r="QEO32" s="1013"/>
      <c r="QEP32" s="1013"/>
      <c r="QEQ32" s="1013"/>
      <c r="QER32" s="1013"/>
      <c r="QES32" s="1013"/>
      <c r="QET32" s="1013"/>
      <c r="QEU32" s="1013"/>
      <c r="QEV32" s="1013"/>
      <c r="QEW32" s="1013"/>
      <c r="QEX32" s="1013"/>
      <c r="QEY32" s="1013"/>
      <c r="QEZ32" s="1013"/>
      <c r="QFA32" s="1013"/>
      <c r="QFB32" s="1013"/>
      <c r="QFC32" s="1013"/>
      <c r="QFD32" s="1013"/>
      <c r="QFE32" s="1013"/>
      <c r="QFF32" s="1013"/>
      <c r="QFG32" s="1013"/>
      <c r="QFH32" s="1013"/>
      <c r="QFI32" s="1013"/>
      <c r="QFJ32" s="1013"/>
      <c r="QFK32" s="1013"/>
      <c r="QFL32" s="1013"/>
      <c r="QFM32" s="1013"/>
      <c r="QFN32" s="1013"/>
      <c r="QFO32" s="1013"/>
      <c r="QFP32" s="1013"/>
      <c r="QFQ32" s="1013"/>
      <c r="QFR32" s="1013"/>
      <c r="QFS32" s="1013"/>
      <c r="QFT32" s="1013"/>
      <c r="QFU32" s="1013"/>
      <c r="QFV32" s="1013"/>
      <c r="QFW32" s="1013"/>
      <c r="QFX32" s="1013"/>
      <c r="QFY32" s="1013"/>
      <c r="QFZ32" s="1013"/>
      <c r="QGA32" s="1013"/>
      <c r="QGB32" s="1013"/>
      <c r="QGC32" s="1013"/>
      <c r="QGD32" s="1013"/>
      <c r="QGE32" s="1013"/>
      <c r="QGF32" s="1013"/>
      <c r="QGG32" s="1013"/>
      <c r="QGH32" s="1013"/>
      <c r="QGI32" s="1013"/>
      <c r="QGJ32" s="1013"/>
      <c r="QGK32" s="1013"/>
      <c r="QGL32" s="1013"/>
      <c r="QGM32" s="1013"/>
      <c r="QGN32" s="1013"/>
      <c r="QGO32" s="1013"/>
      <c r="QGP32" s="1013"/>
      <c r="QGQ32" s="1013"/>
      <c r="QGR32" s="1013"/>
      <c r="QGS32" s="1013"/>
      <c r="QGT32" s="1013"/>
      <c r="QGU32" s="1013"/>
      <c r="QGV32" s="1013"/>
      <c r="QGW32" s="1013"/>
      <c r="QGX32" s="1013"/>
      <c r="QGY32" s="1013"/>
      <c r="QGZ32" s="1013"/>
      <c r="QHA32" s="1013"/>
      <c r="QHB32" s="1013"/>
      <c r="QHC32" s="1013"/>
      <c r="QHD32" s="1013"/>
      <c r="QHE32" s="1013"/>
      <c r="QHF32" s="1013"/>
      <c r="QHG32" s="1013"/>
      <c r="QHH32" s="1013"/>
      <c r="QHI32" s="1013"/>
      <c r="QHJ32" s="1013"/>
      <c r="QHK32" s="1013"/>
      <c r="QHL32" s="1013"/>
      <c r="QHM32" s="1013"/>
      <c r="QHN32" s="1013"/>
      <c r="QHO32" s="1013"/>
      <c r="QHP32" s="1013"/>
      <c r="QHQ32" s="1013"/>
      <c r="QHR32" s="1013"/>
      <c r="QHS32" s="1013"/>
      <c r="QHT32" s="1013"/>
      <c r="QHU32" s="1013"/>
      <c r="QHV32" s="1013"/>
      <c r="QHW32" s="1013"/>
      <c r="QHX32" s="1013"/>
      <c r="QHY32" s="1013"/>
      <c r="QHZ32" s="1013"/>
      <c r="QIA32" s="1013"/>
      <c r="QIB32" s="1013"/>
      <c r="QIC32" s="1013"/>
      <c r="QID32" s="1013"/>
      <c r="QIE32" s="1013"/>
      <c r="QIF32" s="1013"/>
      <c r="QIG32" s="1013"/>
      <c r="QIH32" s="1013"/>
      <c r="QII32" s="1013"/>
      <c r="QIJ32" s="1013"/>
      <c r="QIK32" s="1013"/>
      <c r="QIL32" s="1013"/>
      <c r="QIM32" s="1013"/>
      <c r="QIN32" s="1013"/>
      <c r="QIO32" s="1013"/>
      <c r="QIP32" s="1013"/>
      <c r="QIQ32" s="1013"/>
      <c r="QIR32" s="1013"/>
      <c r="QIS32" s="1013"/>
      <c r="QIT32" s="1013"/>
      <c r="QIU32" s="1013"/>
      <c r="QIV32" s="1013"/>
      <c r="QIW32" s="1013"/>
      <c r="QIX32" s="1013"/>
      <c r="QIY32" s="1013"/>
      <c r="QIZ32" s="1013"/>
      <c r="QJA32" s="1013"/>
      <c r="QJB32" s="1013"/>
      <c r="QJC32" s="1013"/>
      <c r="QJD32" s="1013"/>
      <c r="QJE32" s="1013"/>
      <c r="QJF32" s="1013"/>
      <c r="QJG32" s="1013"/>
      <c r="QJH32" s="1013"/>
      <c r="QJI32" s="1013"/>
      <c r="QJJ32" s="1013"/>
      <c r="QJK32" s="1013"/>
      <c r="QJL32" s="1013"/>
      <c r="QJM32" s="1013"/>
      <c r="QJN32" s="1013"/>
      <c r="QJO32" s="1013"/>
      <c r="QJP32" s="1013"/>
      <c r="QJQ32" s="1013"/>
      <c r="QJR32" s="1013"/>
      <c r="QJS32" s="1013"/>
      <c r="QJT32" s="1013"/>
      <c r="QJU32" s="1013"/>
      <c r="QJV32" s="1013"/>
      <c r="QJW32" s="1013"/>
      <c r="QJX32" s="1013"/>
      <c r="QJY32" s="1013"/>
      <c r="QJZ32" s="1013"/>
      <c r="QKA32" s="1013"/>
      <c r="QKB32" s="1013"/>
      <c r="QKC32" s="1013"/>
      <c r="QKD32" s="1013"/>
      <c r="QKE32" s="1013"/>
      <c r="QKF32" s="1013"/>
      <c r="QKG32" s="1013"/>
      <c r="QKH32" s="1013"/>
      <c r="QKI32" s="1013"/>
      <c r="QKJ32" s="1013"/>
      <c r="QKK32" s="1013"/>
      <c r="QKL32" s="1013"/>
      <c r="QKM32" s="1013"/>
      <c r="QKN32" s="1013"/>
      <c r="QKO32" s="1013"/>
      <c r="QKP32" s="1013"/>
      <c r="QKQ32" s="1013"/>
      <c r="QKR32" s="1013"/>
      <c r="QKS32" s="1013"/>
      <c r="QKT32" s="1013"/>
      <c r="QKU32" s="1013"/>
      <c r="QKV32" s="1013"/>
      <c r="QKW32" s="1013"/>
      <c r="QKX32" s="1013"/>
      <c r="QKY32" s="1013"/>
      <c r="QKZ32" s="1013"/>
      <c r="QLA32" s="1013"/>
      <c r="QLB32" s="1013"/>
      <c r="QLC32" s="1013"/>
      <c r="QLD32" s="1013"/>
      <c r="QLE32" s="1013"/>
      <c r="QLF32" s="1013"/>
      <c r="QLG32" s="1013"/>
      <c r="QLH32" s="1013"/>
      <c r="QLI32" s="1013"/>
      <c r="QLJ32" s="1013"/>
      <c r="QLK32" s="1013"/>
      <c r="QLL32" s="1013"/>
      <c r="QLM32" s="1013"/>
      <c r="QLN32" s="1013"/>
      <c r="QLO32" s="1013"/>
      <c r="QLP32" s="1013"/>
      <c r="QLQ32" s="1013"/>
      <c r="QLR32" s="1013"/>
      <c r="QLS32" s="1013"/>
      <c r="QLT32" s="1013"/>
      <c r="QLU32" s="1013"/>
      <c r="QLV32" s="1013"/>
      <c r="QLW32" s="1013"/>
      <c r="QLX32" s="1013"/>
      <c r="QLY32" s="1013"/>
      <c r="QLZ32" s="1013"/>
      <c r="QMA32" s="1013"/>
      <c r="QMB32" s="1013"/>
      <c r="QMC32" s="1013"/>
      <c r="QMD32" s="1013"/>
      <c r="QME32" s="1013"/>
      <c r="QMF32" s="1013"/>
      <c r="QMG32" s="1013"/>
      <c r="QMH32" s="1013"/>
      <c r="QMI32" s="1013"/>
      <c r="QMJ32" s="1013"/>
      <c r="QMK32" s="1013"/>
      <c r="QML32" s="1013"/>
      <c r="QMM32" s="1013"/>
      <c r="QMN32" s="1013"/>
      <c r="QMO32" s="1013"/>
      <c r="QMP32" s="1013"/>
      <c r="QMQ32" s="1013"/>
      <c r="QMR32" s="1013"/>
      <c r="QMS32" s="1013"/>
      <c r="QMT32" s="1013"/>
      <c r="QMU32" s="1013"/>
      <c r="QMV32" s="1013"/>
      <c r="QMW32" s="1013"/>
      <c r="QMX32" s="1013"/>
      <c r="QMY32" s="1013"/>
      <c r="QMZ32" s="1013"/>
      <c r="QNA32" s="1013"/>
      <c r="QNB32" s="1013"/>
      <c r="QNC32" s="1013"/>
      <c r="QND32" s="1013"/>
      <c r="QNE32" s="1013"/>
      <c r="QNF32" s="1013"/>
      <c r="QNG32" s="1013"/>
      <c r="QNH32" s="1013"/>
      <c r="QNI32" s="1013"/>
      <c r="QNJ32" s="1013"/>
      <c r="QNK32" s="1013"/>
      <c r="QNL32" s="1013"/>
      <c r="QNM32" s="1013"/>
      <c r="QNN32" s="1013"/>
      <c r="QNO32" s="1013"/>
      <c r="QNP32" s="1013"/>
      <c r="QNQ32" s="1013"/>
      <c r="QNR32" s="1013"/>
      <c r="QNS32" s="1013"/>
      <c r="QNT32" s="1013"/>
      <c r="QNU32" s="1013"/>
      <c r="QNV32" s="1013"/>
      <c r="QNW32" s="1013"/>
      <c r="QNX32" s="1013"/>
      <c r="QNY32" s="1013"/>
      <c r="QNZ32" s="1013"/>
      <c r="QOA32" s="1013"/>
      <c r="QOB32" s="1013"/>
      <c r="QOC32" s="1013"/>
      <c r="QOD32" s="1013"/>
      <c r="QOE32" s="1013"/>
      <c r="QOF32" s="1013"/>
      <c r="QOG32" s="1013"/>
      <c r="QOH32" s="1013"/>
      <c r="QOI32" s="1013"/>
      <c r="QOJ32" s="1013"/>
      <c r="QOK32" s="1013"/>
      <c r="QOL32" s="1013"/>
      <c r="QOM32" s="1013"/>
      <c r="QON32" s="1013"/>
      <c r="QOO32" s="1013"/>
      <c r="QOP32" s="1013"/>
      <c r="QOQ32" s="1013"/>
      <c r="QOR32" s="1013"/>
      <c r="QOS32" s="1013"/>
      <c r="QOT32" s="1013"/>
      <c r="QOU32" s="1013"/>
      <c r="QOV32" s="1013"/>
      <c r="QOW32" s="1013"/>
      <c r="QOX32" s="1013"/>
      <c r="QOY32" s="1013"/>
      <c r="QOZ32" s="1013"/>
      <c r="QPA32" s="1013"/>
      <c r="QPB32" s="1013"/>
      <c r="QPC32" s="1013"/>
      <c r="QPD32" s="1013"/>
      <c r="QPE32" s="1013"/>
      <c r="QPF32" s="1013"/>
      <c r="QPG32" s="1013"/>
      <c r="QPH32" s="1013"/>
      <c r="QPI32" s="1013"/>
      <c r="QPJ32" s="1013"/>
      <c r="QPK32" s="1013"/>
      <c r="QPL32" s="1013"/>
      <c r="QPM32" s="1013"/>
      <c r="QPN32" s="1013"/>
      <c r="QPO32" s="1013"/>
      <c r="QPP32" s="1013"/>
      <c r="QPQ32" s="1013"/>
      <c r="QPR32" s="1013"/>
      <c r="QPS32" s="1013"/>
      <c r="QPT32" s="1013"/>
      <c r="QPU32" s="1013"/>
      <c r="QPV32" s="1013"/>
      <c r="QPW32" s="1013"/>
      <c r="QPX32" s="1013"/>
      <c r="QPY32" s="1013"/>
      <c r="QPZ32" s="1013"/>
      <c r="QQA32" s="1013"/>
      <c r="QQB32" s="1013"/>
      <c r="QQC32" s="1013"/>
      <c r="QQD32" s="1013"/>
      <c r="QQE32" s="1013"/>
      <c r="QQF32" s="1013"/>
      <c r="QQG32" s="1013"/>
      <c r="QQH32" s="1013"/>
      <c r="QQI32" s="1013"/>
      <c r="QQJ32" s="1013"/>
      <c r="QQK32" s="1013"/>
      <c r="QQL32" s="1013"/>
      <c r="QQM32" s="1013"/>
      <c r="QQN32" s="1013"/>
      <c r="QQO32" s="1013"/>
      <c r="QQP32" s="1013"/>
      <c r="QQQ32" s="1013"/>
      <c r="QQR32" s="1013"/>
      <c r="QQS32" s="1013"/>
      <c r="QQT32" s="1013"/>
      <c r="QQU32" s="1013"/>
      <c r="QQV32" s="1013"/>
      <c r="QQW32" s="1013"/>
      <c r="QQX32" s="1013"/>
      <c r="QQY32" s="1013"/>
      <c r="QQZ32" s="1013"/>
      <c r="QRA32" s="1013"/>
      <c r="QRB32" s="1013"/>
      <c r="QRC32" s="1013"/>
      <c r="QRD32" s="1013"/>
      <c r="QRE32" s="1013"/>
      <c r="QRF32" s="1013"/>
      <c r="QRG32" s="1013"/>
      <c r="QRH32" s="1013"/>
      <c r="QRI32" s="1013"/>
      <c r="QRJ32" s="1013"/>
      <c r="QRK32" s="1013"/>
      <c r="QRL32" s="1013"/>
      <c r="QRM32" s="1013"/>
      <c r="QRN32" s="1013"/>
      <c r="QRO32" s="1013"/>
      <c r="QRP32" s="1013"/>
      <c r="QRQ32" s="1013"/>
      <c r="QRR32" s="1013"/>
      <c r="QRS32" s="1013"/>
      <c r="QRT32" s="1013"/>
      <c r="QRU32" s="1013"/>
      <c r="QRV32" s="1013"/>
      <c r="QRW32" s="1013"/>
      <c r="QRX32" s="1013"/>
      <c r="QRY32" s="1013"/>
      <c r="QRZ32" s="1013"/>
      <c r="QSA32" s="1013"/>
      <c r="QSB32" s="1013"/>
      <c r="QSC32" s="1013"/>
      <c r="QSD32" s="1013"/>
      <c r="QSE32" s="1013"/>
      <c r="QSF32" s="1013"/>
      <c r="QSG32" s="1013"/>
      <c r="QSH32" s="1013"/>
      <c r="QSI32" s="1013"/>
      <c r="QSJ32" s="1013"/>
      <c r="QSK32" s="1013"/>
      <c r="QSL32" s="1013"/>
      <c r="QSM32" s="1013"/>
      <c r="QSN32" s="1013"/>
      <c r="QSO32" s="1013"/>
      <c r="QSP32" s="1013"/>
      <c r="QSQ32" s="1013"/>
      <c r="QSR32" s="1013"/>
      <c r="QSS32" s="1013"/>
      <c r="QST32" s="1013"/>
      <c r="QSU32" s="1013"/>
      <c r="QSV32" s="1013"/>
      <c r="QSW32" s="1013"/>
      <c r="QSX32" s="1013"/>
      <c r="QSY32" s="1013"/>
      <c r="QSZ32" s="1013"/>
      <c r="QTA32" s="1013"/>
      <c r="QTB32" s="1013"/>
      <c r="QTC32" s="1013"/>
      <c r="QTD32" s="1013"/>
      <c r="QTE32" s="1013"/>
      <c r="QTF32" s="1013"/>
      <c r="QTG32" s="1013"/>
      <c r="QTH32" s="1013"/>
      <c r="QTI32" s="1013"/>
      <c r="QTJ32" s="1013"/>
      <c r="QTK32" s="1013"/>
      <c r="QTL32" s="1013"/>
      <c r="QTM32" s="1013"/>
      <c r="QTN32" s="1013"/>
      <c r="QTO32" s="1013"/>
      <c r="QTP32" s="1013"/>
      <c r="QTQ32" s="1013"/>
      <c r="QTR32" s="1013"/>
      <c r="QTS32" s="1013"/>
      <c r="QTT32" s="1013"/>
      <c r="QTU32" s="1013"/>
      <c r="QTV32" s="1013"/>
      <c r="QTW32" s="1013"/>
      <c r="QTX32" s="1013"/>
      <c r="QTY32" s="1013"/>
      <c r="QTZ32" s="1013"/>
      <c r="QUA32" s="1013"/>
      <c r="QUB32" s="1013"/>
      <c r="QUC32" s="1013"/>
      <c r="QUD32" s="1013"/>
      <c r="QUE32" s="1013"/>
      <c r="QUF32" s="1013"/>
      <c r="QUG32" s="1013"/>
      <c r="QUH32" s="1013"/>
      <c r="QUI32" s="1013"/>
      <c r="QUJ32" s="1013"/>
      <c r="QUK32" s="1013"/>
      <c r="QUL32" s="1013"/>
      <c r="QUM32" s="1013"/>
      <c r="QUN32" s="1013"/>
      <c r="QUO32" s="1013"/>
      <c r="QUP32" s="1013"/>
      <c r="QUQ32" s="1013"/>
      <c r="QUR32" s="1013"/>
      <c r="QUS32" s="1013"/>
      <c r="QUT32" s="1013"/>
      <c r="QUU32" s="1013"/>
      <c r="QUV32" s="1013"/>
      <c r="QUW32" s="1013"/>
      <c r="QUX32" s="1013"/>
      <c r="QUY32" s="1013"/>
      <c r="QUZ32" s="1013"/>
      <c r="QVA32" s="1013"/>
      <c r="QVB32" s="1013"/>
      <c r="QVC32" s="1013"/>
      <c r="QVD32" s="1013"/>
      <c r="QVE32" s="1013"/>
      <c r="QVF32" s="1013"/>
      <c r="QVG32" s="1013"/>
      <c r="QVH32" s="1013"/>
      <c r="QVI32" s="1013"/>
      <c r="QVJ32" s="1013"/>
      <c r="QVK32" s="1013"/>
      <c r="QVL32" s="1013"/>
      <c r="QVM32" s="1013"/>
      <c r="QVN32" s="1013"/>
      <c r="QVO32" s="1013"/>
      <c r="QVP32" s="1013"/>
      <c r="QVQ32" s="1013"/>
      <c r="QVR32" s="1013"/>
      <c r="QVS32" s="1013"/>
      <c r="QVT32" s="1013"/>
      <c r="QVU32" s="1013"/>
      <c r="QVV32" s="1013"/>
      <c r="QVW32" s="1013"/>
      <c r="QVX32" s="1013"/>
      <c r="QVY32" s="1013"/>
      <c r="QVZ32" s="1013"/>
      <c r="QWA32" s="1013"/>
      <c r="QWB32" s="1013"/>
      <c r="QWC32" s="1013"/>
      <c r="QWD32" s="1013"/>
      <c r="QWE32" s="1013"/>
      <c r="QWF32" s="1013"/>
      <c r="QWG32" s="1013"/>
      <c r="QWH32" s="1013"/>
      <c r="QWI32" s="1013"/>
      <c r="QWJ32" s="1013"/>
      <c r="QWK32" s="1013"/>
      <c r="QWL32" s="1013"/>
      <c r="QWM32" s="1013"/>
      <c r="QWN32" s="1013"/>
      <c r="QWO32" s="1013"/>
      <c r="QWP32" s="1013"/>
      <c r="QWQ32" s="1013"/>
      <c r="QWR32" s="1013"/>
      <c r="QWS32" s="1013"/>
      <c r="QWT32" s="1013"/>
      <c r="QWU32" s="1013"/>
      <c r="QWV32" s="1013"/>
      <c r="QWW32" s="1013"/>
      <c r="QWX32" s="1013"/>
      <c r="QWY32" s="1013"/>
      <c r="QWZ32" s="1013"/>
      <c r="QXA32" s="1013"/>
      <c r="QXB32" s="1013"/>
      <c r="QXC32" s="1013"/>
      <c r="QXD32" s="1013"/>
      <c r="QXE32" s="1013"/>
      <c r="QXF32" s="1013"/>
      <c r="QXG32" s="1013"/>
      <c r="QXH32" s="1013"/>
      <c r="QXI32" s="1013"/>
      <c r="QXJ32" s="1013"/>
      <c r="QXK32" s="1013"/>
      <c r="QXL32" s="1013"/>
      <c r="QXM32" s="1013"/>
      <c r="QXN32" s="1013"/>
      <c r="QXO32" s="1013"/>
      <c r="QXP32" s="1013"/>
      <c r="QXQ32" s="1013"/>
      <c r="QXR32" s="1013"/>
      <c r="QXS32" s="1013"/>
      <c r="QXT32" s="1013"/>
      <c r="QXU32" s="1013"/>
      <c r="QXV32" s="1013"/>
      <c r="QXW32" s="1013"/>
      <c r="QXX32" s="1013"/>
      <c r="QXY32" s="1013"/>
      <c r="QXZ32" s="1013"/>
      <c r="QYA32" s="1013"/>
      <c r="QYB32" s="1013"/>
      <c r="QYC32" s="1013"/>
      <c r="QYD32" s="1013"/>
      <c r="QYE32" s="1013"/>
      <c r="QYF32" s="1013"/>
      <c r="QYG32" s="1013"/>
      <c r="QYH32" s="1013"/>
      <c r="QYI32" s="1013"/>
      <c r="QYJ32" s="1013"/>
      <c r="QYK32" s="1013"/>
      <c r="QYL32" s="1013"/>
      <c r="QYM32" s="1013"/>
      <c r="QYN32" s="1013"/>
      <c r="QYO32" s="1013"/>
      <c r="QYP32" s="1013"/>
      <c r="QYQ32" s="1013"/>
      <c r="QYR32" s="1013"/>
      <c r="QYS32" s="1013"/>
      <c r="QYT32" s="1013"/>
      <c r="QYU32" s="1013"/>
      <c r="QYV32" s="1013"/>
      <c r="QYW32" s="1013"/>
      <c r="QYX32" s="1013"/>
      <c r="QYY32" s="1013"/>
      <c r="QYZ32" s="1013"/>
      <c r="QZA32" s="1013"/>
      <c r="QZB32" s="1013"/>
      <c r="QZC32" s="1013"/>
      <c r="QZD32" s="1013"/>
      <c r="QZE32" s="1013"/>
      <c r="QZF32" s="1013"/>
      <c r="QZG32" s="1013"/>
      <c r="QZH32" s="1013"/>
      <c r="QZI32" s="1013"/>
      <c r="QZJ32" s="1013"/>
      <c r="QZK32" s="1013"/>
      <c r="QZL32" s="1013"/>
      <c r="QZM32" s="1013"/>
      <c r="QZN32" s="1013"/>
      <c r="QZO32" s="1013"/>
      <c r="QZP32" s="1013"/>
      <c r="QZQ32" s="1013"/>
      <c r="QZR32" s="1013"/>
      <c r="QZS32" s="1013"/>
      <c r="QZT32" s="1013"/>
      <c r="QZU32" s="1013"/>
      <c r="QZV32" s="1013"/>
      <c r="QZW32" s="1013"/>
      <c r="QZX32" s="1013"/>
      <c r="QZY32" s="1013"/>
      <c r="QZZ32" s="1013"/>
      <c r="RAA32" s="1013"/>
      <c r="RAB32" s="1013"/>
      <c r="RAC32" s="1013"/>
      <c r="RAD32" s="1013"/>
      <c r="RAE32" s="1013"/>
      <c r="RAF32" s="1013"/>
      <c r="RAG32" s="1013"/>
      <c r="RAH32" s="1013"/>
      <c r="RAI32" s="1013"/>
      <c r="RAJ32" s="1013"/>
      <c r="RAK32" s="1013"/>
      <c r="RAL32" s="1013"/>
      <c r="RAM32" s="1013"/>
      <c r="RAN32" s="1013"/>
      <c r="RAO32" s="1013"/>
      <c r="RAP32" s="1013"/>
      <c r="RAQ32" s="1013"/>
      <c r="RAR32" s="1013"/>
      <c r="RAS32" s="1013"/>
      <c r="RAT32" s="1013"/>
      <c r="RAU32" s="1013"/>
      <c r="RAV32" s="1013"/>
      <c r="RAW32" s="1013"/>
      <c r="RAX32" s="1013"/>
      <c r="RAY32" s="1013"/>
      <c r="RAZ32" s="1013"/>
      <c r="RBA32" s="1013"/>
      <c r="RBB32" s="1013"/>
      <c r="RBC32" s="1013"/>
      <c r="RBD32" s="1013"/>
      <c r="RBE32" s="1013"/>
      <c r="RBF32" s="1013"/>
      <c r="RBG32" s="1013"/>
      <c r="RBH32" s="1013"/>
      <c r="RBI32" s="1013"/>
      <c r="RBJ32" s="1013"/>
      <c r="RBK32" s="1013"/>
      <c r="RBL32" s="1013"/>
      <c r="RBM32" s="1013"/>
      <c r="RBN32" s="1013"/>
      <c r="RBO32" s="1013"/>
      <c r="RBP32" s="1013"/>
      <c r="RBQ32" s="1013"/>
      <c r="RBR32" s="1013"/>
      <c r="RBS32" s="1013"/>
      <c r="RBT32" s="1013"/>
      <c r="RBU32" s="1013"/>
      <c r="RBV32" s="1013"/>
      <c r="RBW32" s="1013"/>
      <c r="RBX32" s="1013"/>
      <c r="RBY32" s="1013"/>
      <c r="RBZ32" s="1013"/>
      <c r="RCA32" s="1013"/>
      <c r="RCB32" s="1013"/>
      <c r="RCC32" s="1013"/>
      <c r="RCD32" s="1013"/>
      <c r="RCE32" s="1013"/>
      <c r="RCF32" s="1013"/>
      <c r="RCG32" s="1013"/>
      <c r="RCH32" s="1013"/>
      <c r="RCI32" s="1013"/>
      <c r="RCJ32" s="1013"/>
      <c r="RCK32" s="1013"/>
      <c r="RCL32" s="1013"/>
      <c r="RCM32" s="1013"/>
      <c r="RCN32" s="1013"/>
      <c r="RCO32" s="1013"/>
      <c r="RCP32" s="1013"/>
      <c r="RCQ32" s="1013"/>
      <c r="RCR32" s="1013"/>
      <c r="RCS32" s="1013"/>
      <c r="RCT32" s="1013"/>
      <c r="RCU32" s="1013"/>
      <c r="RCV32" s="1013"/>
      <c r="RCW32" s="1013"/>
      <c r="RCX32" s="1013"/>
      <c r="RCY32" s="1013"/>
      <c r="RCZ32" s="1013"/>
      <c r="RDA32" s="1013"/>
      <c r="RDB32" s="1013"/>
      <c r="RDC32" s="1013"/>
      <c r="RDD32" s="1013"/>
      <c r="RDE32" s="1013"/>
      <c r="RDF32" s="1013"/>
      <c r="RDG32" s="1013"/>
      <c r="RDH32" s="1013"/>
      <c r="RDI32" s="1013"/>
      <c r="RDJ32" s="1013"/>
      <c r="RDK32" s="1013"/>
      <c r="RDL32" s="1013"/>
      <c r="RDM32" s="1013"/>
      <c r="RDN32" s="1013"/>
      <c r="RDO32" s="1013"/>
      <c r="RDP32" s="1013"/>
      <c r="RDQ32" s="1013"/>
      <c r="RDR32" s="1013"/>
      <c r="RDS32" s="1013"/>
      <c r="RDT32" s="1013"/>
      <c r="RDU32" s="1013"/>
      <c r="RDV32" s="1013"/>
      <c r="RDW32" s="1013"/>
      <c r="RDX32" s="1013"/>
      <c r="RDY32" s="1013"/>
      <c r="RDZ32" s="1013"/>
      <c r="REA32" s="1013"/>
      <c r="REB32" s="1013"/>
      <c r="REC32" s="1013"/>
      <c r="RED32" s="1013"/>
      <c r="REE32" s="1013"/>
      <c r="REF32" s="1013"/>
      <c r="REG32" s="1013"/>
      <c r="REH32" s="1013"/>
      <c r="REI32" s="1013"/>
      <c r="REJ32" s="1013"/>
      <c r="REK32" s="1013"/>
      <c r="REL32" s="1013"/>
      <c r="REM32" s="1013"/>
      <c r="REN32" s="1013"/>
      <c r="REO32" s="1013"/>
      <c r="REP32" s="1013"/>
      <c r="REQ32" s="1013"/>
      <c r="RER32" s="1013"/>
      <c r="RES32" s="1013"/>
      <c r="RET32" s="1013"/>
      <c r="REU32" s="1013"/>
      <c r="REV32" s="1013"/>
      <c r="REW32" s="1013"/>
      <c r="REX32" s="1013"/>
      <c r="REY32" s="1013"/>
      <c r="REZ32" s="1013"/>
      <c r="RFA32" s="1013"/>
      <c r="RFB32" s="1013"/>
      <c r="RFC32" s="1013"/>
      <c r="RFD32" s="1013"/>
      <c r="RFE32" s="1013"/>
      <c r="RFF32" s="1013"/>
      <c r="RFG32" s="1013"/>
      <c r="RFH32" s="1013"/>
      <c r="RFI32" s="1013"/>
      <c r="RFJ32" s="1013"/>
      <c r="RFK32" s="1013"/>
      <c r="RFL32" s="1013"/>
      <c r="RFM32" s="1013"/>
      <c r="RFN32" s="1013"/>
      <c r="RFO32" s="1013"/>
      <c r="RFP32" s="1013"/>
      <c r="RFQ32" s="1013"/>
      <c r="RFR32" s="1013"/>
      <c r="RFS32" s="1013"/>
      <c r="RFT32" s="1013"/>
      <c r="RFU32" s="1013"/>
      <c r="RFV32" s="1013"/>
      <c r="RFW32" s="1013"/>
      <c r="RFX32" s="1013"/>
      <c r="RFY32" s="1013"/>
      <c r="RFZ32" s="1013"/>
      <c r="RGA32" s="1013"/>
      <c r="RGB32" s="1013"/>
      <c r="RGC32" s="1013"/>
      <c r="RGD32" s="1013"/>
      <c r="RGE32" s="1013"/>
      <c r="RGF32" s="1013"/>
      <c r="RGG32" s="1013"/>
      <c r="RGH32" s="1013"/>
      <c r="RGI32" s="1013"/>
      <c r="RGJ32" s="1013"/>
      <c r="RGK32" s="1013"/>
      <c r="RGL32" s="1013"/>
      <c r="RGM32" s="1013"/>
      <c r="RGN32" s="1013"/>
      <c r="RGO32" s="1013"/>
      <c r="RGP32" s="1013"/>
      <c r="RGQ32" s="1013"/>
      <c r="RGR32" s="1013"/>
      <c r="RGS32" s="1013"/>
      <c r="RGT32" s="1013"/>
      <c r="RGU32" s="1013"/>
      <c r="RGV32" s="1013"/>
      <c r="RGW32" s="1013"/>
      <c r="RGX32" s="1013"/>
      <c r="RGY32" s="1013"/>
      <c r="RGZ32" s="1013"/>
      <c r="RHA32" s="1013"/>
      <c r="RHB32" s="1013"/>
      <c r="RHC32" s="1013"/>
      <c r="RHD32" s="1013"/>
      <c r="RHE32" s="1013"/>
      <c r="RHF32" s="1013"/>
      <c r="RHG32" s="1013"/>
      <c r="RHH32" s="1013"/>
      <c r="RHI32" s="1013"/>
      <c r="RHJ32" s="1013"/>
      <c r="RHK32" s="1013"/>
      <c r="RHL32" s="1013"/>
      <c r="RHM32" s="1013"/>
      <c r="RHN32" s="1013"/>
      <c r="RHO32" s="1013"/>
      <c r="RHP32" s="1013"/>
      <c r="RHQ32" s="1013"/>
      <c r="RHR32" s="1013"/>
      <c r="RHS32" s="1013"/>
      <c r="RHT32" s="1013"/>
      <c r="RHU32" s="1013"/>
      <c r="RHV32" s="1013"/>
      <c r="RHW32" s="1013"/>
      <c r="RHX32" s="1013"/>
      <c r="RHY32" s="1013"/>
      <c r="RHZ32" s="1013"/>
      <c r="RIA32" s="1013"/>
      <c r="RIB32" s="1013"/>
      <c r="RIC32" s="1013"/>
      <c r="RID32" s="1013"/>
      <c r="RIE32" s="1013"/>
      <c r="RIF32" s="1013"/>
      <c r="RIG32" s="1013"/>
      <c r="RIH32" s="1013"/>
      <c r="RII32" s="1013"/>
      <c r="RIJ32" s="1013"/>
      <c r="RIK32" s="1013"/>
      <c r="RIL32" s="1013"/>
      <c r="RIM32" s="1013"/>
      <c r="RIN32" s="1013"/>
      <c r="RIO32" s="1013"/>
      <c r="RIP32" s="1013"/>
      <c r="RIQ32" s="1013"/>
      <c r="RIR32" s="1013"/>
      <c r="RIS32" s="1013"/>
      <c r="RIT32" s="1013"/>
      <c r="RIU32" s="1013"/>
      <c r="RIV32" s="1013"/>
      <c r="RIW32" s="1013"/>
      <c r="RIX32" s="1013"/>
      <c r="RIY32" s="1013"/>
      <c r="RIZ32" s="1013"/>
      <c r="RJA32" s="1013"/>
      <c r="RJB32" s="1013"/>
      <c r="RJC32" s="1013"/>
      <c r="RJD32" s="1013"/>
      <c r="RJE32" s="1013"/>
      <c r="RJF32" s="1013"/>
      <c r="RJG32" s="1013"/>
      <c r="RJH32" s="1013"/>
      <c r="RJI32" s="1013"/>
      <c r="RJJ32" s="1013"/>
      <c r="RJK32" s="1013"/>
      <c r="RJL32" s="1013"/>
      <c r="RJM32" s="1013"/>
      <c r="RJN32" s="1013"/>
      <c r="RJO32" s="1013"/>
      <c r="RJP32" s="1013"/>
      <c r="RJQ32" s="1013"/>
      <c r="RJR32" s="1013"/>
      <c r="RJS32" s="1013"/>
      <c r="RJT32" s="1013"/>
      <c r="RJU32" s="1013"/>
      <c r="RJV32" s="1013"/>
      <c r="RJW32" s="1013"/>
      <c r="RJX32" s="1013"/>
      <c r="RJY32" s="1013"/>
      <c r="RJZ32" s="1013"/>
      <c r="RKA32" s="1013"/>
      <c r="RKB32" s="1013"/>
      <c r="RKC32" s="1013"/>
      <c r="RKD32" s="1013"/>
      <c r="RKE32" s="1013"/>
      <c r="RKF32" s="1013"/>
      <c r="RKG32" s="1013"/>
      <c r="RKH32" s="1013"/>
      <c r="RKI32" s="1013"/>
      <c r="RKJ32" s="1013"/>
      <c r="RKK32" s="1013"/>
      <c r="RKL32" s="1013"/>
      <c r="RKM32" s="1013"/>
      <c r="RKN32" s="1013"/>
      <c r="RKO32" s="1013"/>
      <c r="RKP32" s="1013"/>
      <c r="RKQ32" s="1013"/>
      <c r="RKR32" s="1013"/>
      <c r="RKS32" s="1013"/>
      <c r="RKT32" s="1013"/>
      <c r="RKU32" s="1013"/>
      <c r="RKV32" s="1013"/>
      <c r="RKW32" s="1013"/>
      <c r="RKX32" s="1013"/>
      <c r="RKY32" s="1013"/>
      <c r="RKZ32" s="1013"/>
      <c r="RLA32" s="1013"/>
      <c r="RLB32" s="1013"/>
      <c r="RLC32" s="1013"/>
      <c r="RLD32" s="1013"/>
      <c r="RLE32" s="1013"/>
      <c r="RLF32" s="1013"/>
      <c r="RLG32" s="1013"/>
      <c r="RLH32" s="1013"/>
      <c r="RLI32" s="1013"/>
      <c r="RLJ32" s="1013"/>
      <c r="RLK32" s="1013"/>
      <c r="RLL32" s="1013"/>
      <c r="RLM32" s="1013"/>
      <c r="RLN32" s="1013"/>
      <c r="RLO32" s="1013"/>
      <c r="RLP32" s="1013"/>
      <c r="RLQ32" s="1013"/>
      <c r="RLR32" s="1013"/>
      <c r="RLS32" s="1013"/>
      <c r="RLT32" s="1013"/>
      <c r="RLU32" s="1013"/>
      <c r="RLV32" s="1013"/>
      <c r="RLW32" s="1013"/>
      <c r="RLX32" s="1013"/>
      <c r="RLY32" s="1013"/>
      <c r="RLZ32" s="1013"/>
      <c r="RMA32" s="1013"/>
      <c r="RMB32" s="1013"/>
      <c r="RMC32" s="1013"/>
      <c r="RMD32" s="1013"/>
      <c r="RME32" s="1013"/>
      <c r="RMF32" s="1013"/>
      <c r="RMG32" s="1013"/>
      <c r="RMH32" s="1013"/>
      <c r="RMI32" s="1013"/>
      <c r="RMJ32" s="1013"/>
      <c r="RMK32" s="1013"/>
      <c r="RML32" s="1013"/>
      <c r="RMM32" s="1013"/>
      <c r="RMN32" s="1013"/>
      <c r="RMO32" s="1013"/>
      <c r="RMP32" s="1013"/>
      <c r="RMQ32" s="1013"/>
      <c r="RMR32" s="1013"/>
      <c r="RMS32" s="1013"/>
      <c r="RMT32" s="1013"/>
      <c r="RMU32" s="1013"/>
      <c r="RMV32" s="1013"/>
      <c r="RMW32" s="1013"/>
      <c r="RMX32" s="1013"/>
      <c r="RMY32" s="1013"/>
      <c r="RMZ32" s="1013"/>
      <c r="RNA32" s="1013"/>
      <c r="RNB32" s="1013"/>
      <c r="RNC32" s="1013"/>
      <c r="RND32" s="1013"/>
      <c r="RNE32" s="1013"/>
      <c r="RNF32" s="1013"/>
      <c r="RNG32" s="1013"/>
      <c r="RNH32" s="1013"/>
      <c r="RNI32" s="1013"/>
      <c r="RNJ32" s="1013"/>
      <c r="RNK32" s="1013"/>
      <c r="RNL32" s="1013"/>
      <c r="RNM32" s="1013"/>
      <c r="RNN32" s="1013"/>
      <c r="RNO32" s="1013"/>
      <c r="RNP32" s="1013"/>
      <c r="RNQ32" s="1013"/>
      <c r="RNR32" s="1013"/>
      <c r="RNS32" s="1013"/>
      <c r="RNT32" s="1013"/>
      <c r="RNU32" s="1013"/>
      <c r="RNV32" s="1013"/>
      <c r="RNW32" s="1013"/>
      <c r="RNX32" s="1013"/>
      <c r="RNY32" s="1013"/>
      <c r="RNZ32" s="1013"/>
      <c r="ROA32" s="1013"/>
      <c r="ROB32" s="1013"/>
      <c r="ROC32" s="1013"/>
      <c r="ROD32" s="1013"/>
      <c r="ROE32" s="1013"/>
      <c r="ROF32" s="1013"/>
      <c r="ROG32" s="1013"/>
      <c r="ROH32" s="1013"/>
      <c r="ROI32" s="1013"/>
      <c r="ROJ32" s="1013"/>
      <c r="ROK32" s="1013"/>
      <c r="ROL32" s="1013"/>
      <c r="ROM32" s="1013"/>
      <c r="RON32" s="1013"/>
      <c r="ROO32" s="1013"/>
      <c r="ROP32" s="1013"/>
      <c r="ROQ32" s="1013"/>
      <c r="ROR32" s="1013"/>
      <c r="ROS32" s="1013"/>
      <c r="ROT32" s="1013"/>
      <c r="ROU32" s="1013"/>
      <c r="ROV32" s="1013"/>
      <c r="ROW32" s="1013"/>
      <c r="ROX32" s="1013"/>
      <c r="ROY32" s="1013"/>
      <c r="ROZ32" s="1013"/>
      <c r="RPA32" s="1013"/>
      <c r="RPB32" s="1013"/>
      <c r="RPC32" s="1013"/>
      <c r="RPD32" s="1013"/>
      <c r="RPE32" s="1013"/>
      <c r="RPF32" s="1013"/>
      <c r="RPG32" s="1013"/>
      <c r="RPH32" s="1013"/>
      <c r="RPI32" s="1013"/>
      <c r="RPJ32" s="1013"/>
      <c r="RPK32" s="1013"/>
      <c r="RPL32" s="1013"/>
      <c r="RPM32" s="1013"/>
      <c r="RPN32" s="1013"/>
      <c r="RPO32" s="1013"/>
      <c r="RPP32" s="1013"/>
      <c r="RPQ32" s="1013"/>
      <c r="RPR32" s="1013"/>
      <c r="RPS32" s="1013"/>
      <c r="RPT32" s="1013"/>
      <c r="RPU32" s="1013"/>
      <c r="RPV32" s="1013"/>
      <c r="RPW32" s="1013"/>
      <c r="RPX32" s="1013"/>
      <c r="RPY32" s="1013"/>
      <c r="RPZ32" s="1013"/>
      <c r="RQA32" s="1013"/>
      <c r="RQB32" s="1013"/>
      <c r="RQC32" s="1013"/>
      <c r="RQD32" s="1013"/>
      <c r="RQE32" s="1013"/>
      <c r="RQF32" s="1013"/>
      <c r="RQG32" s="1013"/>
      <c r="RQH32" s="1013"/>
      <c r="RQI32" s="1013"/>
      <c r="RQJ32" s="1013"/>
      <c r="RQK32" s="1013"/>
      <c r="RQL32" s="1013"/>
      <c r="RQM32" s="1013"/>
      <c r="RQN32" s="1013"/>
      <c r="RQO32" s="1013"/>
      <c r="RQP32" s="1013"/>
      <c r="RQQ32" s="1013"/>
      <c r="RQR32" s="1013"/>
      <c r="RQS32" s="1013"/>
      <c r="RQT32" s="1013"/>
      <c r="RQU32" s="1013"/>
      <c r="RQV32" s="1013"/>
      <c r="RQW32" s="1013"/>
      <c r="RQX32" s="1013"/>
      <c r="RQY32" s="1013"/>
      <c r="RQZ32" s="1013"/>
      <c r="RRA32" s="1013"/>
      <c r="RRB32" s="1013"/>
      <c r="RRC32" s="1013"/>
      <c r="RRD32" s="1013"/>
      <c r="RRE32" s="1013"/>
      <c r="RRF32" s="1013"/>
      <c r="RRG32" s="1013"/>
      <c r="RRH32" s="1013"/>
      <c r="RRI32" s="1013"/>
      <c r="RRJ32" s="1013"/>
      <c r="RRK32" s="1013"/>
      <c r="RRL32" s="1013"/>
      <c r="RRM32" s="1013"/>
      <c r="RRN32" s="1013"/>
      <c r="RRO32" s="1013"/>
      <c r="RRP32" s="1013"/>
      <c r="RRQ32" s="1013"/>
      <c r="RRR32" s="1013"/>
      <c r="RRS32" s="1013"/>
      <c r="RRT32" s="1013"/>
      <c r="RRU32" s="1013"/>
      <c r="RRV32" s="1013"/>
      <c r="RRW32" s="1013"/>
      <c r="RRX32" s="1013"/>
      <c r="RRY32" s="1013"/>
      <c r="RRZ32" s="1013"/>
      <c r="RSA32" s="1013"/>
      <c r="RSB32" s="1013"/>
      <c r="RSC32" s="1013"/>
      <c r="RSD32" s="1013"/>
      <c r="RSE32" s="1013"/>
      <c r="RSF32" s="1013"/>
      <c r="RSG32" s="1013"/>
      <c r="RSH32" s="1013"/>
      <c r="RSI32" s="1013"/>
      <c r="RSJ32" s="1013"/>
      <c r="RSK32" s="1013"/>
      <c r="RSL32" s="1013"/>
      <c r="RSM32" s="1013"/>
      <c r="RSN32" s="1013"/>
      <c r="RSO32" s="1013"/>
      <c r="RSP32" s="1013"/>
      <c r="RSQ32" s="1013"/>
      <c r="RSR32" s="1013"/>
      <c r="RSS32" s="1013"/>
      <c r="RST32" s="1013"/>
      <c r="RSU32" s="1013"/>
      <c r="RSV32" s="1013"/>
      <c r="RSW32" s="1013"/>
      <c r="RSX32" s="1013"/>
      <c r="RSY32" s="1013"/>
      <c r="RSZ32" s="1013"/>
      <c r="RTA32" s="1013"/>
      <c r="RTB32" s="1013"/>
      <c r="RTC32" s="1013"/>
      <c r="RTD32" s="1013"/>
      <c r="RTE32" s="1013"/>
      <c r="RTF32" s="1013"/>
      <c r="RTG32" s="1013"/>
      <c r="RTH32" s="1013"/>
      <c r="RTI32" s="1013"/>
      <c r="RTJ32" s="1013"/>
      <c r="RTK32" s="1013"/>
      <c r="RTL32" s="1013"/>
      <c r="RTM32" s="1013"/>
      <c r="RTN32" s="1013"/>
      <c r="RTO32" s="1013"/>
      <c r="RTP32" s="1013"/>
      <c r="RTQ32" s="1013"/>
      <c r="RTR32" s="1013"/>
      <c r="RTS32" s="1013"/>
      <c r="RTT32" s="1013"/>
      <c r="RTU32" s="1013"/>
      <c r="RTV32" s="1013"/>
      <c r="RTW32" s="1013"/>
      <c r="RTX32" s="1013"/>
      <c r="RTY32" s="1013"/>
      <c r="RTZ32" s="1013"/>
      <c r="RUA32" s="1013"/>
      <c r="RUB32" s="1013"/>
      <c r="RUC32" s="1013"/>
      <c r="RUD32" s="1013"/>
      <c r="RUE32" s="1013"/>
      <c r="RUF32" s="1013"/>
      <c r="RUG32" s="1013"/>
      <c r="RUH32" s="1013"/>
      <c r="RUI32" s="1013"/>
      <c r="RUJ32" s="1013"/>
      <c r="RUK32" s="1013"/>
      <c r="RUL32" s="1013"/>
      <c r="RUM32" s="1013"/>
      <c r="RUN32" s="1013"/>
      <c r="RUO32" s="1013"/>
      <c r="RUP32" s="1013"/>
      <c r="RUQ32" s="1013"/>
      <c r="RUR32" s="1013"/>
      <c r="RUS32" s="1013"/>
      <c r="RUT32" s="1013"/>
      <c r="RUU32" s="1013"/>
      <c r="RUV32" s="1013"/>
      <c r="RUW32" s="1013"/>
      <c r="RUX32" s="1013"/>
      <c r="RUY32" s="1013"/>
      <c r="RUZ32" s="1013"/>
      <c r="RVA32" s="1013"/>
      <c r="RVB32" s="1013"/>
      <c r="RVC32" s="1013"/>
      <c r="RVD32" s="1013"/>
      <c r="RVE32" s="1013"/>
      <c r="RVF32" s="1013"/>
      <c r="RVG32" s="1013"/>
      <c r="RVH32" s="1013"/>
      <c r="RVI32" s="1013"/>
      <c r="RVJ32" s="1013"/>
      <c r="RVK32" s="1013"/>
      <c r="RVL32" s="1013"/>
      <c r="RVM32" s="1013"/>
      <c r="RVN32" s="1013"/>
      <c r="RVO32" s="1013"/>
      <c r="RVP32" s="1013"/>
      <c r="RVQ32" s="1013"/>
      <c r="RVR32" s="1013"/>
      <c r="RVS32" s="1013"/>
      <c r="RVT32" s="1013"/>
      <c r="RVU32" s="1013"/>
      <c r="RVV32" s="1013"/>
      <c r="RVW32" s="1013"/>
      <c r="RVX32" s="1013"/>
      <c r="RVY32" s="1013"/>
      <c r="RVZ32" s="1013"/>
      <c r="RWA32" s="1013"/>
      <c r="RWB32" s="1013"/>
      <c r="RWC32" s="1013"/>
      <c r="RWD32" s="1013"/>
      <c r="RWE32" s="1013"/>
      <c r="RWF32" s="1013"/>
      <c r="RWG32" s="1013"/>
      <c r="RWH32" s="1013"/>
      <c r="RWI32" s="1013"/>
      <c r="RWJ32" s="1013"/>
      <c r="RWK32" s="1013"/>
      <c r="RWL32" s="1013"/>
      <c r="RWM32" s="1013"/>
      <c r="RWN32" s="1013"/>
      <c r="RWO32" s="1013"/>
      <c r="RWP32" s="1013"/>
      <c r="RWQ32" s="1013"/>
      <c r="RWR32" s="1013"/>
      <c r="RWS32" s="1013"/>
      <c r="RWT32" s="1013"/>
      <c r="RWU32" s="1013"/>
      <c r="RWV32" s="1013"/>
      <c r="RWW32" s="1013"/>
      <c r="RWX32" s="1013"/>
      <c r="RWY32" s="1013"/>
      <c r="RWZ32" s="1013"/>
      <c r="RXA32" s="1013"/>
      <c r="RXB32" s="1013"/>
      <c r="RXC32" s="1013"/>
      <c r="RXD32" s="1013"/>
      <c r="RXE32" s="1013"/>
      <c r="RXF32" s="1013"/>
      <c r="RXG32" s="1013"/>
      <c r="RXH32" s="1013"/>
      <c r="RXI32" s="1013"/>
      <c r="RXJ32" s="1013"/>
      <c r="RXK32" s="1013"/>
      <c r="RXL32" s="1013"/>
      <c r="RXM32" s="1013"/>
      <c r="RXN32" s="1013"/>
      <c r="RXO32" s="1013"/>
      <c r="RXP32" s="1013"/>
      <c r="RXQ32" s="1013"/>
      <c r="RXR32" s="1013"/>
      <c r="RXS32" s="1013"/>
      <c r="RXT32" s="1013"/>
      <c r="RXU32" s="1013"/>
      <c r="RXV32" s="1013"/>
      <c r="RXW32" s="1013"/>
      <c r="RXX32" s="1013"/>
      <c r="RXY32" s="1013"/>
      <c r="RXZ32" s="1013"/>
      <c r="RYA32" s="1013"/>
      <c r="RYB32" s="1013"/>
      <c r="RYC32" s="1013"/>
      <c r="RYD32" s="1013"/>
      <c r="RYE32" s="1013"/>
      <c r="RYF32" s="1013"/>
      <c r="RYG32" s="1013"/>
      <c r="RYH32" s="1013"/>
      <c r="RYI32" s="1013"/>
      <c r="RYJ32" s="1013"/>
      <c r="RYK32" s="1013"/>
      <c r="RYL32" s="1013"/>
      <c r="RYM32" s="1013"/>
      <c r="RYN32" s="1013"/>
      <c r="RYO32" s="1013"/>
      <c r="RYP32" s="1013"/>
      <c r="RYQ32" s="1013"/>
      <c r="RYR32" s="1013"/>
      <c r="RYS32" s="1013"/>
      <c r="RYT32" s="1013"/>
      <c r="RYU32" s="1013"/>
      <c r="RYV32" s="1013"/>
      <c r="RYW32" s="1013"/>
      <c r="RYX32" s="1013"/>
      <c r="RYY32" s="1013"/>
      <c r="RYZ32" s="1013"/>
      <c r="RZA32" s="1013"/>
      <c r="RZB32" s="1013"/>
      <c r="RZC32" s="1013"/>
      <c r="RZD32" s="1013"/>
      <c r="RZE32" s="1013"/>
      <c r="RZF32" s="1013"/>
      <c r="RZG32" s="1013"/>
      <c r="RZH32" s="1013"/>
      <c r="RZI32" s="1013"/>
      <c r="RZJ32" s="1013"/>
      <c r="RZK32" s="1013"/>
      <c r="RZL32" s="1013"/>
      <c r="RZM32" s="1013"/>
      <c r="RZN32" s="1013"/>
      <c r="RZO32" s="1013"/>
      <c r="RZP32" s="1013"/>
      <c r="RZQ32" s="1013"/>
      <c r="RZR32" s="1013"/>
      <c r="RZS32" s="1013"/>
      <c r="RZT32" s="1013"/>
      <c r="RZU32" s="1013"/>
      <c r="RZV32" s="1013"/>
      <c r="RZW32" s="1013"/>
      <c r="RZX32" s="1013"/>
      <c r="RZY32" s="1013"/>
      <c r="RZZ32" s="1013"/>
      <c r="SAA32" s="1013"/>
      <c r="SAB32" s="1013"/>
      <c r="SAC32" s="1013"/>
      <c r="SAD32" s="1013"/>
      <c r="SAE32" s="1013"/>
      <c r="SAF32" s="1013"/>
      <c r="SAG32" s="1013"/>
      <c r="SAH32" s="1013"/>
      <c r="SAI32" s="1013"/>
      <c r="SAJ32" s="1013"/>
      <c r="SAK32" s="1013"/>
      <c r="SAL32" s="1013"/>
      <c r="SAM32" s="1013"/>
      <c r="SAN32" s="1013"/>
      <c r="SAO32" s="1013"/>
      <c r="SAP32" s="1013"/>
      <c r="SAQ32" s="1013"/>
      <c r="SAR32" s="1013"/>
      <c r="SAS32" s="1013"/>
      <c r="SAT32" s="1013"/>
      <c r="SAU32" s="1013"/>
      <c r="SAV32" s="1013"/>
      <c r="SAW32" s="1013"/>
      <c r="SAX32" s="1013"/>
      <c r="SAY32" s="1013"/>
      <c r="SAZ32" s="1013"/>
      <c r="SBA32" s="1013"/>
      <c r="SBB32" s="1013"/>
      <c r="SBC32" s="1013"/>
      <c r="SBD32" s="1013"/>
      <c r="SBE32" s="1013"/>
      <c r="SBF32" s="1013"/>
      <c r="SBG32" s="1013"/>
      <c r="SBH32" s="1013"/>
      <c r="SBI32" s="1013"/>
      <c r="SBJ32" s="1013"/>
      <c r="SBK32" s="1013"/>
      <c r="SBL32" s="1013"/>
      <c r="SBM32" s="1013"/>
      <c r="SBN32" s="1013"/>
      <c r="SBO32" s="1013"/>
      <c r="SBP32" s="1013"/>
      <c r="SBQ32" s="1013"/>
      <c r="SBR32" s="1013"/>
      <c r="SBS32" s="1013"/>
      <c r="SBT32" s="1013"/>
      <c r="SBU32" s="1013"/>
      <c r="SBV32" s="1013"/>
      <c r="SBW32" s="1013"/>
      <c r="SBX32" s="1013"/>
      <c r="SBY32" s="1013"/>
      <c r="SBZ32" s="1013"/>
      <c r="SCA32" s="1013"/>
      <c r="SCB32" s="1013"/>
      <c r="SCC32" s="1013"/>
      <c r="SCD32" s="1013"/>
      <c r="SCE32" s="1013"/>
      <c r="SCF32" s="1013"/>
      <c r="SCG32" s="1013"/>
      <c r="SCH32" s="1013"/>
      <c r="SCI32" s="1013"/>
      <c r="SCJ32" s="1013"/>
      <c r="SCK32" s="1013"/>
      <c r="SCL32" s="1013"/>
      <c r="SCM32" s="1013"/>
      <c r="SCN32" s="1013"/>
      <c r="SCO32" s="1013"/>
      <c r="SCP32" s="1013"/>
      <c r="SCQ32" s="1013"/>
      <c r="SCR32" s="1013"/>
      <c r="SCS32" s="1013"/>
      <c r="SCT32" s="1013"/>
      <c r="SCU32" s="1013"/>
      <c r="SCV32" s="1013"/>
      <c r="SCW32" s="1013"/>
      <c r="SCX32" s="1013"/>
      <c r="SCY32" s="1013"/>
      <c r="SCZ32" s="1013"/>
      <c r="SDA32" s="1013"/>
      <c r="SDB32" s="1013"/>
      <c r="SDC32" s="1013"/>
      <c r="SDD32" s="1013"/>
      <c r="SDE32" s="1013"/>
      <c r="SDF32" s="1013"/>
      <c r="SDG32" s="1013"/>
      <c r="SDH32" s="1013"/>
      <c r="SDI32" s="1013"/>
      <c r="SDJ32" s="1013"/>
      <c r="SDK32" s="1013"/>
      <c r="SDL32" s="1013"/>
      <c r="SDM32" s="1013"/>
      <c r="SDN32" s="1013"/>
      <c r="SDO32" s="1013"/>
      <c r="SDP32" s="1013"/>
      <c r="SDQ32" s="1013"/>
      <c r="SDR32" s="1013"/>
      <c r="SDS32" s="1013"/>
      <c r="SDT32" s="1013"/>
      <c r="SDU32" s="1013"/>
      <c r="SDV32" s="1013"/>
      <c r="SDW32" s="1013"/>
      <c r="SDX32" s="1013"/>
      <c r="SDY32" s="1013"/>
      <c r="SDZ32" s="1013"/>
      <c r="SEA32" s="1013"/>
      <c r="SEB32" s="1013"/>
      <c r="SEC32" s="1013"/>
      <c r="SED32" s="1013"/>
      <c r="SEE32" s="1013"/>
      <c r="SEF32" s="1013"/>
      <c r="SEG32" s="1013"/>
      <c r="SEH32" s="1013"/>
      <c r="SEI32" s="1013"/>
      <c r="SEJ32" s="1013"/>
      <c r="SEK32" s="1013"/>
      <c r="SEL32" s="1013"/>
      <c r="SEM32" s="1013"/>
      <c r="SEN32" s="1013"/>
      <c r="SEO32" s="1013"/>
      <c r="SEP32" s="1013"/>
      <c r="SEQ32" s="1013"/>
      <c r="SER32" s="1013"/>
      <c r="SES32" s="1013"/>
      <c r="SET32" s="1013"/>
      <c r="SEU32" s="1013"/>
      <c r="SEV32" s="1013"/>
      <c r="SEW32" s="1013"/>
      <c r="SEX32" s="1013"/>
      <c r="SEY32" s="1013"/>
      <c r="SEZ32" s="1013"/>
      <c r="SFA32" s="1013"/>
      <c r="SFB32" s="1013"/>
      <c r="SFC32" s="1013"/>
      <c r="SFD32" s="1013"/>
      <c r="SFE32" s="1013"/>
      <c r="SFF32" s="1013"/>
      <c r="SFG32" s="1013"/>
      <c r="SFH32" s="1013"/>
      <c r="SFI32" s="1013"/>
      <c r="SFJ32" s="1013"/>
      <c r="SFK32" s="1013"/>
      <c r="SFL32" s="1013"/>
      <c r="SFM32" s="1013"/>
      <c r="SFN32" s="1013"/>
      <c r="SFO32" s="1013"/>
      <c r="SFP32" s="1013"/>
      <c r="SFQ32" s="1013"/>
      <c r="SFR32" s="1013"/>
      <c r="SFS32" s="1013"/>
      <c r="SFT32" s="1013"/>
      <c r="SFU32" s="1013"/>
      <c r="SFV32" s="1013"/>
      <c r="SFW32" s="1013"/>
      <c r="SFX32" s="1013"/>
      <c r="SFY32" s="1013"/>
      <c r="SFZ32" s="1013"/>
      <c r="SGA32" s="1013"/>
      <c r="SGB32" s="1013"/>
      <c r="SGC32" s="1013"/>
      <c r="SGD32" s="1013"/>
      <c r="SGE32" s="1013"/>
      <c r="SGF32" s="1013"/>
      <c r="SGG32" s="1013"/>
      <c r="SGH32" s="1013"/>
      <c r="SGI32" s="1013"/>
      <c r="SGJ32" s="1013"/>
      <c r="SGK32" s="1013"/>
      <c r="SGL32" s="1013"/>
      <c r="SGM32" s="1013"/>
      <c r="SGN32" s="1013"/>
      <c r="SGO32" s="1013"/>
      <c r="SGP32" s="1013"/>
      <c r="SGQ32" s="1013"/>
      <c r="SGR32" s="1013"/>
      <c r="SGS32" s="1013"/>
      <c r="SGT32" s="1013"/>
      <c r="SGU32" s="1013"/>
      <c r="SGV32" s="1013"/>
      <c r="SGW32" s="1013"/>
      <c r="SGX32" s="1013"/>
      <c r="SGY32" s="1013"/>
      <c r="SGZ32" s="1013"/>
      <c r="SHA32" s="1013"/>
      <c r="SHB32" s="1013"/>
      <c r="SHC32" s="1013"/>
      <c r="SHD32" s="1013"/>
      <c r="SHE32" s="1013"/>
      <c r="SHF32" s="1013"/>
      <c r="SHG32" s="1013"/>
      <c r="SHH32" s="1013"/>
      <c r="SHI32" s="1013"/>
      <c r="SHJ32" s="1013"/>
      <c r="SHK32" s="1013"/>
      <c r="SHL32" s="1013"/>
      <c r="SHM32" s="1013"/>
      <c r="SHN32" s="1013"/>
      <c r="SHO32" s="1013"/>
      <c r="SHP32" s="1013"/>
      <c r="SHQ32" s="1013"/>
      <c r="SHR32" s="1013"/>
      <c r="SHS32" s="1013"/>
      <c r="SHT32" s="1013"/>
      <c r="SHU32" s="1013"/>
      <c r="SHV32" s="1013"/>
      <c r="SHW32" s="1013"/>
      <c r="SHX32" s="1013"/>
      <c r="SHY32" s="1013"/>
      <c r="SHZ32" s="1013"/>
      <c r="SIA32" s="1013"/>
      <c r="SIB32" s="1013"/>
      <c r="SIC32" s="1013"/>
      <c r="SID32" s="1013"/>
      <c r="SIE32" s="1013"/>
      <c r="SIF32" s="1013"/>
      <c r="SIG32" s="1013"/>
      <c r="SIH32" s="1013"/>
      <c r="SII32" s="1013"/>
      <c r="SIJ32" s="1013"/>
      <c r="SIK32" s="1013"/>
      <c r="SIL32" s="1013"/>
      <c r="SIM32" s="1013"/>
      <c r="SIN32" s="1013"/>
      <c r="SIO32" s="1013"/>
      <c r="SIP32" s="1013"/>
      <c r="SIQ32" s="1013"/>
      <c r="SIR32" s="1013"/>
      <c r="SIS32" s="1013"/>
      <c r="SIT32" s="1013"/>
      <c r="SIU32" s="1013"/>
      <c r="SIV32" s="1013"/>
      <c r="SIW32" s="1013"/>
      <c r="SIX32" s="1013"/>
      <c r="SIY32" s="1013"/>
      <c r="SIZ32" s="1013"/>
      <c r="SJA32" s="1013"/>
      <c r="SJB32" s="1013"/>
      <c r="SJC32" s="1013"/>
      <c r="SJD32" s="1013"/>
      <c r="SJE32" s="1013"/>
      <c r="SJF32" s="1013"/>
      <c r="SJG32" s="1013"/>
      <c r="SJH32" s="1013"/>
      <c r="SJI32" s="1013"/>
      <c r="SJJ32" s="1013"/>
      <c r="SJK32" s="1013"/>
      <c r="SJL32" s="1013"/>
      <c r="SJM32" s="1013"/>
      <c r="SJN32" s="1013"/>
      <c r="SJO32" s="1013"/>
      <c r="SJP32" s="1013"/>
      <c r="SJQ32" s="1013"/>
      <c r="SJR32" s="1013"/>
      <c r="SJS32" s="1013"/>
      <c r="SJT32" s="1013"/>
      <c r="SJU32" s="1013"/>
      <c r="SJV32" s="1013"/>
      <c r="SJW32" s="1013"/>
      <c r="SJX32" s="1013"/>
      <c r="SJY32" s="1013"/>
      <c r="SJZ32" s="1013"/>
      <c r="SKA32" s="1013"/>
      <c r="SKB32" s="1013"/>
      <c r="SKC32" s="1013"/>
      <c r="SKD32" s="1013"/>
      <c r="SKE32" s="1013"/>
      <c r="SKF32" s="1013"/>
      <c r="SKG32" s="1013"/>
      <c r="SKH32" s="1013"/>
      <c r="SKI32" s="1013"/>
      <c r="SKJ32" s="1013"/>
      <c r="SKK32" s="1013"/>
      <c r="SKL32" s="1013"/>
      <c r="SKM32" s="1013"/>
      <c r="SKN32" s="1013"/>
      <c r="SKO32" s="1013"/>
      <c r="SKP32" s="1013"/>
      <c r="SKQ32" s="1013"/>
      <c r="SKR32" s="1013"/>
      <c r="SKS32" s="1013"/>
      <c r="SKT32" s="1013"/>
      <c r="SKU32" s="1013"/>
      <c r="SKV32" s="1013"/>
      <c r="SKW32" s="1013"/>
      <c r="SKX32" s="1013"/>
      <c r="SKY32" s="1013"/>
      <c r="SKZ32" s="1013"/>
      <c r="SLA32" s="1013"/>
      <c r="SLB32" s="1013"/>
      <c r="SLC32" s="1013"/>
      <c r="SLD32" s="1013"/>
      <c r="SLE32" s="1013"/>
      <c r="SLF32" s="1013"/>
      <c r="SLG32" s="1013"/>
      <c r="SLH32" s="1013"/>
      <c r="SLI32" s="1013"/>
      <c r="SLJ32" s="1013"/>
      <c r="SLK32" s="1013"/>
      <c r="SLL32" s="1013"/>
      <c r="SLM32" s="1013"/>
      <c r="SLN32" s="1013"/>
      <c r="SLO32" s="1013"/>
      <c r="SLP32" s="1013"/>
      <c r="SLQ32" s="1013"/>
      <c r="SLR32" s="1013"/>
      <c r="SLS32" s="1013"/>
      <c r="SLT32" s="1013"/>
      <c r="SLU32" s="1013"/>
      <c r="SLV32" s="1013"/>
      <c r="SLW32" s="1013"/>
      <c r="SLX32" s="1013"/>
      <c r="SLY32" s="1013"/>
      <c r="SLZ32" s="1013"/>
      <c r="SMA32" s="1013"/>
      <c r="SMB32" s="1013"/>
      <c r="SMC32" s="1013"/>
      <c r="SMD32" s="1013"/>
      <c r="SME32" s="1013"/>
      <c r="SMF32" s="1013"/>
      <c r="SMG32" s="1013"/>
      <c r="SMH32" s="1013"/>
      <c r="SMI32" s="1013"/>
      <c r="SMJ32" s="1013"/>
      <c r="SMK32" s="1013"/>
      <c r="SML32" s="1013"/>
      <c r="SMM32" s="1013"/>
      <c r="SMN32" s="1013"/>
      <c r="SMO32" s="1013"/>
      <c r="SMP32" s="1013"/>
      <c r="SMQ32" s="1013"/>
      <c r="SMR32" s="1013"/>
      <c r="SMS32" s="1013"/>
      <c r="SMT32" s="1013"/>
      <c r="SMU32" s="1013"/>
      <c r="SMV32" s="1013"/>
      <c r="SMW32" s="1013"/>
      <c r="SMX32" s="1013"/>
      <c r="SMY32" s="1013"/>
      <c r="SMZ32" s="1013"/>
      <c r="SNA32" s="1013"/>
      <c r="SNB32" s="1013"/>
      <c r="SNC32" s="1013"/>
      <c r="SND32" s="1013"/>
      <c r="SNE32" s="1013"/>
      <c r="SNF32" s="1013"/>
      <c r="SNG32" s="1013"/>
      <c r="SNH32" s="1013"/>
      <c r="SNI32" s="1013"/>
      <c r="SNJ32" s="1013"/>
      <c r="SNK32" s="1013"/>
      <c r="SNL32" s="1013"/>
      <c r="SNM32" s="1013"/>
      <c r="SNN32" s="1013"/>
      <c r="SNO32" s="1013"/>
      <c r="SNP32" s="1013"/>
      <c r="SNQ32" s="1013"/>
      <c r="SNR32" s="1013"/>
      <c r="SNS32" s="1013"/>
      <c r="SNT32" s="1013"/>
      <c r="SNU32" s="1013"/>
      <c r="SNV32" s="1013"/>
      <c r="SNW32" s="1013"/>
      <c r="SNX32" s="1013"/>
      <c r="SNY32" s="1013"/>
      <c r="SNZ32" s="1013"/>
      <c r="SOA32" s="1013"/>
      <c r="SOB32" s="1013"/>
      <c r="SOC32" s="1013"/>
      <c r="SOD32" s="1013"/>
      <c r="SOE32" s="1013"/>
      <c r="SOF32" s="1013"/>
      <c r="SOG32" s="1013"/>
      <c r="SOH32" s="1013"/>
      <c r="SOI32" s="1013"/>
      <c r="SOJ32" s="1013"/>
      <c r="SOK32" s="1013"/>
      <c r="SOL32" s="1013"/>
      <c r="SOM32" s="1013"/>
      <c r="SON32" s="1013"/>
      <c r="SOO32" s="1013"/>
      <c r="SOP32" s="1013"/>
      <c r="SOQ32" s="1013"/>
      <c r="SOR32" s="1013"/>
      <c r="SOS32" s="1013"/>
      <c r="SOT32" s="1013"/>
      <c r="SOU32" s="1013"/>
      <c r="SOV32" s="1013"/>
      <c r="SOW32" s="1013"/>
      <c r="SOX32" s="1013"/>
      <c r="SOY32" s="1013"/>
      <c r="SOZ32" s="1013"/>
      <c r="SPA32" s="1013"/>
      <c r="SPB32" s="1013"/>
      <c r="SPC32" s="1013"/>
      <c r="SPD32" s="1013"/>
      <c r="SPE32" s="1013"/>
      <c r="SPF32" s="1013"/>
      <c r="SPG32" s="1013"/>
      <c r="SPH32" s="1013"/>
      <c r="SPI32" s="1013"/>
      <c r="SPJ32" s="1013"/>
      <c r="SPK32" s="1013"/>
      <c r="SPL32" s="1013"/>
      <c r="SPM32" s="1013"/>
      <c r="SPN32" s="1013"/>
      <c r="SPO32" s="1013"/>
      <c r="SPP32" s="1013"/>
      <c r="SPQ32" s="1013"/>
      <c r="SPR32" s="1013"/>
      <c r="SPS32" s="1013"/>
      <c r="SPT32" s="1013"/>
      <c r="SPU32" s="1013"/>
      <c r="SPV32" s="1013"/>
      <c r="SPW32" s="1013"/>
      <c r="SPX32" s="1013"/>
      <c r="SPY32" s="1013"/>
      <c r="SPZ32" s="1013"/>
      <c r="SQA32" s="1013"/>
      <c r="SQB32" s="1013"/>
      <c r="SQC32" s="1013"/>
      <c r="SQD32" s="1013"/>
      <c r="SQE32" s="1013"/>
      <c r="SQF32" s="1013"/>
      <c r="SQG32" s="1013"/>
      <c r="SQH32" s="1013"/>
      <c r="SQI32" s="1013"/>
      <c r="SQJ32" s="1013"/>
      <c r="SQK32" s="1013"/>
      <c r="SQL32" s="1013"/>
      <c r="SQM32" s="1013"/>
      <c r="SQN32" s="1013"/>
      <c r="SQO32" s="1013"/>
      <c r="SQP32" s="1013"/>
      <c r="SQQ32" s="1013"/>
      <c r="SQR32" s="1013"/>
      <c r="SQS32" s="1013"/>
      <c r="SQT32" s="1013"/>
      <c r="SQU32" s="1013"/>
      <c r="SQV32" s="1013"/>
      <c r="SQW32" s="1013"/>
      <c r="SQX32" s="1013"/>
      <c r="SQY32" s="1013"/>
      <c r="SQZ32" s="1013"/>
      <c r="SRA32" s="1013"/>
      <c r="SRB32" s="1013"/>
      <c r="SRC32" s="1013"/>
      <c r="SRD32" s="1013"/>
      <c r="SRE32" s="1013"/>
      <c r="SRF32" s="1013"/>
      <c r="SRG32" s="1013"/>
      <c r="SRH32" s="1013"/>
      <c r="SRI32" s="1013"/>
      <c r="SRJ32" s="1013"/>
      <c r="SRK32" s="1013"/>
      <c r="SRL32" s="1013"/>
      <c r="SRM32" s="1013"/>
      <c r="SRN32" s="1013"/>
      <c r="SRO32" s="1013"/>
      <c r="SRP32" s="1013"/>
      <c r="SRQ32" s="1013"/>
      <c r="SRR32" s="1013"/>
      <c r="SRS32" s="1013"/>
      <c r="SRT32" s="1013"/>
      <c r="SRU32" s="1013"/>
      <c r="SRV32" s="1013"/>
      <c r="SRW32" s="1013"/>
      <c r="SRX32" s="1013"/>
      <c r="SRY32" s="1013"/>
      <c r="SRZ32" s="1013"/>
      <c r="SSA32" s="1013"/>
      <c r="SSB32" s="1013"/>
      <c r="SSC32" s="1013"/>
      <c r="SSD32" s="1013"/>
      <c r="SSE32" s="1013"/>
      <c r="SSF32" s="1013"/>
      <c r="SSG32" s="1013"/>
      <c r="SSH32" s="1013"/>
      <c r="SSI32" s="1013"/>
      <c r="SSJ32" s="1013"/>
      <c r="SSK32" s="1013"/>
      <c r="SSL32" s="1013"/>
      <c r="SSM32" s="1013"/>
      <c r="SSN32" s="1013"/>
      <c r="SSO32" s="1013"/>
      <c r="SSP32" s="1013"/>
      <c r="SSQ32" s="1013"/>
      <c r="SSR32" s="1013"/>
      <c r="SSS32" s="1013"/>
      <c r="SST32" s="1013"/>
      <c r="SSU32" s="1013"/>
      <c r="SSV32" s="1013"/>
      <c r="SSW32" s="1013"/>
      <c r="SSX32" s="1013"/>
      <c r="SSY32" s="1013"/>
      <c r="SSZ32" s="1013"/>
      <c r="STA32" s="1013"/>
      <c r="STB32" s="1013"/>
      <c r="STC32" s="1013"/>
      <c r="STD32" s="1013"/>
      <c r="STE32" s="1013"/>
      <c r="STF32" s="1013"/>
      <c r="STG32" s="1013"/>
      <c r="STH32" s="1013"/>
      <c r="STI32" s="1013"/>
      <c r="STJ32" s="1013"/>
      <c r="STK32" s="1013"/>
      <c r="STL32" s="1013"/>
      <c r="STM32" s="1013"/>
      <c r="STN32" s="1013"/>
      <c r="STO32" s="1013"/>
      <c r="STP32" s="1013"/>
      <c r="STQ32" s="1013"/>
      <c r="STR32" s="1013"/>
      <c r="STS32" s="1013"/>
      <c r="STT32" s="1013"/>
      <c r="STU32" s="1013"/>
      <c r="STV32" s="1013"/>
      <c r="STW32" s="1013"/>
      <c r="STX32" s="1013"/>
      <c r="STY32" s="1013"/>
      <c r="STZ32" s="1013"/>
      <c r="SUA32" s="1013"/>
      <c r="SUB32" s="1013"/>
      <c r="SUC32" s="1013"/>
      <c r="SUD32" s="1013"/>
      <c r="SUE32" s="1013"/>
      <c r="SUF32" s="1013"/>
      <c r="SUG32" s="1013"/>
      <c r="SUH32" s="1013"/>
      <c r="SUI32" s="1013"/>
      <c r="SUJ32" s="1013"/>
      <c r="SUK32" s="1013"/>
      <c r="SUL32" s="1013"/>
      <c r="SUM32" s="1013"/>
      <c r="SUN32" s="1013"/>
      <c r="SUO32" s="1013"/>
      <c r="SUP32" s="1013"/>
      <c r="SUQ32" s="1013"/>
      <c r="SUR32" s="1013"/>
      <c r="SUS32" s="1013"/>
      <c r="SUT32" s="1013"/>
      <c r="SUU32" s="1013"/>
      <c r="SUV32" s="1013"/>
      <c r="SUW32" s="1013"/>
      <c r="SUX32" s="1013"/>
      <c r="SUY32" s="1013"/>
      <c r="SUZ32" s="1013"/>
      <c r="SVA32" s="1013"/>
      <c r="SVB32" s="1013"/>
      <c r="SVC32" s="1013"/>
      <c r="SVD32" s="1013"/>
      <c r="SVE32" s="1013"/>
      <c r="SVF32" s="1013"/>
      <c r="SVG32" s="1013"/>
      <c r="SVH32" s="1013"/>
      <c r="SVI32" s="1013"/>
      <c r="SVJ32" s="1013"/>
      <c r="SVK32" s="1013"/>
      <c r="SVL32" s="1013"/>
      <c r="SVM32" s="1013"/>
      <c r="SVN32" s="1013"/>
      <c r="SVO32" s="1013"/>
      <c r="SVP32" s="1013"/>
      <c r="SVQ32" s="1013"/>
      <c r="SVR32" s="1013"/>
      <c r="SVS32" s="1013"/>
      <c r="SVT32" s="1013"/>
      <c r="SVU32" s="1013"/>
      <c r="SVV32" s="1013"/>
      <c r="SVW32" s="1013"/>
      <c r="SVX32" s="1013"/>
      <c r="SVY32" s="1013"/>
      <c r="SVZ32" s="1013"/>
      <c r="SWA32" s="1013"/>
      <c r="SWB32" s="1013"/>
      <c r="SWC32" s="1013"/>
      <c r="SWD32" s="1013"/>
      <c r="SWE32" s="1013"/>
      <c r="SWF32" s="1013"/>
      <c r="SWG32" s="1013"/>
      <c r="SWH32" s="1013"/>
      <c r="SWI32" s="1013"/>
      <c r="SWJ32" s="1013"/>
      <c r="SWK32" s="1013"/>
      <c r="SWL32" s="1013"/>
      <c r="SWM32" s="1013"/>
      <c r="SWN32" s="1013"/>
      <c r="SWO32" s="1013"/>
      <c r="SWP32" s="1013"/>
      <c r="SWQ32" s="1013"/>
      <c r="SWR32" s="1013"/>
      <c r="SWS32" s="1013"/>
      <c r="SWT32" s="1013"/>
      <c r="SWU32" s="1013"/>
      <c r="SWV32" s="1013"/>
      <c r="SWW32" s="1013"/>
      <c r="SWX32" s="1013"/>
      <c r="SWY32" s="1013"/>
      <c r="SWZ32" s="1013"/>
      <c r="SXA32" s="1013"/>
      <c r="SXB32" s="1013"/>
      <c r="SXC32" s="1013"/>
      <c r="SXD32" s="1013"/>
      <c r="SXE32" s="1013"/>
      <c r="SXF32" s="1013"/>
      <c r="SXG32" s="1013"/>
      <c r="SXH32" s="1013"/>
      <c r="SXI32" s="1013"/>
      <c r="SXJ32" s="1013"/>
      <c r="SXK32" s="1013"/>
      <c r="SXL32" s="1013"/>
      <c r="SXM32" s="1013"/>
      <c r="SXN32" s="1013"/>
      <c r="SXO32" s="1013"/>
      <c r="SXP32" s="1013"/>
      <c r="SXQ32" s="1013"/>
      <c r="SXR32" s="1013"/>
      <c r="SXS32" s="1013"/>
      <c r="SXT32" s="1013"/>
      <c r="SXU32" s="1013"/>
      <c r="SXV32" s="1013"/>
      <c r="SXW32" s="1013"/>
      <c r="SXX32" s="1013"/>
      <c r="SXY32" s="1013"/>
      <c r="SXZ32" s="1013"/>
      <c r="SYA32" s="1013"/>
      <c r="SYB32" s="1013"/>
      <c r="SYC32" s="1013"/>
      <c r="SYD32" s="1013"/>
      <c r="SYE32" s="1013"/>
      <c r="SYF32" s="1013"/>
      <c r="SYG32" s="1013"/>
      <c r="SYH32" s="1013"/>
      <c r="SYI32" s="1013"/>
      <c r="SYJ32" s="1013"/>
      <c r="SYK32" s="1013"/>
      <c r="SYL32" s="1013"/>
      <c r="SYM32" s="1013"/>
      <c r="SYN32" s="1013"/>
      <c r="SYO32" s="1013"/>
      <c r="SYP32" s="1013"/>
      <c r="SYQ32" s="1013"/>
      <c r="SYR32" s="1013"/>
      <c r="SYS32" s="1013"/>
      <c r="SYT32" s="1013"/>
      <c r="SYU32" s="1013"/>
      <c r="SYV32" s="1013"/>
      <c r="SYW32" s="1013"/>
      <c r="SYX32" s="1013"/>
      <c r="SYY32" s="1013"/>
      <c r="SYZ32" s="1013"/>
      <c r="SZA32" s="1013"/>
      <c r="SZB32" s="1013"/>
      <c r="SZC32" s="1013"/>
      <c r="SZD32" s="1013"/>
      <c r="SZE32" s="1013"/>
      <c r="SZF32" s="1013"/>
      <c r="SZG32" s="1013"/>
      <c r="SZH32" s="1013"/>
      <c r="SZI32" s="1013"/>
      <c r="SZJ32" s="1013"/>
      <c r="SZK32" s="1013"/>
      <c r="SZL32" s="1013"/>
      <c r="SZM32" s="1013"/>
      <c r="SZN32" s="1013"/>
      <c r="SZO32" s="1013"/>
      <c r="SZP32" s="1013"/>
      <c r="SZQ32" s="1013"/>
      <c r="SZR32" s="1013"/>
      <c r="SZS32" s="1013"/>
      <c r="SZT32" s="1013"/>
      <c r="SZU32" s="1013"/>
      <c r="SZV32" s="1013"/>
      <c r="SZW32" s="1013"/>
      <c r="SZX32" s="1013"/>
      <c r="SZY32" s="1013"/>
      <c r="SZZ32" s="1013"/>
      <c r="TAA32" s="1013"/>
      <c r="TAB32" s="1013"/>
      <c r="TAC32" s="1013"/>
      <c r="TAD32" s="1013"/>
      <c r="TAE32" s="1013"/>
      <c r="TAF32" s="1013"/>
      <c r="TAG32" s="1013"/>
      <c r="TAH32" s="1013"/>
      <c r="TAI32" s="1013"/>
      <c r="TAJ32" s="1013"/>
      <c r="TAK32" s="1013"/>
      <c r="TAL32" s="1013"/>
      <c r="TAM32" s="1013"/>
      <c r="TAN32" s="1013"/>
      <c r="TAO32" s="1013"/>
      <c r="TAP32" s="1013"/>
      <c r="TAQ32" s="1013"/>
      <c r="TAR32" s="1013"/>
      <c r="TAS32" s="1013"/>
      <c r="TAT32" s="1013"/>
      <c r="TAU32" s="1013"/>
      <c r="TAV32" s="1013"/>
      <c r="TAW32" s="1013"/>
      <c r="TAX32" s="1013"/>
      <c r="TAY32" s="1013"/>
      <c r="TAZ32" s="1013"/>
      <c r="TBA32" s="1013"/>
      <c r="TBB32" s="1013"/>
      <c r="TBC32" s="1013"/>
      <c r="TBD32" s="1013"/>
      <c r="TBE32" s="1013"/>
      <c r="TBF32" s="1013"/>
      <c r="TBG32" s="1013"/>
      <c r="TBH32" s="1013"/>
      <c r="TBI32" s="1013"/>
      <c r="TBJ32" s="1013"/>
      <c r="TBK32" s="1013"/>
      <c r="TBL32" s="1013"/>
      <c r="TBM32" s="1013"/>
      <c r="TBN32" s="1013"/>
      <c r="TBO32" s="1013"/>
      <c r="TBP32" s="1013"/>
      <c r="TBQ32" s="1013"/>
      <c r="TBR32" s="1013"/>
      <c r="TBS32" s="1013"/>
      <c r="TBT32" s="1013"/>
      <c r="TBU32" s="1013"/>
      <c r="TBV32" s="1013"/>
      <c r="TBW32" s="1013"/>
      <c r="TBX32" s="1013"/>
      <c r="TBY32" s="1013"/>
      <c r="TBZ32" s="1013"/>
      <c r="TCA32" s="1013"/>
      <c r="TCB32" s="1013"/>
      <c r="TCC32" s="1013"/>
      <c r="TCD32" s="1013"/>
      <c r="TCE32" s="1013"/>
      <c r="TCF32" s="1013"/>
      <c r="TCG32" s="1013"/>
      <c r="TCH32" s="1013"/>
      <c r="TCI32" s="1013"/>
      <c r="TCJ32" s="1013"/>
      <c r="TCK32" s="1013"/>
      <c r="TCL32" s="1013"/>
      <c r="TCM32" s="1013"/>
      <c r="TCN32" s="1013"/>
      <c r="TCO32" s="1013"/>
      <c r="TCP32" s="1013"/>
      <c r="TCQ32" s="1013"/>
      <c r="TCR32" s="1013"/>
      <c r="TCS32" s="1013"/>
      <c r="TCT32" s="1013"/>
      <c r="TCU32" s="1013"/>
      <c r="TCV32" s="1013"/>
      <c r="TCW32" s="1013"/>
      <c r="TCX32" s="1013"/>
      <c r="TCY32" s="1013"/>
      <c r="TCZ32" s="1013"/>
      <c r="TDA32" s="1013"/>
      <c r="TDB32" s="1013"/>
      <c r="TDC32" s="1013"/>
      <c r="TDD32" s="1013"/>
      <c r="TDE32" s="1013"/>
      <c r="TDF32" s="1013"/>
      <c r="TDG32" s="1013"/>
      <c r="TDH32" s="1013"/>
      <c r="TDI32" s="1013"/>
      <c r="TDJ32" s="1013"/>
      <c r="TDK32" s="1013"/>
      <c r="TDL32" s="1013"/>
      <c r="TDM32" s="1013"/>
      <c r="TDN32" s="1013"/>
      <c r="TDO32" s="1013"/>
      <c r="TDP32" s="1013"/>
      <c r="TDQ32" s="1013"/>
      <c r="TDR32" s="1013"/>
      <c r="TDS32" s="1013"/>
      <c r="TDT32" s="1013"/>
      <c r="TDU32" s="1013"/>
      <c r="TDV32" s="1013"/>
      <c r="TDW32" s="1013"/>
      <c r="TDX32" s="1013"/>
      <c r="TDY32" s="1013"/>
      <c r="TDZ32" s="1013"/>
      <c r="TEA32" s="1013"/>
      <c r="TEB32" s="1013"/>
      <c r="TEC32" s="1013"/>
      <c r="TED32" s="1013"/>
      <c r="TEE32" s="1013"/>
      <c r="TEF32" s="1013"/>
      <c r="TEG32" s="1013"/>
      <c r="TEH32" s="1013"/>
      <c r="TEI32" s="1013"/>
      <c r="TEJ32" s="1013"/>
      <c r="TEK32" s="1013"/>
      <c r="TEL32" s="1013"/>
      <c r="TEM32" s="1013"/>
      <c r="TEN32" s="1013"/>
      <c r="TEO32" s="1013"/>
      <c r="TEP32" s="1013"/>
      <c r="TEQ32" s="1013"/>
      <c r="TER32" s="1013"/>
      <c r="TES32" s="1013"/>
      <c r="TET32" s="1013"/>
      <c r="TEU32" s="1013"/>
      <c r="TEV32" s="1013"/>
      <c r="TEW32" s="1013"/>
      <c r="TEX32" s="1013"/>
      <c r="TEY32" s="1013"/>
      <c r="TEZ32" s="1013"/>
      <c r="TFA32" s="1013"/>
      <c r="TFB32" s="1013"/>
      <c r="TFC32" s="1013"/>
      <c r="TFD32" s="1013"/>
      <c r="TFE32" s="1013"/>
      <c r="TFF32" s="1013"/>
      <c r="TFG32" s="1013"/>
      <c r="TFH32" s="1013"/>
      <c r="TFI32" s="1013"/>
      <c r="TFJ32" s="1013"/>
      <c r="TFK32" s="1013"/>
      <c r="TFL32" s="1013"/>
      <c r="TFM32" s="1013"/>
      <c r="TFN32" s="1013"/>
      <c r="TFO32" s="1013"/>
      <c r="TFP32" s="1013"/>
      <c r="TFQ32" s="1013"/>
      <c r="TFR32" s="1013"/>
      <c r="TFS32" s="1013"/>
      <c r="TFT32" s="1013"/>
      <c r="TFU32" s="1013"/>
      <c r="TFV32" s="1013"/>
      <c r="TFW32" s="1013"/>
      <c r="TFX32" s="1013"/>
      <c r="TFY32" s="1013"/>
      <c r="TFZ32" s="1013"/>
      <c r="TGA32" s="1013"/>
      <c r="TGB32" s="1013"/>
      <c r="TGC32" s="1013"/>
      <c r="TGD32" s="1013"/>
      <c r="TGE32" s="1013"/>
      <c r="TGF32" s="1013"/>
      <c r="TGG32" s="1013"/>
      <c r="TGH32" s="1013"/>
      <c r="TGI32" s="1013"/>
      <c r="TGJ32" s="1013"/>
      <c r="TGK32" s="1013"/>
      <c r="TGL32" s="1013"/>
      <c r="TGM32" s="1013"/>
      <c r="TGN32" s="1013"/>
      <c r="TGO32" s="1013"/>
      <c r="TGP32" s="1013"/>
      <c r="TGQ32" s="1013"/>
      <c r="TGR32" s="1013"/>
      <c r="TGS32" s="1013"/>
      <c r="TGT32" s="1013"/>
      <c r="TGU32" s="1013"/>
      <c r="TGV32" s="1013"/>
      <c r="TGW32" s="1013"/>
      <c r="TGX32" s="1013"/>
      <c r="TGY32" s="1013"/>
      <c r="TGZ32" s="1013"/>
      <c r="THA32" s="1013"/>
      <c r="THB32" s="1013"/>
      <c r="THC32" s="1013"/>
      <c r="THD32" s="1013"/>
      <c r="THE32" s="1013"/>
      <c r="THF32" s="1013"/>
      <c r="THG32" s="1013"/>
      <c r="THH32" s="1013"/>
      <c r="THI32" s="1013"/>
      <c r="THJ32" s="1013"/>
      <c r="THK32" s="1013"/>
      <c r="THL32" s="1013"/>
      <c r="THM32" s="1013"/>
      <c r="THN32" s="1013"/>
      <c r="THO32" s="1013"/>
      <c r="THP32" s="1013"/>
      <c r="THQ32" s="1013"/>
      <c r="THR32" s="1013"/>
      <c r="THS32" s="1013"/>
      <c r="THT32" s="1013"/>
      <c r="THU32" s="1013"/>
      <c r="THV32" s="1013"/>
      <c r="THW32" s="1013"/>
      <c r="THX32" s="1013"/>
      <c r="THY32" s="1013"/>
      <c r="THZ32" s="1013"/>
      <c r="TIA32" s="1013"/>
      <c r="TIB32" s="1013"/>
      <c r="TIC32" s="1013"/>
      <c r="TID32" s="1013"/>
      <c r="TIE32" s="1013"/>
      <c r="TIF32" s="1013"/>
      <c r="TIG32" s="1013"/>
      <c r="TIH32" s="1013"/>
      <c r="TII32" s="1013"/>
      <c r="TIJ32" s="1013"/>
      <c r="TIK32" s="1013"/>
      <c r="TIL32" s="1013"/>
      <c r="TIM32" s="1013"/>
      <c r="TIN32" s="1013"/>
      <c r="TIO32" s="1013"/>
      <c r="TIP32" s="1013"/>
      <c r="TIQ32" s="1013"/>
      <c r="TIR32" s="1013"/>
      <c r="TIS32" s="1013"/>
      <c r="TIT32" s="1013"/>
      <c r="TIU32" s="1013"/>
      <c r="TIV32" s="1013"/>
      <c r="TIW32" s="1013"/>
      <c r="TIX32" s="1013"/>
      <c r="TIY32" s="1013"/>
      <c r="TIZ32" s="1013"/>
      <c r="TJA32" s="1013"/>
      <c r="TJB32" s="1013"/>
      <c r="TJC32" s="1013"/>
      <c r="TJD32" s="1013"/>
      <c r="TJE32" s="1013"/>
      <c r="TJF32" s="1013"/>
      <c r="TJG32" s="1013"/>
      <c r="TJH32" s="1013"/>
      <c r="TJI32" s="1013"/>
      <c r="TJJ32" s="1013"/>
      <c r="TJK32" s="1013"/>
      <c r="TJL32" s="1013"/>
      <c r="TJM32" s="1013"/>
      <c r="TJN32" s="1013"/>
      <c r="TJO32" s="1013"/>
      <c r="TJP32" s="1013"/>
      <c r="TJQ32" s="1013"/>
      <c r="TJR32" s="1013"/>
      <c r="TJS32" s="1013"/>
      <c r="TJT32" s="1013"/>
      <c r="TJU32" s="1013"/>
      <c r="TJV32" s="1013"/>
      <c r="TJW32" s="1013"/>
      <c r="TJX32" s="1013"/>
      <c r="TJY32" s="1013"/>
      <c r="TJZ32" s="1013"/>
      <c r="TKA32" s="1013"/>
      <c r="TKB32" s="1013"/>
      <c r="TKC32" s="1013"/>
      <c r="TKD32" s="1013"/>
      <c r="TKE32" s="1013"/>
      <c r="TKF32" s="1013"/>
      <c r="TKG32" s="1013"/>
      <c r="TKH32" s="1013"/>
      <c r="TKI32" s="1013"/>
      <c r="TKJ32" s="1013"/>
      <c r="TKK32" s="1013"/>
      <c r="TKL32" s="1013"/>
      <c r="TKM32" s="1013"/>
      <c r="TKN32" s="1013"/>
      <c r="TKO32" s="1013"/>
      <c r="TKP32" s="1013"/>
      <c r="TKQ32" s="1013"/>
      <c r="TKR32" s="1013"/>
      <c r="TKS32" s="1013"/>
      <c r="TKT32" s="1013"/>
      <c r="TKU32" s="1013"/>
      <c r="TKV32" s="1013"/>
      <c r="TKW32" s="1013"/>
      <c r="TKX32" s="1013"/>
      <c r="TKY32" s="1013"/>
      <c r="TKZ32" s="1013"/>
      <c r="TLA32" s="1013"/>
      <c r="TLB32" s="1013"/>
      <c r="TLC32" s="1013"/>
      <c r="TLD32" s="1013"/>
      <c r="TLE32" s="1013"/>
      <c r="TLF32" s="1013"/>
      <c r="TLG32" s="1013"/>
      <c r="TLH32" s="1013"/>
      <c r="TLI32" s="1013"/>
      <c r="TLJ32" s="1013"/>
      <c r="TLK32" s="1013"/>
      <c r="TLL32" s="1013"/>
      <c r="TLM32" s="1013"/>
      <c r="TLN32" s="1013"/>
      <c r="TLO32" s="1013"/>
      <c r="TLP32" s="1013"/>
      <c r="TLQ32" s="1013"/>
      <c r="TLR32" s="1013"/>
      <c r="TLS32" s="1013"/>
      <c r="TLT32" s="1013"/>
      <c r="TLU32" s="1013"/>
      <c r="TLV32" s="1013"/>
      <c r="TLW32" s="1013"/>
      <c r="TLX32" s="1013"/>
      <c r="TLY32" s="1013"/>
      <c r="TLZ32" s="1013"/>
      <c r="TMA32" s="1013"/>
      <c r="TMB32" s="1013"/>
      <c r="TMC32" s="1013"/>
      <c r="TMD32" s="1013"/>
      <c r="TME32" s="1013"/>
      <c r="TMF32" s="1013"/>
      <c r="TMG32" s="1013"/>
      <c r="TMH32" s="1013"/>
      <c r="TMI32" s="1013"/>
      <c r="TMJ32" s="1013"/>
      <c r="TMK32" s="1013"/>
      <c r="TML32" s="1013"/>
      <c r="TMM32" s="1013"/>
      <c r="TMN32" s="1013"/>
      <c r="TMO32" s="1013"/>
      <c r="TMP32" s="1013"/>
      <c r="TMQ32" s="1013"/>
      <c r="TMR32" s="1013"/>
      <c r="TMS32" s="1013"/>
      <c r="TMT32" s="1013"/>
      <c r="TMU32" s="1013"/>
      <c r="TMV32" s="1013"/>
      <c r="TMW32" s="1013"/>
      <c r="TMX32" s="1013"/>
      <c r="TMY32" s="1013"/>
      <c r="TMZ32" s="1013"/>
      <c r="TNA32" s="1013"/>
      <c r="TNB32" s="1013"/>
      <c r="TNC32" s="1013"/>
      <c r="TND32" s="1013"/>
      <c r="TNE32" s="1013"/>
      <c r="TNF32" s="1013"/>
      <c r="TNG32" s="1013"/>
      <c r="TNH32" s="1013"/>
      <c r="TNI32" s="1013"/>
      <c r="TNJ32" s="1013"/>
      <c r="TNK32" s="1013"/>
      <c r="TNL32" s="1013"/>
      <c r="TNM32" s="1013"/>
      <c r="TNN32" s="1013"/>
      <c r="TNO32" s="1013"/>
      <c r="TNP32" s="1013"/>
      <c r="TNQ32" s="1013"/>
      <c r="TNR32" s="1013"/>
      <c r="TNS32" s="1013"/>
      <c r="TNT32" s="1013"/>
      <c r="TNU32" s="1013"/>
      <c r="TNV32" s="1013"/>
      <c r="TNW32" s="1013"/>
      <c r="TNX32" s="1013"/>
      <c r="TNY32" s="1013"/>
      <c r="TNZ32" s="1013"/>
      <c r="TOA32" s="1013"/>
      <c r="TOB32" s="1013"/>
      <c r="TOC32" s="1013"/>
      <c r="TOD32" s="1013"/>
      <c r="TOE32" s="1013"/>
      <c r="TOF32" s="1013"/>
      <c r="TOG32" s="1013"/>
      <c r="TOH32" s="1013"/>
      <c r="TOI32" s="1013"/>
      <c r="TOJ32" s="1013"/>
      <c r="TOK32" s="1013"/>
      <c r="TOL32" s="1013"/>
      <c r="TOM32" s="1013"/>
      <c r="TON32" s="1013"/>
      <c r="TOO32" s="1013"/>
      <c r="TOP32" s="1013"/>
      <c r="TOQ32" s="1013"/>
      <c r="TOR32" s="1013"/>
      <c r="TOS32" s="1013"/>
      <c r="TOT32" s="1013"/>
      <c r="TOU32" s="1013"/>
      <c r="TOV32" s="1013"/>
      <c r="TOW32" s="1013"/>
      <c r="TOX32" s="1013"/>
      <c r="TOY32" s="1013"/>
      <c r="TOZ32" s="1013"/>
      <c r="TPA32" s="1013"/>
      <c r="TPB32" s="1013"/>
      <c r="TPC32" s="1013"/>
      <c r="TPD32" s="1013"/>
      <c r="TPE32" s="1013"/>
      <c r="TPF32" s="1013"/>
      <c r="TPG32" s="1013"/>
      <c r="TPH32" s="1013"/>
      <c r="TPI32" s="1013"/>
      <c r="TPJ32" s="1013"/>
      <c r="TPK32" s="1013"/>
      <c r="TPL32" s="1013"/>
      <c r="TPM32" s="1013"/>
      <c r="TPN32" s="1013"/>
      <c r="TPO32" s="1013"/>
      <c r="TPP32" s="1013"/>
      <c r="TPQ32" s="1013"/>
      <c r="TPR32" s="1013"/>
      <c r="TPS32" s="1013"/>
      <c r="TPT32" s="1013"/>
      <c r="TPU32" s="1013"/>
      <c r="TPV32" s="1013"/>
      <c r="TPW32" s="1013"/>
      <c r="TPX32" s="1013"/>
      <c r="TPY32" s="1013"/>
      <c r="TPZ32" s="1013"/>
      <c r="TQA32" s="1013"/>
      <c r="TQB32" s="1013"/>
      <c r="TQC32" s="1013"/>
      <c r="TQD32" s="1013"/>
      <c r="TQE32" s="1013"/>
      <c r="TQF32" s="1013"/>
      <c r="TQG32" s="1013"/>
      <c r="TQH32" s="1013"/>
      <c r="TQI32" s="1013"/>
      <c r="TQJ32" s="1013"/>
      <c r="TQK32" s="1013"/>
      <c r="TQL32" s="1013"/>
      <c r="TQM32" s="1013"/>
      <c r="TQN32" s="1013"/>
      <c r="TQO32" s="1013"/>
      <c r="TQP32" s="1013"/>
      <c r="TQQ32" s="1013"/>
      <c r="TQR32" s="1013"/>
      <c r="TQS32" s="1013"/>
      <c r="TQT32" s="1013"/>
      <c r="TQU32" s="1013"/>
      <c r="TQV32" s="1013"/>
      <c r="TQW32" s="1013"/>
      <c r="TQX32" s="1013"/>
      <c r="TQY32" s="1013"/>
      <c r="TQZ32" s="1013"/>
      <c r="TRA32" s="1013"/>
      <c r="TRB32" s="1013"/>
      <c r="TRC32" s="1013"/>
      <c r="TRD32" s="1013"/>
      <c r="TRE32" s="1013"/>
      <c r="TRF32" s="1013"/>
      <c r="TRG32" s="1013"/>
      <c r="TRH32" s="1013"/>
      <c r="TRI32" s="1013"/>
      <c r="TRJ32" s="1013"/>
      <c r="TRK32" s="1013"/>
      <c r="TRL32" s="1013"/>
      <c r="TRM32" s="1013"/>
      <c r="TRN32" s="1013"/>
      <c r="TRO32" s="1013"/>
      <c r="TRP32" s="1013"/>
      <c r="TRQ32" s="1013"/>
      <c r="TRR32" s="1013"/>
      <c r="TRS32" s="1013"/>
      <c r="TRT32" s="1013"/>
      <c r="TRU32" s="1013"/>
      <c r="TRV32" s="1013"/>
      <c r="TRW32" s="1013"/>
      <c r="TRX32" s="1013"/>
      <c r="TRY32" s="1013"/>
      <c r="TRZ32" s="1013"/>
      <c r="TSA32" s="1013"/>
      <c r="TSB32" s="1013"/>
      <c r="TSC32" s="1013"/>
      <c r="TSD32" s="1013"/>
      <c r="TSE32" s="1013"/>
      <c r="TSF32" s="1013"/>
      <c r="TSG32" s="1013"/>
      <c r="TSH32" s="1013"/>
      <c r="TSI32" s="1013"/>
      <c r="TSJ32" s="1013"/>
      <c r="TSK32" s="1013"/>
      <c r="TSL32" s="1013"/>
      <c r="TSM32" s="1013"/>
      <c r="TSN32" s="1013"/>
      <c r="TSO32" s="1013"/>
      <c r="TSP32" s="1013"/>
      <c r="TSQ32" s="1013"/>
      <c r="TSR32" s="1013"/>
      <c r="TSS32" s="1013"/>
      <c r="TST32" s="1013"/>
      <c r="TSU32" s="1013"/>
      <c r="TSV32" s="1013"/>
      <c r="TSW32" s="1013"/>
      <c r="TSX32" s="1013"/>
      <c r="TSY32" s="1013"/>
      <c r="TSZ32" s="1013"/>
      <c r="TTA32" s="1013"/>
      <c r="TTB32" s="1013"/>
      <c r="TTC32" s="1013"/>
      <c r="TTD32" s="1013"/>
      <c r="TTE32" s="1013"/>
      <c r="TTF32" s="1013"/>
      <c r="TTG32" s="1013"/>
      <c r="TTH32" s="1013"/>
      <c r="TTI32" s="1013"/>
      <c r="TTJ32" s="1013"/>
      <c r="TTK32" s="1013"/>
      <c r="TTL32" s="1013"/>
      <c r="TTM32" s="1013"/>
      <c r="TTN32" s="1013"/>
      <c r="TTO32" s="1013"/>
      <c r="TTP32" s="1013"/>
      <c r="TTQ32" s="1013"/>
      <c r="TTR32" s="1013"/>
      <c r="TTS32" s="1013"/>
      <c r="TTT32" s="1013"/>
      <c r="TTU32" s="1013"/>
      <c r="TTV32" s="1013"/>
      <c r="TTW32" s="1013"/>
      <c r="TTX32" s="1013"/>
      <c r="TTY32" s="1013"/>
      <c r="TTZ32" s="1013"/>
      <c r="TUA32" s="1013"/>
      <c r="TUB32" s="1013"/>
      <c r="TUC32" s="1013"/>
      <c r="TUD32" s="1013"/>
      <c r="TUE32" s="1013"/>
      <c r="TUF32" s="1013"/>
      <c r="TUG32" s="1013"/>
      <c r="TUH32" s="1013"/>
      <c r="TUI32" s="1013"/>
      <c r="TUJ32" s="1013"/>
      <c r="TUK32" s="1013"/>
      <c r="TUL32" s="1013"/>
      <c r="TUM32" s="1013"/>
      <c r="TUN32" s="1013"/>
      <c r="TUO32" s="1013"/>
      <c r="TUP32" s="1013"/>
      <c r="TUQ32" s="1013"/>
      <c r="TUR32" s="1013"/>
      <c r="TUS32" s="1013"/>
      <c r="TUT32" s="1013"/>
      <c r="TUU32" s="1013"/>
      <c r="TUV32" s="1013"/>
      <c r="TUW32" s="1013"/>
      <c r="TUX32" s="1013"/>
      <c r="TUY32" s="1013"/>
      <c r="TUZ32" s="1013"/>
      <c r="TVA32" s="1013"/>
      <c r="TVB32" s="1013"/>
      <c r="TVC32" s="1013"/>
      <c r="TVD32" s="1013"/>
      <c r="TVE32" s="1013"/>
      <c r="TVF32" s="1013"/>
      <c r="TVG32" s="1013"/>
      <c r="TVH32" s="1013"/>
      <c r="TVI32" s="1013"/>
      <c r="TVJ32" s="1013"/>
      <c r="TVK32" s="1013"/>
      <c r="TVL32" s="1013"/>
      <c r="TVM32" s="1013"/>
      <c r="TVN32" s="1013"/>
      <c r="TVO32" s="1013"/>
      <c r="TVP32" s="1013"/>
      <c r="TVQ32" s="1013"/>
      <c r="TVR32" s="1013"/>
      <c r="TVS32" s="1013"/>
      <c r="TVT32" s="1013"/>
      <c r="TVU32" s="1013"/>
      <c r="TVV32" s="1013"/>
      <c r="TVW32" s="1013"/>
      <c r="TVX32" s="1013"/>
      <c r="TVY32" s="1013"/>
      <c r="TVZ32" s="1013"/>
      <c r="TWA32" s="1013"/>
      <c r="TWB32" s="1013"/>
      <c r="TWC32" s="1013"/>
      <c r="TWD32" s="1013"/>
      <c r="TWE32" s="1013"/>
      <c r="TWF32" s="1013"/>
      <c r="TWG32" s="1013"/>
      <c r="TWH32" s="1013"/>
      <c r="TWI32" s="1013"/>
      <c r="TWJ32" s="1013"/>
      <c r="TWK32" s="1013"/>
      <c r="TWL32" s="1013"/>
      <c r="TWM32" s="1013"/>
      <c r="TWN32" s="1013"/>
      <c r="TWO32" s="1013"/>
      <c r="TWP32" s="1013"/>
      <c r="TWQ32" s="1013"/>
      <c r="TWR32" s="1013"/>
      <c r="TWS32" s="1013"/>
      <c r="TWT32" s="1013"/>
      <c r="TWU32" s="1013"/>
      <c r="TWV32" s="1013"/>
      <c r="TWW32" s="1013"/>
      <c r="TWX32" s="1013"/>
      <c r="TWY32" s="1013"/>
      <c r="TWZ32" s="1013"/>
      <c r="TXA32" s="1013"/>
      <c r="TXB32" s="1013"/>
      <c r="TXC32" s="1013"/>
      <c r="TXD32" s="1013"/>
      <c r="TXE32" s="1013"/>
      <c r="TXF32" s="1013"/>
      <c r="TXG32" s="1013"/>
      <c r="TXH32" s="1013"/>
      <c r="TXI32" s="1013"/>
      <c r="TXJ32" s="1013"/>
      <c r="TXK32" s="1013"/>
      <c r="TXL32" s="1013"/>
      <c r="TXM32" s="1013"/>
      <c r="TXN32" s="1013"/>
      <c r="TXO32" s="1013"/>
      <c r="TXP32" s="1013"/>
      <c r="TXQ32" s="1013"/>
      <c r="TXR32" s="1013"/>
      <c r="TXS32" s="1013"/>
      <c r="TXT32" s="1013"/>
      <c r="TXU32" s="1013"/>
      <c r="TXV32" s="1013"/>
      <c r="TXW32" s="1013"/>
      <c r="TXX32" s="1013"/>
      <c r="TXY32" s="1013"/>
      <c r="TXZ32" s="1013"/>
      <c r="TYA32" s="1013"/>
      <c r="TYB32" s="1013"/>
      <c r="TYC32" s="1013"/>
      <c r="TYD32" s="1013"/>
      <c r="TYE32" s="1013"/>
      <c r="TYF32" s="1013"/>
      <c r="TYG32" s="1013"/>
      <c r="TYH32" s="1013"/>
      <c r="TYI32" s="1013"/>
      <c r="TYJ32" s="1013"/>
      <c r="TYK32" s="1013"/>
      <c r="TYL32" s="1013"/>
      <c r="TYM32" s="1013"/>
      <c r="TYN32" s="1013"/>
      <c r="TYO32" s="1013"/>
      <c r="TYP32" s="1013"/>
      <c r="TYQ32" s="1013"/>
      <c r="TYR32" s="1013"/>
      <c r="TYS32" s="1013"/>
      <c r="TYT32" s="1013"/>
      <c r="TYU32" s="1013"/>
      <c r="TYV32" s="1013"/>
      <c r="TYW32" s="1013"/>
      <c r="TYX32" s="1013"/>
      <c r="TYY32" s="1013"/>
      <c r="TYZ32" s="1013"/>
      <c r="TZA32" s="1013"/>
      <c r="TZB32" s="1013"/>
      <c r="TZC32" s="1013"/>
      <c r="TZD32" s="1013"/>
      <c r="TZE32" s="1013"/>
      <c r="TZF32" s="1013"/>
      <c r="TZG32" s="1013"/>
      <c r="TZH32" s="1013"/>
      <c r="TZI32" s="1013"/>
      <c r="TZJ32" s="1013"/>
      <c r="TZK32" s="1013"/>
      <c r="TZL32" s="1013"/>
      <c r="TZM32" s="1013"/>
      <c r="TZN32" s="1013"/>
      <c r="TZO32" s="1013"/>
      <c r="TZP32" s="1013"/>
      <c r="TZQ32" s="1013"/>
      <c r="TZR32" s="1013"/>
      <c r="TZS32" s="1013"/>
      <c r="TZT32" s="1013"/>
      <c r="TZU32" s="1013"/>
      <c r="TZV32" s="1013"/>
      <c r="TZW32" s="1013"/>
      <c r="TZX32" s="1013"/>
      <c r="TZY32" s="1013"/>
      <c r="TZZ32" s="1013"/>
      <c r="UAA32" s="1013"/>
      <c r="UAB32" s="1013"/>
      <c r="UAC32" s="1013"/>
      <c r="UAD32" s="1013"/>
      <c r="UAE32" s="1013"/>
      <c r="UAF32" s="1013"/>
      <c r="UAG32" s="1013"/>
      <c r="UAH32" s="1013"/>
      <c r="UAI32" s="1013"/>
      <c r="UAJ32" s="1013"/>
      <c r="UAK32" s="1013"/>
      <c r="UAL32" s="1013"/>
      <c r="UAM32" s="1013"/>
      <c r="UAN32" s="1013"/>
      <c r="UAO32" s="1013"/>
      <c r="UAP32" s="1013"/>
      <c r="UAQ32" s="1013"/>
      <c r="UAR32" s="1013"/>
      <c r="UAS32" s="1013"/>
      <c r="UAT32" s="1013"/>
      <c r="UAU32" s="1013"/>
      <c r="UAV32" s="1013"/>
      <c r="UAW32" s="1013"/>
      <c r="UAX32" s="1013"/>
      <c r="UAY32" s="1013"/>
      <c r="UAZ32" s="1013"/>
      <c r="UBA32" s="1013"/>
      <c r="UBB32" s="1013"/>
      <c r="UBC32" s="1013"/>
      <c r="UBD32" s="1013"/>
      <c r="UBE32" s="1013"/>
      <c r="UBF32" s="1013"/>
      <c r="UBG32" s="1013"/>
      <c r="UBH32" s="1013"/>
      <c r="UBI32" s="1013"/>
      <c r="UBJ32" s="1013"/>
      <c r="UBK32" s="1013"/>
      <c r="UBL32" s="1013"/>
      <c r="UBM32" s="1013"/>
      <c r="UBN32" s="1013"/>
      <c r="UBO32" s="1013"/>
      <c r="UBP32" s="1013"/>
      <c r="UBQ32" s="1013"/>
      <c r="UBR32" s="1013"/>
      <c r="UBS32" s="1013"/>
      <c r="UBT32" s="1013"/>
      <c r="UBU32" s="1013"/>
      <c r="UBV32" s="1013"/>
      <c r="UBW32" s="1013"/>
      <c r="UBX32" s="1013"/>
      <c r="UBY32" s="1013"/>
      <c r="UBZ32" s="1013"/>
      <c r="UCA32" s="1013"/>
      <c r="UCB32" s="1013"/>
      <c r="UCC32" s="1013"/>
      <c r="UCD32" s="1013"/>
      <c r="UCE32" s="1013"/>
      <c r="UCF32" s="1013"/>
      <c r="UCG32" s="1013"/>
      <c r="UCH32" s="1013"/>
      <c r="UCI32" s="1013"/>
      <c r="UCJ32" s="1013"/>
      <c r="UCK32" s="1013"/>
      <c r="UCL32" s="1013"/>
      <c r="UCM32" s="1013"/>
      <c r="UCN32" s="1013"/>
      <c r="UCO32" s="1013"/>
      <c r="UCP32" s="1013"/>
      <c r="UCQ32" s="1013"/>
      <c r="UCR32" s="1013"/>
      <c r="UCS32" s="1013"/>
      <c r="UCT32" s="1013"/>
      <c r="UCU32" s="1013"/>
      <c r="UCV32" s="1013"/>
      <c r="UCW32" s="1013"/>
      <c r="UCX32" s="1013"/>
      <c r="UCY32" s="1013"/>
      <c r="UCZ32" s="1013"/>
      <c r="UDA32" s="1013"/>
      <c r="UDB32" s="1013"/>
      <c r="UDC32" s="1013"/>
      <c r="UDD32" s="1013"/>
      <c r="UDE32" s="1013"/>
      <c r="UDF32" s="1013"/>
      <c r="UDG32" s="1013"/>
      <c r="UDH32" s="1013"/>
      <c r="UDI32" s="1013"/>
      <c r="UDJ32" s="1013"/>
      <c r="UDK32" s="1013"/>
      <c r="UDL32" s="1013"/>
      <c r="UDM32" s="1013"/>
      <c r="UDN32" s="1013"/>
      <c r="UDO32" s="1013"/>
      <c r="UDP32" s="1013"/>
      <c r="UDQ32" s="1013"/>
      <c r="UDR32" s="1013"/>
      <c r="UDS32" s="1013"/>
      <c r="UDT32" s="1013"/>
      <c r="UDU32" s="1013"/>
      <c r="UDV32" s="1013"/>
      <c r="UDW32" s="1013"/>
      <c r="UDX32" s="1013"/>
      <c r="UDY32" s="1013"/>
      <c r="UDZ32" s="1013"/>
      <c r="UEA32" s="1013"/>
      <c r="UEB32" s="1013"/>
      <c r="UEC32" s="1013"/>
      <c r="UED32" s="1013"/>
      <c r="UEE32" s="1013"/>
      <c r="UEF32" s="1013"/>
      <c r="UEG32" s="1013"/>
      <c r="UEH32" s="1013"/>
      <c r="UEI32" s="1013"/>
      <c r="UEJ32" s="1013"/>
      <c r="UEK32" s="1013"/>
      <c r="UEL32" s="1013"/>
      <c r="UEM32" s="1013"/>
      <c r="UEN32" s="1013"/>
      <c r="UEO32" s="1013"/>
      <c r="UEP32" s="1013"/>
      <c r="UEQ32" s="1013"/>
      <c r="UER32" s="1013"/>
      <c r="UES32" s="1013"/>
      <c r="UET32" s="1013"/>
      <c r="UEU32" s="1013"/>
      <c r="UEV32" s="1013"/>
      <c r="UEW32" s="1013"/>
      <c r="UEX32" s="1013"/>
      <c r="UEY32" s="1013"/>
      <c r="UEZ32" s="1013"/>
      <c r="UFA32" s="1013"/>
      <c r="UFB32" s="1013"/>
      <c r="UFC32" s="1013"/>
      <c r="UFD32" s="1013"/>
      <c r="UFE32" s="1013"/>
      <c r="UFF32" s="1013"/>
      <c r="UFG32" s="1013"/>
      <c r="UFH32" s="1013"/>
      <c r="UFI32" s="1013"/>
      <c r="UFJ32" s="1013"/>
      <c r="UFK32" s="1013"/>
      <c r="UFL32" s="1013"/>
      <c r="UFM32" s="1013"/>
      <c r="UFN32" s="1013"/>
      <c r="UFO32" s="1013"/>
      <c r="UFP32" s="1013"/>
      <c r="UFQ32" s="1013"/>
      <c r="UFR32" s="1013"/>
      <c r="UFS32" s="1013"/>
      <c r="UFT32" s="1013"/>
      <c r="UFU32" s="1013"/>
      <c r="UFV32" s="1013"/>
      <c r="UFW32" s="1013"/>
      <c r="UFX32" s="1013"/>
      <c r="UFY32" s="1013"/>
      <c r="UFZ32" s="1013"/>
      <c r="UGA32" s="1013"/>
      <c r="UGB32" s="1013"/>
      <c r="UGC32" s="1013"/>
      <c r="UGD32" s="1013"/>
      <c r="UGE32" s="1013"/>
      <c r="UGF32" s="1013"/>
      <c r="UGG32" s="1013"/>
      <c r="UGH32" s="1013"/>
      <c r="UGI32" s="1013"/>
      <c r="UGJ32" s="1013"/>
      <c r="UGK32" s="1013"/>
      <c r="UGL32" s="1013"/>
      <c r="UGM32" s="1013"/>
      <c r="UGN32" s="1013"/>
      <c r="UGO32" s="1013"/>
      <c r="UGP32" s="1013"/>
      <c r="UGQ32" s="1013"/>
      <c r="UGR32" s="1013"/>
      <c r="UGS32" s="1013"/>
      <c r="UGT32" s="1013"/>
      <c r="UGU32" s="1013"/>
      <c r="UGV32" s="1013"/>
      <c r="UGW32" s="1013"/>
      <c r="UGX32" s="1013"/>
      <c r="UGY32" s="1013"/>
      <c r="UGZ32" s="1013"/>
      <c r="UHA32" s="1013"/>
      <c r="UHB32" s="1013"/>
      <c r="UHC32" s="1013"/>
      <c r="UHD32" s="1013"/>
      <c r="UHE32" s="1013"/>
      <c r="UHF32" s="1013"/>
      <c r="UHG32" s="1013"/>
      <c r="UHH32" s="1013"/>
      <c r="UHI32" s="1013"/>
      <c r="UHJ32" s="1013"/>
      <c r="UHK32" s="1013"/>
      <c r="UHL32" s="1013"/>
      <c r="UHM32" s="1013"/>
      <c r="UHN32" s="1013"/>
      <c r="UHO32" s="1013"/>
      <c r="UHP32" s="1013"/>
      <c r="UHQ32" s="1013"/>
      <c r="UHR32" s="1013"/>
      <c r="UHS32" s="1013"/>
      <c r="UHT32" s="1013"/>
      <c r="UHU32" s="1013"/>
      <c r="UHV32" s="1013"/>
      <c r="UHW32" s="1013"/>
      <c r="UHX32" s="1013"/>
      <c r="UHY32" s="1013"/>
      <c r="UHZ32" s="1013"/>
      <c r="UIA32" s="1013"/>
      <c r="UIB32" s="1013"/>
      <c r="UIC32" s="1013"/>
      <c r="UID32" s="1013"/>
      <c r="UIE32" s="1013"/>
      <c r="UIF32" s="1013"/>
      <c r="UIG32" s="1013"/>
      <c r="UIH32" s="1013"/>
      <c r="UII32" s="1013"/>
      <c r="UIJ32" s="1013"/>
      <c r="UIK32" s="1013"/>
      <c r="UIL32" s="1013"/>
      <c r="UIM32" s="1013"/>
      <c r="UIN32" s="1013"/>
      <c r="UIO32" s="1013"/>
      <c r="UIP32" s="1013"/>
      <c r="UIQ32" s="1013"/>
      <c r="UIR32" s="1013"/>
      <c r="UIS32" s="1013"/>
      <c r="UIT32" s="1013"/>
      <c r="UIU32" s="1013"/>
      <c r="UIV32" s="1013"/>
      <c r="UIW32" s="1013"/>
      <c r="UIX32" s="1013"/>
      <c r="UIY32" s="1013"/>
      <c r="UIZ32" s="1013"/>
      <c r="UJA32" s="1013"/>
      <c r="UJB32" s="1013"/>
      <c r="UJC32" s="1013"/>
      <c r="UJD32" s="1013"/>
      <c r="UJE32" s="1013"/>
      <c r="UJF32" s="1013"/>
      <c r="UJG32" s="1013"/>
      <c r="UJH32" s="1013"/>
      <c r="UJI32" s="1013"/>
      <c r="UJJ32" s="1013"/>
      <c r="UJK32" s="1013"/>
      <c r="UJL32" s="1013"/>
      <c r="UJM32" s="1013"/>
      <c r="UJN32" s="1013"/>
      <c r="UJO32" s="1013"/>
      <c r="UJP32" s="1013"/>
      <c r="UJQ32" s="1013"/>
      <c r="UJR32" s="1013"/>
      <c r="UJS32" s="1013"/>
      <c r="UJT32" s="1013"/>
      <c r="UJU32" s="1013"/>
      <c r="UJV32" s="1013"/>
      <c r="UJW32" s="1013"/>
      <c r="UJX32" s="1013"/>
      <c r="UJY32" s="1013"/>
      <c r="UJZ32" s="1013"/>
      <c r="UKA32" s="1013"/>
      <c r="UKB32" s="1013"/>
      <c r="UKC32" s="1013"/>
      <c r="UKD32" s="1013"/>
      <c r="UKE32" s="1013"/>
      <c r="UKF32" s="1013"/>
      <c r="UKG32" s="1013"/>
      <c r="UKH32" s="1013"/>
      <c r="UKI32" s="1013"/>
      <c r="UKJ32" s="1013"/>
      <c r="UKK32" s="1013"/>
      <c r="UKL32" s="1013"/>
      <c r="UKM32" s="1013"/>
      <c r="UKN32" s="1013"/>
      <c r="UKO32" s="1013"/>
      <c r="UKP32" s="1013"/>
      <c r="UKQ32" s="1013"/>
      <c r="UKR32" s="1013"/>
      <c r="UKS32" s="1013"/>
      <c r="UKT32" s="1013"/>
      <c r="UKU32" s="1013"/>
      <c r="UKV32" s="1013"/>
      <c r="UKW32" s="1013"/>
      <c r="UKX32" s="1013"/>
      <c r="UKY32" s="1013"/>
      <c r="UKZ32" s="1013"/>
      <c r="ULA32" s="1013"/>
      <c r="ULB32" s="1013"/>
      <c r="ULC32" s="1013"/>
      <c r="ULD32" s="1013"/>
      <c r="ULE32" s="1013"/>
      <c r="ULF32" s="1013"/>
      <c r="ULG32" s="1013"/>
      <c r="ULH32" s="1013"/>
      <c r="ULI32" s="1013"/>
      <c r="ULJ32" s="1013"/>
      <c r="ULK32" s="1013"/>
      <c r="ULL32" s="1013"/>
      <c r="ULM32" s="1013"/>
      <c r="ULN32" s="1013"/>
      <c r="ULO32" s="1013"/>
      <c r="ULP32" s="1013"/>
      <c r="ULQ32" s="1013"/>
      <c r="ULR32" s="1013"/>
      <c r="ULS32" s="1013"/>
      <c r="ULT32" s="1013"/>
      <c r="ULU32" s="1013"/>
      <c r="ULV32" s="1013"/>
      <c r="ULW32" s="1013"/>
      <c r="ULX32" s="1013"/>
      <c r="ULY32" s="1013"/>
      <c r="ULZ32" s="1013"/>
      <c r="UMA32" s="1013"/>
      <c r="UMB32" s="1013"/>
      <c r="UMC32" s="1013"/>
      <c r="UMD32" s="1013"/>
      <c r="UME32" s="1013"/>
      <c r="UMF32" s="1013"/>
      <c r="UMG32" s="1013"/>
      <c r="UMH32" s="1013"/>
      <c r="UMI32" s="1013"/>
      <c r="UMJ32" s="1013"/>
      <c r="UMK32" s="1013"/>
      <c r="UML32" s="1013"/>
      <c r="UMM32" s="1013"/>
      <c r="UMN32" s="1013"/>
      <c r="UMO32" s="1013"/>
      <c r="UMP32" s="1013"/>
      <c r="UMQ32" s="1013"/>
      <c r="UMR32" s="1013"/>
      <c r="UMS32" s="1013"/>
      <c r="UMT32" s="1013"/>
      <c r="UMU32" s="1013"/>
      <c r="UMV32" s="1013"/>
      <c r="UMW32" s="1013"/>
      <c r="UMX32" s="1013"/>
      <c r="UMY32" s="1013"/>
      <c r="UMZ32" s="1013"/>
      <c r="UNA32" s="1013"/>
      <c r="UNB32" s="1013"/>
      <c r="UNC32" s="1013"/>
      <c r="UND32" s="1013"/>
      <c r="UNE32" s="1013"/>
      <c r="UNF32" s="1013"/>
      <c r="UNG32" s="1013"/>
      <c r="UNH32" s="1013"/>
      <c r="UNI32" s="1013"/>
      <c r="UNJ32" s="1013"/>
      <c r="UNK32" s="1013"/>
      <c r="UNL32" s="1013"/>
      <c r="UNM32" s="1013"/>
      <c r="UNN32" s="1013"/>
      <c r="UNO32" s="1013"/>
      <c r="UNP32" s="1013"/>
      <c r="UNQ32" s="1013"/>
      <c r="UNR32" s="1013"/>
      <c r="UNS32" s="1013"/>
      <c r="UNT32" s="1013"/>
      <c r="UNU32" s="1013"/>
      <c r="UNV32" s="1013"/>
      <c r="UNW32" s="1013"/>
      <c r="UNX32" s="1013"/>
      <c r="UNY32" s="1013"/>
      <c r="UNZ32" s="1013"/>
      <c r="UOA32" s="1013"/>
      <c r="UOB32" s="1013"/>
      <c r="UOC32" s="1013"/>
      <c r="UOD32" s="1013"/>
      <c r="UOE32" s="1013"/>
      <c r="UOF32" s="1013"/>
      <c r="UOG32" s="1013"/>
      <c r="UOH32" s="1013"/>
      <c r="UOI32" s="1013"/>
      <c r="UOJ32" s="1013"/>
      <c r="UOK32" s="1013"/>
      <c r="UOL32" s="1013"/>
      <c r="UOM32" s="1013"/>
      <c r="UON32" s="1013"/>
      <c r="UOO32" s="1013"/>
      <c r="UOP32" s="1013"/>
      <c r="UOQ32" s="1013"/>
      <c r="UOR32" s="1013"/>
      <c r="UOS32" s="1013"/>
      <c r="UOT32" s="1013"/>
      <c r="UOU32" s="1013"/>
      <c r="UOV32" s="1013"/>
      <c r="UOW32" s="1013"/>
      <c r="UOX32" s="1013"/>
      <c r="UOY32" s="1013"/>
      <c r="UOZ32" s="1013"/>
      <c r="UPA32" s="1013"/>
      <c r="UPB32" s="1013"/>
      <c r="UPC32" s="1013"/>
      <c r="UPD32" s="1013"/>
      <c r="UPE32" s="1013"/>
      <c r="UPF32" s="1013"/>
      <c r="UPG32" s="1013"/>
      <c r="UPH32" s="1013"/>
      <c r="UPI32" s="1013"/>
      <c r="UPJ32" s="1013"/>
      <c r="UPK32" s="1013"/>
      <c r="UPL32" s="1013"/>
      <c r="UPM32" s="1013"/>
      <c r="UPN32" s="1013"/>
      <c r="UPO32" s="1013"/>
      <c r="UPP32" s="1013"/>
      <c r="UPQ32" s="1013"/>
      <c r="UPR32" s="1013"/>
      <c r="UPS32" s="1013"/>
      <c r="UPT32" s="1013"/>
      <c r="UPU32" s="1013"/>
      <c r="UPV32" s="1013"/>
      <c r="UPW32" s="1013"/>
      <c r="UPX32" s="1013"/>
      <c r="UPY32" s="1013"/>
      <c r="UPZ32" s="1013"/>
      <c r="UQA32" s="1013"/>
      <c r="UQB32" s="1013"/>
      <c r="UQC32" s="1013"/>
      <c r="UQD32" s="1013"/>
      <c r="UQE32" s="1013"/>
      <c r="UQF32" s="1013"/>
      <c r="UQG32" s="1013"/>
      <c r="UQH32" s="1013"/>
      <c r="UQI32" s="1013"/>
      <c r="UQJ32" s="1013"/>
      <c r="UQK32" s="1013"/>
      <c r="UQL32" s="1013"/>
      <c r="UQM32" s="1013"/>
      <c r="UQN32" s="1013"/>
      <c r="UQO32" s="1013"/>
      <c r="UQP32" s="1013"/>
      <c r="UQQ32" s="1013"/>
      <c r="UQR32" s="1013"/>
      <c r="UQS32" s="1013"/>
      <c r="UQT32" s="1013"/>
      <c r="UQU32" s="1013"/>
      <c r="UQV32" s="1013"/>
      <c r="UQW32" s="1013"/>
      <c r="UQX32" s="1013"/>
      <c r="UQY32" s="1013"/>
      <c r="UQZ32" s="1013"/>
      <c r="URA32" s="1013"/>
      <c r="URB32" s="1013"/>
      <c r="URC32" s="1013"/>
      <c r="URD32" s="1013"/>
      <c r="URE32" s="1013"/>
      <c r="URF32" s="1013"/>
      <c r="URG32" s="1013"/>
      <c r="URH32" s="1013"/>
      <c r="URI32" s="1013"/>
      <c r="URJ32" s="1013"/>
      <c r="URK32" s="1013"/>
      <c r="URL32" s="1013"/>
      <c r="URM32" s="1013"/>
      <c r="URN32" s="1013"/>
      <c r="URO32" s="1013"/>
      <c r="URP32" s="1013"/>
      <c r="URQ32" s="1013"/>
      <c r="URR32" s="1013"/>
      <c r="URS32" s="1013"/>
      <c r="URT32" s="1013"/>
      <c r="URU32" s="1013"/>
      <c r="URV32" s="1013"/>
      <c r="URW32" s="1013"/>
      <c r="URX32" s="1013"/>
      <c r="URY32" s="1013"/>
      <c r="URZ32" s="1013"/>
      <c r="USA32" s="1013"/>
      <c r="USB32" s="1013"/>
      <c r="USC32" s="1013"/>
      <c r="USD32" s="1013"/>
      <c r="USE32" s="1013"/>
      <c r="USF32" s="1013"/>
      <c r="USG32" s="1013"/>
      <c r="USH32" s="1013"/>
      <c r="USI32" s="1013"/>
      <c r="USJ32" s="1013"/>
      <c r="USK32" s="1013"/>
      <c r="USL32" s="1013"/>
      <c r="USM32" s="1013"/>
      <c r="USN32" s="1013"/>
      <c r="USO32" s="1013"/>
      <c r="USP32" s="1013"/>
      <c r="USQ32" s="1013"/>
      <c r="USR32" s="1013"/>
      <c r="USS32" s="1013"/>
      <c r="UST32" s="1013"/>
      <c r="USU32" s="1013"/>
      <c r="USV32" s="1013"/>
      <c r="USW32" s="1013"/>
      <c r="USX32" s="1013"/>
      <c r="USY32" s="1013"/>
      <c r="USZ32" s="1013"/>
      <c r="UTA32" s="1013"/>
      <c r="UTB32" s="1013"/>
      <c r="UTC32" s="1013"/>
      <c r="UTD32" s="1013"/>
      <c r="UTE32" s="1013"/>
      <c r="UTF32" s="1013"/>
      <c r="UTG32" s="1013"/>
      <c r="UTH32" s="1013"/>
      <c r="UTI32" s="1013"/>
      <c r="UTJ32" s="1013"/>
      <c r="UTK32" s="1013"/>
      <c r="UTL32" s="1013"/>
      <c r="UTM32" s="1013"/>
      <c r="UTN32" s="1013"/>
      <c r="UTO32" s="1013"/>
      <c r="UTP32" s="1013"/>
      <c r="UTQ32" s="1013"/>
      <c r="UTR32" s="1013"/>
      <c r="UTS32" s="1013"/>
      <c r="UTT32" s="1013"/>
      <c r="UTU32" s="1013"/>
      <c r="UTV32" s="1013"/>
      <c r="UTW32" s="1013"/>
      <c r="UTX32" s="1013"/>
      <c r="UTY32" s="1013"/>
      <c r="UTZ32" s="1013"/>
      <c r="UUA32" s="1013"/>
      <c r="UUB32" s="1013"/>
      <c r="UUC32" s="1013"/>
      <c r="UUD32" s="1013"/>
      <c r="UUE32" s="1013"/>
      <c r="UUF32" s="1013"/>
      <c r="UUG32" s="1013"/>
      <c r="UUH32" s="1013"/>
      <c r="UUI32" s="1013"/>
      <c r="UUJ32" s="1013"/>
      <c r="UUK32" s="1013"/>
      <c r="UUL32" s="1013"/>
      <c r="UUM32" s="1013"/>
      <c r="UUN32" s="1013"/>
      <c r="UUO32" s="1013"/>
      <c r="UUP32" s="1013"/>
      <c r="UUQ32" s="1013"/>
      <c r="UUR32" s="1013"/>
      <c r="UUS32" s="1013"/>
      <c r="UUT32" s="1013"/>
      <c r="UUU32" s="1013"/>
      <c r="UUV32" s="1013"/>
      <c r="UUW32" s="1013"/>
      <c r="UUX32" s="1013"/>
      <c r="UUY32" s="1013"/>
      <c r="UUZ32" s="1013"/>
      <c r="UVA32" s="1013"/>
      <c r="UVB32" s="1013"/>
      <c r="UVC32" s="1013"/>
      <c r="UVD32" s="1013"/>
      <c r="UVE32" s="1013"/>
      <c r="UVF32" s="1013"/>
      <c r="UVG32" s="1013"/>
      <c r="UVH32" s="1013"/>
      <c r="UVI32" s="1013"/>
      <c r="UVJ32" s="1013"/>
      <c r="UVK32" s="1013"/>
      <c r="UVL32" s="1013"/>
      <c r="UVM32" s="1013"/>
      <c r="UVN32" s="1013"/>
      <c r="UVO32" s="1013"/>
      <c r="UVP32" s="1013"/>
      <c r="UVQ32" s="1013"/>
      <c r="UVR32" s="1013"/>
      <c r="UVS32" s="1013"/>
      <c r="UVT32" s="1013"/>
      <c r="UVU32" s="1013"/>
      <c r="UVV32" s="1013"/>
      <c r="UVW32" s="1013"/>
      <c r="UVX32" s="1013"/>
      <c r="UVY32" s="1013"/>
      <c r="UVZ32" s="1013"/>
      <c r="UWA32" s="1013"/>
      <c r="UWB32" s="1013"/>
      <c r="UWC32" s="1013"/>
      <c r="UWD32" s="1013"/>
      <c r="UWE32" s="1013"/>
      <c r="UWF32" s="1013"/>
      <c r="UWG32" s="1013"/>
      <c r="UWH32" s="1013"/>
      <c r="UWI32" s="1013"/>
      <c r="UWJ32" s="1013"/>
      <c r="UWK32" s="1013"/>
      <c r="UWL32" s="1013"/>
      <c r="UWM32" s="1013"/>
      <c r="UWN32" s="1013"/>
      <c r="UWO32" s="1013"/>
      <c r="UWP32" s="1013"/>
      <c r="UWQ32" s="1013"/>
      <c r="UWR32" s="1013"/>
      <c r="UWS32" s="1013"/>
      <c r="UWT32" s="1013"/>
      <c r="UWU32" s="1013"/>
      <c r="UWV32" s="1013"/>
      <c r="UWW32" s="1013"/>
      <c r="UWX32" s="1013"/>
      <c r="UWY32" s="1013"/>
      <c r="UWZ32" s="1013"/>
      <c r="UXA32" s="1013"/>
      <c r="UXB32" s="1013"/>
      <c r="UXC32" s="1013"/>
      <c r="UXD32" s="1013"/>
      <c r="UXE32" s="1013"/>
      <c r="UXF32" s="1013"/>
      <c r="UXG32" s="1013"/>
      <c r="UXH32" s="1013"/>
      <c r="UXI32" s="1013"/>
      <c r="UXJ32" s="1013"/>
      <c r="UXK32" s="1013"/>
      <c r="UXL32" s="1013"/>
      <c r="UXM32" s="1013"/>
      <c r="UXN32" s="1013"/>
      <c r="UXO32" s="1013"/>
      <c r="UXP32" s="1013"/>
      <c r="UXQ32" s="1013"/>
      <c r="UXR32" s="1013"/>
      <c r="UXS32" s="1013"/>
      <c r="UXT32" s="1013"/>
      <c r="UXU32" s="1013"/>
      <c r="UXV32" s="1013"/>
      <c r="UXW32" s="1013"/>
      <c r="UXX32" s="1013"/>
      <c r="UXY32" s="1013"/>
      <c r="UXZ32" s="1013"/>
      <c r="UYA32" s="1013"/>
      <c r="UYB32" s="1013"/>
      <c r="UYC32" s="1013"/>
      <c r="UYD32" s="1013"/>
      <c r="UYE32" s="1013"/>
      <c r="UYF32" s="1013"/>
      <c r="UYG32" s="1013"/>
      <c r="UYH32" s="1013"/>
      <c r="UYI32" s="1013"/>
      <c r="UYJ32" s="1013"/>
      <c r="UYK32" s="1013"/>
      <c r="UYL32" s="1013"/>
      <c r="UYM32" s="1013"/>
      <c r="UYN32" s="1013"/>
      <c r="UYO32" s="1013"/>
      <c r="UYP32" s="1013"/>
      <c r="UYQ32" s="1013"/>
      <c r="UYR32" s="1013"/>
      <c r="UYS32" s="1013"/>
      <c r="UYT32" s="1013"/>
      <c r="UYU32" s="1013"/>
      <c r="UYV32" s="1013"/>
      <c r="UYW32" s="1013"/>
      <c r="UYX32" s="1013"/>
      <c r="UYY32" s="1013"/>
      <c r="UYZ32" s="1013"/>
      <c r="UZA32" s="1013"/>
      <c r="UZB32" s="1013"/>
      <c r="UZC32" s="1013"/>
      <c r="UZD32" s="1013"/>
      <c r="UZE32" s="1013"/>
      <c r="UZF32" s="1013"/>
      <c r="UZG32" s="1013"/>
      <c r="UZH32" s="1013"/>
      <c r="UZI32" s="1013"/>
      <c r="UZJ32" s="1013"/>
      <c r="UZK32" s="1013"/>
      <c r="UZL32" s="1013"/>
      <c r="UZM32" s="1013"/>
      <c r="UZN32" s="1013"/>
      <c r="UZO32" s="1013"/>
      <c r="UZP32" s="1013"/>
      <c r="UZQ32" s="1013"/>
      <c r="UZR32" s="1013"/>
      <c r="UZS32" s="1013"/>
      <c r="UZT32" s="1013"/>
      <c r="UZU32" s="1013"/>
      <c r="UZV32" s="1013"/>
      <c r="UZW32" s="1013"/>
      <c r="UZX32" s="1013"/>
      <c r="UZY32" s="1013"/>
      <c r="UZZ32" s="1013"/>
      <c r="VAA32" s="1013"/>
      <c r="VAB32" s="1013"/>
      <c r="VAC32" s="1013"/>
      <c r="VAD32" s="1013"/>
      <c r="VAE32" s="1013"/>
      <c r="VAF32" s="1013"/>
      <c r="VAG32" s="1013"/>
      <c r="VAH32" s="1013"/>
      <c r="VAI32" s="1013"/>
      <c r="VAJ32" s="1013"/>
      <c r="VAK32" s="1013"/>
      <c r="VAL32" s="1013"/>
      <c r="VAM32" s="1013"/>
      <c r="VAN32" s="1013"/>
      <c r="VAO32" s="1013"/>
      <c r="VAP32" s="1013"/>
      <c r="VAQ32" s="1013"/>
      <c r="VAR32" s="1013"/>
      <c r="VAS32" s="1013"/>
      <c r="VAT32" s="1013"/>
      <c r="VAU32" s="1013"/>
      <c r="VAV32" s="1013"/>
      <c r="VAW32" s="1013"/>
      <c r="VAX32" s="1013"/>
      <c r="VAY32" s="1013"/>
      <c r="VAZ32" s="1013"/>
      <c r="VBA32" s="1013"/>
      <c r="VBB32" s="1013"/>
      <c r="VBC32" s="1013"/>
      <c r="VBD32" s="1013"/>
      <c r="VBE32" s="1013"/>
      <c r="VBF32" s="1013"/>
      <c r="VBG32" s="1013"/>
      <c r="VBH32" s="1013"/>
      <c r="VBI32" s="1013"/>
      <c r="VBJ32" s="1013"/>
      <c r="VBK32" s="1013"/>
      <c r="VBL32" s="1013"/>
      <c r="VBM32" s="1013"/>
      <c r="VBN32" s="1013"/>
      <c r="VBO32" s="1013"/>
      <c r="VBP32" s="1013"/>
      <c r="VBQ32" s="1013"/>
      <c r="VBR32" s="1013"/>
      <c r="VBS32" s="1013"/>
      <c r="VBT32" s="1013"/>
      <c r="VBU32" s="1013"/>
      <c r="VBV32" s="1013"/>
      <c r="VBW32" s="1013"/>
      <c r="VBX32" s="1013"/>
      <c r="VBY32" s="1013"/>
      <c r="VBZ32" s="1013"/>
      <c r="VCA32" s="1013"/>
      <c r="VCB32" s="1013"/>
      <c r="VCC32" s="1013"/>
      <c r="VCD32" s="1013"/>
      <c r="VCE32" s="1013"/>
      <c r="VCF32" s="1013"/>
      <c r="VCG32" s="1013"/>
      <c r="VCH32" s="1013"/>
      <c r="VCI32" s="1013"/>
      <c r="VCJ32" s="1013"/>
      <c r="VCK32" s="1013"/>
      <c r="VCL32" s="1013"/>
      <c r="VCM32" s="1013"/>
      <c r="VCN32" s="1013"/>
      <c r="VCO32" s="1013"/>
      <c r="VCP32" s="1013"/>
      <c r="VCQ32" s="1013"/>
      <c r="VCR32" s="1013"/>
      <c r="VCS32" s="1013"/>
      <c r="VCT32" s="1013"/>
      <c r="VCU32" s="1013"/>
      <c r="VCV32" s="1013"/>
      <c r="VCW32" s="1013"/>
      <c r="VCX32" s="1013"/>
      <c r="VCY32" s="1013"/>
      <c r="VCZ32" s="1013"/>
      <c r="VDA32" s="1013"/>
      <c r="VDB32" s="1013"/>
      <c r="VDC32" s="1013"/>
      <c r="VDD32" s="1013"/>
      <c r="VDE32" s="1013"/>
      <c r="VDF32" s="1013"/>
      <c r="VDG32" s="1013"/>
      <c r="VDH32" s="1013"/>
      <c r="VDI32" s="1013"/>
      <c r="VDJ32" s="1013"/>
      <c r="VDK32" s="1013"/>
      <c r="VDL32" s="1013"/>
      <c r="VDM32" s="1013"/>
      <c r="VDN32" s="1013"/>
      <c r="VDO32" s="1013"/>
      <c r="VDP32" s="1013"/>
      <c r="VDQ32" s="1013"/>
      <c r="VDR32" s="1013"/>
      <c r="VDS32" s="1013"/>
      <c r="VDT32" s="1013"/>
      <c r="VDU32" s="1013"/>
      <c r="VDV32" s="1013"/>
      <c r="VDW32" s="1013"/>
      <c r="VDX32" s="1013"/>
      <c r="VDY32" s="1013"/>
      <c r="VDZ32" s="1013"/>
      <c r="VEA32" s="1013"/>
      <c r="VEB32" s="1013"/>
      <c r="VEC32" s="1013"/>
      <c r="VED32" s="1013"/>
      <c r="VEE32" s="1013"/>
      <c r="VEF32" s="1013"/>
      <c r="VEG32" s="1013"/>
      <c r="VEH32" s="1013"/>
      <c r="VEI32" s="1013"/>
      <c r="VEJ32" s="1013"/>
      <c r="VEK32" s="1013"/>
      <c r="VEL32" s="1013"/>
      <c r="VEM32" s="1013"/>
      <c r="VEN32" s="1013"/>
      <c r="VEO32" s="1013"/>
      <c r="VEP32" s="1013"/>
      <c r="VEQ32" s="1013"/>
      <c r="VER32" s="1013"/>
      <c r="VES32" s="1013"/>
      <c r="VET32" s="1013"/>
      <c r="VEU32" s="1013"/>
      <c r="VEV32" s="1013"/>
      <c r="VEW32" s="1013"/>
      <c r="VEX32" s="1013"/>
      <c r="VEY32" s="1013"/>
      <c r="VEZ32" s="1013"/>
      <c r="VFA32" s="1013"/>
      <c r="VFB32" s="1013"/>
      <c r="VFC32" s="1013"/>
      <c r="VFD32" s="1013"/>
      <c r="VFE32" s="1013"/>
      <c r="VFF32" s="1013"/>
      <c r="VFG32" s="1013"/>
      <c r="VFH32" s="1013"/>
      <c r="VFI32" s="1013"/>
      <c r="VFJ32" s="1013"/>
      <c r="VFK32" s="1013"/>
      <c r="VFL32" s="1013"/>
      <c r="VFM32" s="1013"/>
      <c r="VFN32" s="1013"/>
      <c r="VFO32" s="1013"/>
      <c r="VFP32" s="1013"/>
      <c r="VFQ32" s="1013"/>
      <c r="VFR32" s="1013"/>
      <c r="VFS32" s="1013"/>
      <c r="VFT32" s="1013"/>
      <c r="VFU32" s="1013"/>
      <c r="VFV32" s="1013"/>
      <c r="VFW32" s="1013"/>
      <c r="VFX32" s="1013"/>
      <c r="VFY32" s="1013"/>
      <c r="VFZ32" s="1013"/>
      <c r="VGA32" s="1013"/>
      <c r="VGB32" s="1013"/>
      <c r="VGC32" s="1013"/>
      <c r="VGD32" s="1013"/>
      <c r="VGE32" s="1013"/>
      <c r="VGF32" s="1013"/>
      <c r="VGG32" s="1013"/>
      <c r="VGH32" s="1013"/>
      <c r="VGI32" s="1013"/>
      <c r="VGJ32" s="1013"/>
      <c r="VGK32" s="1013"/>
      <c r="VGL32" s="1013"/>
      <c r="VGM32" s="1013"/>
      <c r="VGN32" s="1013"/>
      <c r="VGO32" s="1013"/>
      <c r="VGP32" s="1013"/>
      <c r="VGQ32" s="1013"/>
      <c r="VGR32" s="1013"/>
      <c r="VGS32" s="1013"/>
      <c r="VGT32" s="1013"/>
      <c r="VGU32" s="1013"/>
      <c r="VGV32" s="1013"/>
      <c r="VGW32" s="1013"/>
      <c r="VGX32" s="1013"/>
      <c r="VGY32" s="1013"/>
      <c r="VGZ32" s="1013"/>
      <c r="VHA32" s="1013"/>
      <c r="VHB32" s="1013"/>
      <c r="VHC32" s="1013"/>
      <c r="VHD32" s="1013"/>
      <c r="VHE32" s="1013"/>
      <c r="VHF32" s="1013"/>
      <c r="VHG32" s="1013"/>
      <c r="VHH32" s="1013"/>
      <c r="VHI32" s="1013"/>
      <c r="VHJ32" s="1013"/>
      <c r="VHK32" s="1013"/>
      <c r="VHL32" s="1013"/>
      <c r="VHM32" s="1013"/>
      <c r="VHN32" s="1013"/>
      <c r="VHO32" s="1013"/>
      <c r="VHP32" s="1013"/>
      <c r="VHQ32" s="1013"/>
      <c r="VHR32" s="1013"/>
      <c r="VHS32" s="1013"/>
      <c r="VHT32" s="1013"/>
      <c r="VHU32" s="1013"/>
      <c r="VHV32" s="1013"/>
      <c r="VHW32" s="1013"/>
      <c r="VHX32" s="1013"/>
      <c r="VHY32" s="1013"/>
      <c r="VHZ32" s="1013"/>
      <c r="VIA32" s="1013"/>
      <c r="VIB32" s="1013"/>
      <c r="VIC32" s="1013"/>
      <c r="VID32" s="1013"/>
      <c r="VIE32" s="1013"/>
      <c r="VIF32" s="1013"/>
      <c r="VIG32" s="1013"/>
      <c r="VIH32" s="1013"/>
      <c r="VII32" s="1013"/>
      <c r="VIJ32" s="1013"/>
      <c r="VIK32" s="1013"/>
      <c r="VIL32" s="1013"/>
      <c r="VIM32" s="1013"/>
      <c r="VIN32" s="1013"/>
      <c r="VIO32" s="1013"/>
      <c r="VIP32" s="1013"/>
      <c r="VIQ32" s="1013"/>
      <c r="VIR32" s="1013"/>
      <c r="VIS32" s="1013"/>
      <c r="VIT32" s="1013"/>
      <c r="VIU32" s="1013"/>
      <c r="VIV32" s="1013"/>
      <c r="VIW32" s="1013"/>
      <c r="VIX32" s="1013"/>
      <c r="VIY32" s="1013"/>
      <c r="VIZ32" s="1013"/>
      <c r="VJA32" s="1013"/>
      <c r="VJB32" s="1013"/>
      <c r="VJC32" s="1013"/>
      <c r="VJD32" s="1013"/>
      <c r="VJE32" s="1013"/>
      <c r="VJF32" s="1013"/>
      <c r="VJG32" s="1013"/>
      <c r="VJH32" s="1013"/>
      <c r="VJI32" s="1013"/>
      <c r="VJJ32" s="1013"/>
      <c r="VJK32" s="1013"/>
      <c r="VJL32" s="1013"/>
      <c r="VJM32" s="1013"/>
      <c r="VJN32" s="1013"/>
      <c r="VJO32" s="1013"/>
      <c r="VJP32" s="1013"/>
      <c r="VJQ32" s="1013"/>
      <c r="VJR32" s="1013"/>
      <c r="VJS32" s="1013"/>
      <c r="VJT32" s="1013"/>
      <c r="VJU32" s="1013"/>
      <c r="VJV32" s="1013"/>
      <c r="VJW32" s="1013"/>
      <c r="VJX32" s="1013"/>
      <c r="VJY32" s="1013"/>
      <c r="VJZ32" s="1013"/>
      <c r="VKA32" s="1013"/>
      <c r="VKB32" s="1013"/>
      <c r="VKC32" s="1013"/>
      <c r="VKD32" s="1013"/>
      <c r="VKE32" s="1013"/>
      <c r="VKF32" s="1013"/>
      <c r="VKG32" s="1013"/>
      <c r="VKH32" s="1013"/>
      <c r="VKI32" s="1013"/>
      <c r="VKJ32" s="1013"/>
      <c r="VKK32" s="1013"/>
      <c r="VKL32" s="1013"/>
      <c r="VKM32" s="1013"/>
      <c r="VKN32" s="1013"/>
      <c r="VKO32" s="1013"/>
      <c r="VKP32" s="1013"/>
      <c r="VKQ32" s="1013"/>
      <c r="VKR32" s="1013"/>
      <c r="VKS32" s="1013"/>
      <c r="VKT32" s="1013"/>
      <c r="VKU32" s="1013"/>
      <c r="VKV32" s="1013"/>
      <c r="VKW32" s="1013"/>
      <c r="VKX32" s="1013"/>
      <c r="VKY32" s="1013"/>
      <c r="VKZ32" s="1013"/>
      <c r="VLA32" s="1013"/>
      <c r="VLB32" s="1013"/>
      <c r="VLC32" s="1013"/>
      <c r="VLD32" s="1013"/>
      <c r="VLE32" s="1013"/>
      <c r="VLF32" s="1013"/>
      <c r="VLG32" s="1013"/>
      <c r="VLH32" s="1013"/>
      <c r="VLI32" s="1013"/>
      <c r="VLJ32" s="1013"/>
      <c r="VLK32" s="1013"/>
      <c r="VLL32" s="1013"/>
      <c r="VLM32" s="1013"/>
      <c r="VLN32" s="1013"/>
      <c r="VLO32" s="1013"/>
      <c r="VLP32" s="1013"/>
      <c r="VLQ32" s="1013"/>
      <c r="VLR32" s="1013"/>
      <c r="VLS32" s="1013"/>
      <c r="VLT32" s="1013"/>
      <c r="VLU32" s="1013"/>
      <c r="VLV32" s="1013"/>
      <c r="VLW32" s="1013"/>
      <c r="VLX32" s="1013"/>
      <c r="VLY32" s="1013"/>
      <c r="VLZ32" s="1013"/>
      <c r="VMA32" s="1013"/>
      <c r="VMB32" s="1013"/>
      <c r="VMC32" s="1013"/>
      <c r="VMD32" s="1013"/>
      <c r="VME32" s="1013"/>
      <c r="VMF32" s="1013"/>
      <c r="VMG32" s="1013"/>
      <c r="VMH32" s="1013"/>
      <c r="VMI32" s="1013"/>
      <c r="VMJ32" s="1013"/>
      <c r="VMK32" s="1013"/>
      <c r="VML32" s="1013"/>
      <c r="VMM32" s="1013"/>
      <c r="VMN32" s="1013"/>
      <c r="VMO32" s="1013"/>
      <c r="VMP32" s="1013"/>
      <c r="VMQ32" s="1013"/>
      <c r="VMR32" s="1013"/>
      <c r="VMS32" s="1013"/>
      <c r="VMT32" s="1013"/>
      <c r="VMU32" s="1013"/>
      <c r="VMV32" s="1013"/>
      <c r="VMW32" s="1013"/>
      <c r="VMX32" s="1013"/>
      <c r="VMY32" s="1013"/>
      <c r="VMZ32" s="1013"/>
      <c r="VNA32" s="1013"/>
      <c r="VNB32" s="1013"/>
      <c r="VNC32" s="1013"/>
      <c r="VND32" s="1013"/>
      <c r="VNE32" s="1013"/>
      <c r="VNF32" s="1013"/>
      <c r="VNG32" s="1013"/>
      <c r="VNH32" s="1013"/>
      <c r="VNI32" s="1013"/>
      <c r="VNJ32" s="1013"/>
      <c r="VNK32" s="1013"/>
      <c r="VNL32" s="1013"/>
      <c r="VNM32" s="1013"/>
      <c r="VNN32" s="1013"/>
      <c r="VNO32" s="1013"/>
      <c r="VNP32" s="1013"/>
      <c r="VNQ32" s="1013"/>
      <c r="VNR32" s="1013"/>
      <c r="VNS32" s="1013"/>
      <c r="VNT32" s="1013"/>
      <c r="VNU32" s="1013"/>
      <c r="VNV32" s="1013"/>
      <c r="VNW32" s="1013"/>
      <c r="VNX32" s="1013"/>
      <c r="VNY32" s="1013"/>
      <c r="VNZ32" s="1013"/>
      <c r="VOA32" s="1013"/>
      <c r="VOB32" s="1013"/>
      <c r="VOC32" s="1013"/>
      <c r="VOD32" s="1013"/>
      <c r="VOE32" s="1013"/>
      <c r="VOF32" s="1013"/>
      <c r="VOG32" s="1013"/>
      <c r="VOH32" s="1013"/>
      <c r="VOI32" s="1013"/>
      <c r="VOJ32" s="1013"/>
      <c r="VOK32" s="1013"/>
      <c r="VOL32" s="1013"/>
      <c r="VOM32" s="1013"/>
      <c r="VON32" s="1013"/>
      <c r="VOO32" s="1013"/>
      <c r="VOP32" s="1013"/>
      <c r="VOQ32" s="1013"/>
      <c r="VOR32" s="1013"/>
      <c r="VOS32" s="1013"/>
      <c r="VOT32" s="1013"/>
      <c r="VOU32" s="1013"/>
      <c r="VOV32" s="1013"/>
      <c r="VOW32" s="1013"/>
      <c r="VOX32" s="1013"/>
      <c r="VOY32" s="1013"/>
      <c r="VOZ32" s="1013"/>
      <c r="VPA32" s="1013"/>
      <c r="VPB32" s="1013"/>
      <c r="VPC32" s="1013"/>
      <c r="VPD32" s="1013"/>
      <c r="VPE32" s="1013"/>
      <c r="VPF32" s="1013"/>
      <c r="VPG32" s="1013"/>
      <c r="VPH32" s="1013"/>
      <c r="VPI32" s="1013"/>
      <c r="VPJ32" s="1013"/>
      <c r="VPK32" s="1013"/>
      <c r="VPL32" s="1013"/>
      <c r="VPM32" s="1013"/>
      <c r="VPN32" s="1013"/>
      <c r="VPO32" s="1013"/>
      <c r="VPP32" s="1013"/>
      <c r="VPQ32" s="1013"/>
      <c r="VPR32" s="1013"/>
      <c r="VPS32" s="1013"/>
      <c r="VPT32" s="1013"/>
      <c r="VPU32" s="1013"/>
      <c r="VPV32" s="1013"/>
      <c r="VPW32" s="1013"/>
      <c r="VPX32" s="1013"/>
      <c r="VPY32" s="1013"/>
      <c r="VPZ32" s="1013"/>
      <c r="VQA32" s="1013"/>
      <c r="VQB32" s="1013"/>
      <c r="VQC32" s="1013"/>
      <c r="VQD32" s="1013"/>
      <c r="VQE32" s="1013"/>
      <c r="VQF32" s="1013"/>
      <c r="VQG32" s="1013"/>
      <c r="VQH32" s="1013"/>
      <c r="VQI32" s="1013"/>
      <c r="VQJ32" s="1013"/>
      <c r="VQK32" s="1013"/>
      <c r="VQL32" s="1013"/>
      <c r="VQM32" s="1013"/>
      <c r="VQN32" s="1013"/>
      <c r="VQO32" s="1013"/>
      <c r="VQP32" s="1013"/>
      <c r="VQQ32" s="1013"/>
      <c r="VQR32" s="1013"/>
      <c r="VQS32" s="1013"/>
      <c r="VQT32" s="1013"/>
      <c r="VQU32" s="1013"/>
      <c r="VQV32" s="1013"/>
      <c r="VQW32" s="1013"/>
      <c r="VQX32" s="1013"/>
      <c r="VQY32" s="1013"/>
      <c r="VQZ32" s="1013"/>
      <c r="VRA32" s="1013"/>
      <c r="VRB32" s="1013"/>
      <c r="VRC32" s="1013"/>
      <c r="VRD32" s="1013"/>
      <c r="VRE32" s="1013"/>
      <c r="VRF32" s="1013"/>
      <c r="VRG32" s="1013"/>
      <c r="VRH32" s="1013"/>
      <c r="VRI32" s="1013"/>
      <c r="VRJ32" s="1013"/>
      <c r="VRK32" s="1013"/>
      <c r="VRL32" s="1013"/>
      <c r="VRM32" s="1013"/>
      <c r="VRN32" s="1013"/>
      <c r="VRO32" s="1013"/>
      <c r="VRP32" s="1013"/>
      <c r="VRQ32" s="1013"/>
      <c r="VRR32" s="1013"/>
      <c r="VRS32" s="1013"/>
      <c r="VRT32" s="1013"/>
      <c r="VRU32" s="1013"/>
      <c r="VRV32" s="1013"/>
      <c r="VRW32" s="1013"/>
      <c r="VRX32" s="1013"/>
      <c r="VRY32" s="1013"/>
      <c r="VRZ32" s="1013"/>
      <c r="VSA32" s="1013"/>
      <c r="VSB32" s="1013"/>
      <c r="VSC32" s="1013"/>
      <c r="VSD32" s="1013"/>
      <c r="VSE32" s="1013"/>
      <c r="VSF32" s="1013"/>
      <c r="VSG32" s="1013"/>
      <c r="VSH32" s="1013"/>
      <c r="VSI32" s="1013"/>
      <c r="VSJ32" s="1013"/>
      <c r="VSK32" s="1013"/>
      <c r="VSL32" s="1013"/>
      <c r="VSM32" s="1013"/>
      <c r="VSN32" s="1013"/>
      <c r="VSO32" s="1013"/>
      <c r="VSP32" s="1013"/>
      <c r="VSQ32" s="1013"/>
      <c r="VSR32" s="1013"/>
      <c r="VSS32" s="1013"/>
      <c r="VST32" s="1013"/>
      <c r="VSU32" s="1013"/>
      <c r="VSV32" s="1013"/>
      <c r="VSW32" s="1013"/>
      <c r="VSX32" s="1013"/>
      <c r="VSY32" s="1013"/>
      <c r="VSZ32" s="1013"/>
      <c r="VTA32" s="1013"/>
      <c r="VTB32" s="1013"/>
      <c r="VTC32" s="1013"/>
      <c r="VTD32" s="1013"/>
      <c r="VTE32" s="1013"/>
      <c r="VTF32" s="1013"/>
      <c r="VTG32" s="1013"/>
      <c r="VTH32" s="1013"/>
      <c r="VTI32" s="1013"/>
      <c r="VTJ32" s="1013"/>
      <c r="VTK32" s="1013"/>
      <c r="VTL32" s="1013"/>
      <c r="VTM32" s="1013"/>
      <c r="VTN32" s="1013"/>
      <c r="VTO32" s="1013"/>
      <c r="VTP32" s="1013"/>
      <c r="VTQ32" s="1013"/>
      <c r="VTR32" s="1013"/>
      <c r="VTS32" s="1013"/>
      <c r="VTT32" s="1013"/>
      <c r="VTU32" s="1013"/>
      <c r="VTV32" s="1013"/>
      <c r="VTW32" s="1013"/>
      <c r="VTX32" s="1013"/>
      <c r="VTY32" s="1013"/>
      <c r="VTZ32" s="1013"/>
      <c r="VUA32" s="1013"/>
      <c r="VUB32" s="1013"/>
      <c r="VUC32" s="1013"/>
      <c r="VUD32" s="1013"/>
      <c r="VUE32" s="1013"/>
      <c r="VUF32" s="1013"/>
      <c r="VUG32" s="1013"/>
      <c r="VUH32" s="1013"/>
      <c r="VUI32" s="1013"/>
      <c r="VUJ32" s="1013"/>
      <c r="VUK32" s="1013"/>
      <c r="VUL32" s="1013"/>
      <c r="VUM32" s="1013"/>
      <c r="VUN32" s="1013"/>
      <c r="VUO32" s="1013"/>
      <c r="VUP32" s="1013"/>
      <c r="VUQ32" s="1013"/>
      <c r="VUR32" s="1013"/>
      <c r="VUS32" s="1013"/>
      <c r="VUT32" s="1013"/>
      <c r="VUU32" s="1013"/>
      <c r="VUV32" s="1013"/>
      <c r="VUW32" s="1013"/>
      <c r="VUX32" s="1013"/>
      <c r="VUY32" s="1013"/>
      <c r="VUZ32" s="1013"/>
      <c r="VVA32" s="1013"/>
      <c r="VVB32" s="1013"/>
      <c r="VVC32" s="1013"/>
      <c r="VVD32" s="1013"/>
      <c r="VVE32" s="1013"/>
      <c r="VVF32" s="1013"/>
      <c r="VVG32" s="1013"/>
      <c r="VVH32" s="1013"/>
      <c r="VVI32" s="1013"/>
      <c r="VVJ32" s="1013"/>
      <c r="VVK32" s="1013"/>
      <c r="VVL32" s="1013"/>
      <c r="VVM32" s="1013"/>
      <c r="VVN32" s="1013"/>
      <c r="VVO32" s="1013"/>
      <c r="VVP32" s="1013"/>
      <c r="VVQ32" s="1013"/>
      <c r="VVR32" s="1013"/>
      <c r="VVS32" s="1013"/>
      <c r="VVT32" s="1013"/>
      <c r="VVU32" s="1013"/>
      <c r="VVV32" s="1013"/>
      <c r="VVW32" s="1013"/>
      <c r="VVX32" s="1013"/>
      <c r="VVY32" s="1013"/>
      <c r="VVZ32" s="1013"/>
      <c r="VWA32" s="1013"/>
      <c r="VWB32" s="1013"/>
      <c r="VWC32" s="1013"/>
      <c r="VWD32" s="1013"/>
      <c r="VWE32" s="1013"/>
      <c r="VWF32" s="1013"/>
      <c r="VWG32" s="1013"/>
      <c r="VWH32" s="1013"/>
      <c r="VWI32" s="1013"/>
      <c r="VWJ32" s="1013"/>
      <c r="VWK32" s="1013"/>
      <c r="VWL32" s="1013"/>
      <c r="VWM32" s="1013"/>
      <c r="VWN32" s="1013"/>
      <c r="VWO32" s="1013"/>
      <c r="VWP32" s="1013"/>
      <c r="VWQ32" s="1013"/>
      <c r="VWR32" s="1013"/>
      <c r="VWS32" s="1013"/>
      <c r="VWT32" s="1013"/>
      <c r="VWU32" s="1013"/>
      <c r="VWV32" s="1013"/>
      <c r="VWW32" s="1013"/>
      <c r="VWX32" s="1013"/>
      <c r="VWY32" s="1013"/>
      <c r="VWZ32" s="1013"/>
      <c r="VXA32" s="1013"/>
      <c r="VXB32" s="1013"/>
      <c r="VXC32" s="1013"/>
      <c r="VXD32" s="1013"/>
      <c r="VXE32" s="1013"/>
      <c r="VXF32" s="1013"/>
      <c r="VXG32" s="1013"/>
      <c r="VXH32" s="1013"/>
      <c r="VXI32" s="1013"/>
      <c r="VXJ32" s="1013"/>
      <c r="VXK32" s="1013"/>
      <c r="VXL32" s="1013"/>
      <c r="VXM32" s="1013"/>
      <c r="VXN32" s="1013"/>
      <c r="VXO32" s="1013"/>
      <c r="VXP32" s="1013"/>
      <c r="VXQ32" s="1013"/>
      <c r="VXR32" s="1013"/>
      <c r="VXS32" s="1013"/>
      <c r="VXT32" s="1013"/>
      <c r="VXU32" s="1013"/>
      <c r="VXV32" s="1013"/>
      <c r="VXW32" s="1013"/>
      <c r="VXX32" s="1013"/>
      <c r="VXY32" s="1013"/>
      <c r="VXZ32" s="1013"/>
      <c r="VYA32" s="1013"/>
      <c r="VYB32" s="1013"/>
      <c r="VYC32" s="1013"/>
      <c r="VYD32" s="1013"/>
      <c r="VYE32" s="1013"/>
      <c r="VYF32" s="1013"/>
      <c r="VYG32" s="1013"/>
      <c r="VYH32" s="1013"/>
      <c r="VYI32" s="1013"/>
      <c r="VYJ32" s="1013"/>
      <c r="VYK32" s="1013"/>
      <c r="VYL32" s="1013"/>
      <c r="VYM32" s="1013"/>
      <c r="VYN32" s="1013"/>
      <c r="VYO32" s="1013"/>
      <c r="VYP32" s="1013"/>
      <c r="VYQ32" s="1013"/>
      <c r="VYR32" s="1013"/>
      <c r="VYS32" s="1013"/>
      <c r="VYT32" s="1013"/>
      <c r="VYU32" s="1013"/>
      <c r="VYV32" s="1013"/>
      <c r="VYW32" s="1013"/>
      <c r="VYX32" s="1013"/>
      <c r="VYY32" s="1013"/>
      <c r="VYZ32" s="1013"/>
      <c r="VZA32" s="1013"/>
      <c r="VZB32" s="1013"/>
      <c r="VZC32" s="1013"/>
      <c r="VZD32" s="1013"/>
      <c r="VZE32" s="1013"/>
      <c r="VZF32" s="1013"/>
      <c r="VZG32" s="1013"/>
      <c r="VZH32" s="1013"/>
      <c r="VZI32" s="1013"/>
      <c r="VZJ32" s="1013"/>
      <c r="VZK32" s="1013"/>
      <c r="VZL32" s="1013"/>
      <c r="VZM32" s="1013"/>
      <c r="VZN32" s="1013"/>
      <c r="VZO32" s="1013"/>
      <c r="VZP32" s="1013"/>
      <c r="VZQ32" s="1013"/>
      <c r="VZR32" s="1013"/>
      <c r="VZS32" s="1013"/>
      <c r="VZT32" s="1013"/>
      <c r="VZU32" s="1013"/>
      <c r="VZV32" s="1013"/>
      <c r="VZW32" s="1013"/>
      <c r="VZX32" s="1013"/>
      <c r="VZY32" s="1013"/>
      <c r="VZZ32" s="1013"/>
      <c r="WAA32" s="1013"/>
      <c r="WAB32" s="1013"/>
      <c r="WAC32" s="1013"/>
      <c r="WAD32" s="1013"/>
      <c r="WAE32" s="1013"/>
      <c r="WAF32" s="1013"/>
      <c r="WAG32" s="1013"/>
      <c r="WAH32" s="1013"/>
      <c r="WAI32" s="1013"/>
      <c r="WAJ32" s="1013"/>
      <c r="WAK32" s="1013"/>
      <c r="WAL32" s="1013"/>
      <c r="WAM32" s="1013"/>
      <c r="WAN32" s="1013"/>
      <c r="WAO32" s="1013"/>
      <c r="WAP32" s="1013"/>
      <c r="WAQ32" s="1013"/>
      <c r="WAR32" s="1013"/>
      <c r="WAS32" s="1013"/>
      <c r="WAT32" s="1013"/>
      <c r="WAU32" s="1013"/>
      <c r="WAV32" s="1013"/>
      <c r="WAW32" s="1013"/>
      <c r="WAX32" s="1013"/>
      <c r="WAY32" s="1013"/>
      <c r="WAZ32" s="1013"/>
      <c r="WBA32" s="1013"/>
      <c r="WBB32" s="1013"/>
      <c r="WBC32" s="1013"/>
      <c r="WBD32" s="1013"/>
      <c r="WBE32" s="1013"/>
      <c r="WBF32" s="1013"/>
      <c r="WBG32" s="1013"/>
      <c r="WBH32" s="1013"/>
      <c r="WBI32" s="1013"/>
      <c r="WBJ32" s="1013"/>
      <c r="WBK32" s="1013"/>
      <c r="WBL32" s="1013"/>
      <c r="WBM32" s="1013"/>
      <c r="WBN32" s="1013"/>
      <c r="WBO32" s="1013"/>
      <c r="WBP32" s="1013"/>
      <c r="WBQ32" s="1013"/>
      <c r="WBR32" s="1013"/>
      <c r="WBS32" s="1013"/>
      <c r="WBT32" s="1013"/>
      <c r="WBU32" s="1013"/>
      <c r="WBV32" s="1013"/>
      <c r="WBW32" s="1013"/>
      <c r="WBX32" s="1013"/>
      <c r="WBY32" s="1013"/>
      <c r="WBZ32" s="1013"/>
      <c r="WCA32" s="1013"/>
      <c r="WCB32" s="1013"/>
      <c r="WCC32" s="1013"/>
      <c r="WCD32" s="1013"/>
      <c r="WCE32" s="1013"/>
      <c r="WCF32" s="1013"/>
      <c r="WCG32" s="1013"/>
      <c r="WCH32" s="1013"/>
      <c r="WCI32" s="1013"/>
      <c r="WCJ32" s="1013"/>
      <c r="WCK32" s="1013"/>
      <c r="WCL32" s="1013"/>
      <c r="WCM32" s="1013"/>
      <c r="WCN32" s="1013"/>
      <c r="WCO32" s="1013"/>
      <c r="WCP32" s="1013"/>
      <c r="WCQ32" s="1013"/>
      <c r="WCR32" s="1013"/>
      <c r="WCS32" s="1013"/>
      <c r="WCT32" s="1013"/>
      <c r="WCU32" s="1013"/>
      <c r="WCV32" s="1013"/>
      <c r="WCW32" s="1013"/>
      <c r="WCX32" s="1013"/>
      <c r="WCY32" s="1013"/>
      <c r="WCZ32" s="1013"/>
      <c r="WDA32" s="1013"/>
      <c r="WDB32" s="1013"/>
      <c r="WDC32" s="1013"/>
      <c r="WDD32" s="1013"/>
      <c r="WDE32" s="1013"/>
      <c r="WDF32" s="1013"/>
      <c r="WDG32" s="1013"/>
      <c r="WDH32" s="1013"/>
      <c r="WDI32" s="1013"/>
      <c r="WDJ32" s="1013"/>
      <c r="WDK32" s="1013"/>
      <c r="WDL32" s="1013"/>
      <c r="WDM32" s="1013"/>
      <c r="WDN32" s="1013"/>
      <c r="WDO32" s="1013"/>
      <c r="WDP32" s="1013"/>
      <c r="WDQ32" s="1013"/>
      <c r="WDR32" s="1013"/>
      <c r="WDS32" s="1013"/>
      <c r="WDT32" s="1013"/>
      <c r="WDU32" s="1013"/>
      <c r="WDV32" s="1013"/>
      <c r="WDW32" s="1013"/>
      <c r="WDX32" s="1013"/>
      <c r="WDY32" s="1013"/>
      <c r="WDZ32" s="1013"/>
      <c r="WEA32" s="1013"/>
      <c r="WEB32" s="1013"/>
      <c r="WEC32" s="1013"/>
      <c r="WED32" s="1013"/>
      <c r="WEE32" s="1013"/>
      <c r="WEF32" s="1013"/>
      <c r="WEG32" s="1013"/>
      <c r="WEH32" s="1013"/>
      <c r="WEI32" s="1013"/>
      <c r="WEJ32" s="1013"/>
      <c r="WEK32" s="1013"/>
      <c r="WEL32" s="1013"/>
      <c r="WEM32" s="1013"/>
      <c r="WEN32" s="1013"/>
      <c r="WEO32" s="1013"/>
      <c r="WEP32" s="1013"/>
      <c r="WEQ32" s="1013"/>
      <c r="WER32" s="1013"/>
      <c r="WES32" s="1013"/>
      <c r="WET32" s="1013"/>
      <c r="WEU32" s="1013"/>
      <c r="WEV32" s="1013"/>
      <c r="WEW32" s="1013"/>
      <c r="WEX32" s="1013"/>
      <c r="WEY32" s="1013"/>
      <c r="WEZ32" s="1013"/>
      <c r="WFA32" s="1013"/>
      <c r="WFB32" s="1013"/>
      <c r="WFC32" s="1013"/>
      <c r="WFD32" s="1013"/>
      <c r="WFE32" s="1013"/>
      <c r="WFF32" s="1013"/>
      <c r="WFG32" s="1013"/>
      <c r="WFH32" s="1013"/>
      <c r="WFI32" s="1013"/>
      <c r="WFJ32" s="1013"/>
      <c r="WFK32" s="1013"/>
      <c r="WFL32" s="1013"/>
      <c r="WFM32" s="1013"/>
      <c r="WFN32" s="1013"/>
      <c r="WFO32" s="1013"/>
      <c r="WFP32" s="1013"/>
      <c r="WFQ32" s="1013"/>
      <c r="WFR32" s="1013"/>
      <c r="WFS32" s="1013"/>
      <c r="WFT32" s="1013"/>
      <c r="WFU32" s="1013"/>
      <c r="WFV32" s="1013"/>
      <c r="WFW32" s="1013"/>
      <c r="WFX32" s="1013"/>
      <c r="WFY32" s="1013"/>
      <c r="WFZ32" s="1013"/>
      <c r="WGA32" s="1013"/>
      <c r="WGB32" s="1013"/>
      <c r="WGC32" s="1013"/>
      <c r="WGD32" s="1013"/>
      <c r="WGE32" s="1013"/>
      <c r="WGF32" s="1013"/>
      <c r="WGG32" s="1013"/>
      <c r="WGH32" s="1013"/>
      <c r="WGI32" s="1013"/>
      <c r="WGJ32" s="1013"/>
      <c r="WGK32" s="1013"/>
      <c r="WGL32" s="1013"/>
      <c r="WGM32" s="1013"/>
      <c r="WGN32" s="1013"/>
      <c r="WGO32" s="1013"/>
      <c r="WGP32" s="1013"/>
      <c r="WGQ32" s="1013"/>
      <c r="WGR32" s="1013"/>
      <c r="WGS32" s="1013"/>
      <c r="WGT32" s="1013"/>
      <c r="WGU32" s="1013"/>
      <c r="WGV32" s="1013"/>
      <c r="WGW32" s="1013"/>
      <c r="WGX32" s="1013"/>
      <c r="WGY32" s="1013"/>
      <c r="WGZ32" s="1013"/>
      <c r="WHA32" s="1013"/>
      <c r="WHB32" s="1013"/>
      <c r="WHC32" s="1013"/>
      <c r="WHD32" s="1013"/>
      <c r="WHE32" s="1013"/>
      <c r="WHF32" s="1013"/>
      <c r="WHG32" s="1013"/>
      <c r="WHH32" s="1013"/>
      <c r="WHI32" s="1013"/>
      <c r="WHJ32" s="1013"/>
      <c r="WHK32" s="1013"/>
      <c r="WHL32" s="1013"/>
      <c r="WHM32" s="1013"/>
      <c r="WHN32" s="1013"/>
      <c r="WHO32" s="1013"/>
      <c r="WHP32" s="1013"/>
      <c r="WHQ32" s="1013"/>
      <c r="WHR32" s="1013"/>
      <c r="WHS32" s="1013"/>
      <c r="WHT32" s="1013"/>
      <c r="WHU32" s="1013"/>
      <c r="WHV32" s="1013"/>
      <c r="WHW32" s="1013"/>
      <c r="WHX32" s="1013"/>
      <c r="WHY32" s="1013"/>
      <c r="WHZ32" s="1013"/>
      <c r="WIA32" s="1013"/>
      <c r="WIB32" s="1013"/>
      <c r="WIC32" s="1013"/>
      <c r="WID32" s="1013"/>
      <c r="WIE32" s="1013"/>
      <c r="WIF32" s="1013"/>
      <c r="WIG32" s="1013"/>
      <c r="WIH32" s="1013"/>
      <c r="WII32" s="1013"/>
      <c r="WIJ32" s="1013"/>
      <c r="WIK32" s="1013"/>
      <c r="WIL32" s="1013"/>
      <c r="WIM32" s="1013"/>
      <c r="WIN32" s="1013"/>
      <c r="WIO32" s="1013"/>
      <c r="WIP32" s="1013"/>
      <c r="WIQ32" s="1013"/>
      <c r="WIR32" s="1013"/>
      <c r="WIS32" s="1013"/>
      <c r="WIT32" s="1013"/>
      <c r="WIU32" s="1013"/>
      <c r="WIV32" s="1013"/>
      <c r="WIW32" s="1013"/>
      <c r="WIX32" s="1013"/>
      <c r="WIY32" s="1013"/>
      <c r="WIZ32" s="1013"/>
      <c r="WJA32" s="1013"/>
      <c r="WJB32" s="1013"/>
      <c r="WJC32" s="1013"/>
      <c r="WJD32" s="1013"/>
      <c r="WJE32" s="1013"/>
      <c r="WJF32" s="1013"/>
      <c r="WJG32" s="1013"/>
      <c r="WJH32" s="1013"/>
      <c r="WJI32" s="1013"/>
      <c r="WJJ32" s="1013"/>
      <c r="WJK32" s="1013"/>
      <c r="WJL32" s="1013"/>
      <c r="WJM32" s="1013"/>
      <c r="WJN32" s="1013"/>
      <c r="WJO32" s="1013"/>
      <c r="WJP32" s="1013"/>
      <c r="WJQ32" s="1013"/>
      <c r="WJR32" s="1013"/>
      <c r="WJS32" s="1013"/>
      <c r="WJT32" s="1013"/>
      <c r="WJU32" s="1013"/>
      <c r="WJV32" s="1013"/>
      <c r="WJW32" s="1013"/>
      <c r="WJX32" s="1013"/>
      <c r="WJY32" s="1013"/>
      <c r="WJZ32" s="1013"/>
      <c r="WKA32" s="1013"/>
      <c r="WKB32" s="1013"/>
      <c r="WKC32" s="1013"/>
      <c r="WKD32" s="1013"/>
      <c r="WKE32" s="1013"/>
      <c r="WKF32" s="1013"/>
      <c r="WKG32" s="1013"/>
      <c r="WKH32" s="1013"/>
      <c r="WKI32" s="1013"/>
      <c r="WKJ32" s="1013"/>
      <c r="WKK32" s="1013"/>
      <c r="WKL32" s="1013"/>
      <c r="WKM32" s="1013"/>
      <c r="WKN32" s="1013"/>
      <c r="WKO32" s="1013"/>
      <c r="WKP32" s="1013"/>
      <c r="WKQ32" s="1013"/>
      <c r="WKR32" s="1013"/>
      <c r="WKS32" s="1013"/>
      <c r="WKT32" s="1013"/>
      <c r="WKU32" s="1013"/>
      <c r="WKV32" s="1013"/>
      <c r="WKW32" s="1013"/>
      <c r="WKX32" s="1013"/>
      <c r="WKY32" s="1013"/>
      <c r="WKZ32" s="1013"/>
      <c r="WLA32" s="1013"/>
      <c r="WLB32" s="1013"/>
      <c r="WLC32" s="1013"/>
      <c r="WLD32" s="1013"/>
      <c r="WLE32" s="1013"/>
      <c r="WLF32" s="1013"/>
      <c r="WLG32" s="1013"/>
      <c r="WLH32" s="1013"/>
      <c r="WLI32" s="1013"/>
      <c r="WLJ32" s="1013"/>
      <c r="WLK32" s="1013"/>
      <c r="WLL32" s="1013"/>
      <c r="WLM32" s="1013"/>
      <c r="WLN32" s="1013"/>
      <c r="WLO32" s="1013"/>
      <c r="WLP32" s="1013"/>
      <c r="WLQ32" s="1013"/>
      <c r="WLR32" s="1013"/>
      <c r="WLS32" s="1013"/>
      <c r="WLT32" s="1013"/>
      <c r="WLU32" s="1013"/>
      <c r="WLV32" s="1013"/>
      <c r="WLW32" s="1013"/>
      <c r="WLX32" s="1013"/>
      <c r="WLY32" s="1013"/>
      <c r="WLZ32" s="1013"/>
      <c r="WMA32" s="1013"/>
      <c r="WMB32" s="1013"/>
      <c r="WMC32" s="1013"/>
      <c r="WMD32" s="1013"/>
      <c r="WME32" s="1013"/>
      <c r="WMF32" s="1013"/>
      <c r="WMG32" s="1013"/>
      <c r="WMH32" s="1013"/>
      <c r="WMI32" s="1013"/>
      <c r="WMJ32" s="1013"/>
      <c r="WMK32" s="1013"/>
      <c r="WML32" s="1013"/>
      <c r="WMM32" s="1013"/>
      <c r="WMN32" s="1013"/>
      <c r="WMO32" s="1013"/>
      <c r="WMP32" s="1013"/>
      <c r="WMQ32" s="1013"/>
      <c r="WMR32" s="1013"/>
      <c r="WMS32" s="1013"/>
      <c r="WMT32" s="1013"/>
      <c r="WMU32" s="1013"/>
      <c r="WMV32" s="1013"/>
      <c r="WMW32" s="1013"/>
      <c r="WMX32" s="1013"/>
      <c r="WMY32" s="1013"/>
      <c r="WMZ32" s="1013"/>
      <c r="WNA32" s="1013"/>
      <c r="WNB32" s="1013"/>
      <c r="WNC32" s="1013"/>
      <c r="WND32" s="1013"/>
      <c r="WNE32" s="1013"/>
      <c r="WNF32" s="1013"/>
      <c r="WNG32" s="1013"/>
      <c r="WNH32" s="1013"/>
      <c r="WNI32" s="1013"/>
      <c r="WNJ32" s="1013"/>
      <c r="WNK32" s="1013"/>
      <c r="WNL32" s="1013"/>
      <c r="WNM32" s="1013"/>
      <c r="WNN32" s="1013"/>
      <c r="WNO32" s="1013"/>
      <c r="WNP32" s="1013"/>
      <c r="WNQ32" s="1013"/>
      <c r="WNR32" s="1013"/>
      <c r="WNS32" s="1013"/>
      <c r="WNT32" s="1013"/>
      <c r="WNU32" s="1013"/>
      <c r="WNV32" s="1013"/>
      <c r="WNW32" s="1013"/>
      <c r="WNX32" s="1013"/>
      <c r="WNY32" s="1013"/>
      <c r="WNZ32" s="1013"/>
      <c r="WOA32" s="1013"/>
      <c r="WOB32" s="1013"/>
      <c r="WOC32" s="1013"/>
      <c r="WOD32" s="1013"/>
      <c r="WOE32" s="1013"/>
      <c r="WOF32" s="1013"/>
      <c r="WOG32" s="1013"/>
      <c r="WOH32" s="1013"/>
      <c r="WOI32" s="1013"/>
      <c r="WOJ32" s="1013"/>
      <c r="WOK32" s="1013"/>
      <c r="WOL32" s="1013"/>
      <c r="WOM32" s="1013"/>
      <c r="WON32" s="1013"/>
      <c r="WOO32" s="1013"/>
      <c r="WOP32" s="1013"/>
      <c r="WOQ32" s="1013"/>
      <c r="WOR32" s="1013"/>
      <c r="WOS32" s="1013"/>
      <c r="WOT32" s="1013"/>
      <c r="WOU32" s="1013"/>
      <c r="WOV32" s="1013"/>
      <c r="WOW32" s="1013"/>
      <c r="WOX32" s="1013"/>
      <c r="WOY32" s="1013"/>
      <c r="WOZ32" s="1013"/>
      <c r="WPA32" s="1013"/>
      <c r="WPB32" s="1013"/>
      <c r="WPC32" s="1013"/>
      <c r="WPD32" s="1013"/>
      <c r="WPE32" s="1013"/>
      <c r="WPF32" s="1013"/>
      <c r="WPG32" s="1013"/>
      <c r="WPH32" s="1013"/>
      <c r="WPI32" s="1013"/>
      <c r="WPJ32" s="1013"/>
      <c r="WPK32" s="1013"/>
      <c r="WPL32" s="1013"/>
      <c r="WPM32" s="1013"/>
      <c r="WPN32" s="1013"/>
      <c r="WPO32" s="1013"/>
      <c r="WPP32" s="1013"/>
      <c r="WPQ32" s="1013"/>
      <c r="WPR32" s="1013"/>
      <c r="WPS32" s="1013"/>
      <c r="WPT32" s="1013"/>
      <c r="WPU32" s="1013"/>
      <c r="WPV32" s="1013"/>
      <c r="WPW32" s="1013"/>
      <c r="WPX32" s="1013"/>
      <c r="WPY32" s="1013"/>
      <c r="WPZ32" s="1013"/>
      <c r="WQA32" s="1013"/>
      <c r="WQB32" s="1013"/>
      <c r="WQC32" s="1013"/>
      <c r="WQD32" s="1013"/>
      <c r="WQE32" s="1013"/>
      <c r="WQF32" s="1013"/>
      <c r="WQG32" s="1013"/>
      <c r="WQH32" s="1013"/>
      <c r="WQI32" s="1013"/>
      <c r="WQJ32" s="1013"/>
      <c r="WQK32" s="1013"/>
      <c r="WQL32" s="1013"/>
      <c r="WQM32" s="1013"/>
      <c r="WQN32" s="1013"/>
      <c r="WQO32" s="1013"/>
      <c r="WQP32" s="1013"/>
      <c r="WQQ32" s="1013"/>
      <c r="WQR32" s="1013"/>
      <c r="WQS32" s="1013"/>
      <c r="WQT32" s="1013"/>
      <c r="WQU32" s="1013"/>
      <c r="WQV32" s="1013"/>
      <c r="WQW32" s="1013"/>
      <c r="WQX32" s="1013"/>
      <c r="WQY32" s="1013"/>
      <c r="WQZ32" s="1013"/>
      <c r="WRA32" s="1013"/>
      <c r="WRB32" s="1013"/>
      <c r="WRC32" s="1013"/>
      <c r="WRD32" s="1013"/>
      <c r="WRE32" s="1013"/>
      <c r="WRF32" s="1013"/>
      <c r="WRG32" s="1013"/>
      <c r="WRH32" s="1013"/>
      <c r="WRI32" s="1013"/>
      <c r="WRJ32" s="1013"/>
      <c r="WRK32" s="1013"/>
      <c r="WRL32" s="1013"/>
      <c r="WRM32" s="1013"/>
      <c r="WRN32" s="1013"/>
      <c r="WRO32" s="1013"/>
      <c r="WRP32" s="1013"/>
      <c r="WRQ32" s="1013"/>
      <c r="WRR32" s="1013"/>
      <c r="WRS32" s="1013"/>
      <c r="WRT32" s="1013"/>
      <c r="WRU32" s="1013"/>
      <c r="WRV32" s="1013"/>
      <c r="WRW32" s="1013"/>
      <c r="WRX32" s="1013"/>
      <c r="WRY32" s="1013"/>
      <c r="WRZ32" s="1013"/>
      <c r="WSA32" s="1013"/>
      <c r="WSB32" s="1013"/>
      <c r="WSC32" s="1013"/>
      <c r="WSD32" s="1013"/>
      <c r="WSE32" s="1013"/>
      <c r="WSF32" s="1013"/>
      <c r="WSG32" s="1013"/>
      <c r="WSH32" s="1013"/>
      <c r="WSI32" s="1013"/>
      <c r="WSJ32" s="1013"/>
      <c r="WSK32" s="1013"/>
      <c r="WSL32" s="1013"/>
      <c r="WSM32" s="1013"/>
      <c r="WSN32" s="1013"/>
      <c r="WSO32" s="1013"/>
      <c r="WSP32" s="1013"/>
      <c r="WSQ32" s="1013"/>
      <c r="WSR32" s="1013"/>
      <c r="WSS32" s="1013"/>
      <c r="WST32" s="1013"/>
      <c r="WSU32" s="1013"/>
      <c r="WSV32" s="1013"/>
      <c r="WSW32" s="1013"/>
      <c r="WSX32" s="1013"/>
      <c r="WSY32" s="1013"/>
      <c r="WSZ32" s="1013"/>
      <c r="WTA32" s="1013"/>
      <c r="WTB32" s="1013"/>
      <c r="WTC32" s="1013"/>
      <c r="WTD32" s="1013"/>
      <c r="WTE32" s="1013"/>
      <c r="WTF32" s="1013"/>
      <c r="WTG32" s="1013"/>
      <c r="WTH32" s="1013"/>
      <c r="WTI32" s="1013"/>
      <c r="WTJ32" s="1013"/>
      <c r="WTK32" s="1013"/>
      <c r="WTL32" s="1013"/>
      <c r="WTM32" s="1013"/>
      <c r="WTN32" s="1013"/>
      <c r="WTO32" s="1013"/>
      <c r="WTP32" s="1013"/>
      <c r="WTQ32" s="1013"/>
      <c r="WTR32" s="1013"/>
      <c r="WTS32" s="1013"/>
      <c r="WTT32" s="1013"/>
      <c r="WTU32" s="1013"/>
      <c r="WTV32" s="1013"/>
      <c r="WTW32" s="1013"/>
      <c r="WTX32" s="1013"/>
      <c r="WTY32" s="1013"/>
      <c r="WTZ32" s="1013"/>
      <c r="WUA32" s="1013"/>
      <c r="WUB32" s="1013"/>
      <c r="WUC32" s="1013"/>
      <c r="WUD32" s="1013"/>
      <c r="WUE32" s="1013"/>
      <c r="WUF32" s="1013"/>
      <c r="WUG32" s="1013"/>
      <c r="WUH32" s="1013"/>
      <c r="WUI32" s="1013"/>
      <c r="WUJ32" s="1013"/>
      <c r="WUK32" s="1013"/>
      <c r="WUL32" s="1013"/>
      <c r="WUM32" s="1013"/>
      <c r="WUN32" s="1013"/>
      <c r="WUO32" s="1013"/>
      <c r="WUP32" s="1013"/>
      <c r="WUQ32" s="1013"/>
      <c r="WUR32" s="1013"/>
      <c r="WUS32" s="1013"/>
      <c r="WUT32" s="1013"/>
      <c r="WUU32" s="1013"/>
      <c r="WUV32" s="1013"/>
      <c r="WUW32" s="1013"/>
      <c r="WUX32" s="1013"/>
      <c r="WUY32" s="1013"/>
      <c r="WUZ32" s="1013"/>
      <c r="WVA32" s="1013"/>
      <c r="WVB32" s="1013"/>
      <c r="WVC32" s="1013"/>
      <c r="WVD32" s="1013"/>
      <c r="WVE32" s="1013"/>
      <c r="WVF32" s="1013"/>
      <c r="WVG32" s="1013"/>
      <c r="WVH32" s="1013"/>
      <c r="WVI32" s="1013"/>
      <c r="WVJ32" s="1013"/>
      <c r="WVK32" s="1013"/>
      <c r="WVL32" s="1013"/>
      <c r="WVM32" s="1013"/>
      <c r="WVN32" s="1013"/>
      <c r="WVO32" s="1013"/>
      <c r="WVP32" s="1013"/>
      <c r="WVQ32" s="1013"/>
      <c r="WVR32" s="1013"/>
      <c r="WVS32" s="1013"/>
      <c r="WVT32" s="1013"/>
      <c r="WVU32" s="1013"/>
      <c r="WVV32" s="1013"/>
      <c r="WVW32" s="1013"/>
      <c r="WVX32" s="1013"/>
      <c r="WVY32" s="1013"/>
      <c r="WVZ32" s="1013"/>
      <c r="WWA32" s="1013"/>
      <c r="WWB32" s="1013"/>
      <c r="WWC32" s="1013"/>
      <c r="WWD32" s="1013"/>
      <c r="WWE32" s="1013"/>
      <c r="WWF32" s="1013"/>
      <c r="WWG32" s="1013"/>
      <c r="WWH32" s="1013"/>
      <c r="WWI32" s="1013"/>
      <c r="WWJ32" s="1013"/>
      <c r="WWK32" s="1013"/>
      <c r="WWL32" s="1013"/>
      <c r="WWM32" s="1013"/>
      <c r="WWN32" s="1013"/>
      <c r="WWO32" s="1013"/>
      <c r="WWP32" s="1013"/>
      <c r="WWQ32" s="1013"/>
      <c r="WWR32" s="1013"/>
      <c r="WWS32" s="1013"/>
      <c r="WWT32" s="1013"/>
      <c r="WWU32" s="1013"/>
      <c r="WWV32" s="1013"/>
      <c r="WWW32" s="1013"/>
      <c r="WWX32" s="1013"/>
      <c r="WWY32" s="1013"/>
      <c r="WWZ32" s="1013"/>
      <c r="WXA32" s="1013"/>
      <c r="WXB32" s="1013"/>
      <c r="WXC32" s="1013"/>
      <c r="WXD32" s="1013"/>
      <c r="WXE32" s="1013"/>
      <c r="WXF32" s="1013"/>
      <c r="WXG32" s="1013"/>
      <c r="WXH32" s="1013"/>
      <c r="WXI32" s="1013"/>
      <c r="WXJ32" s="1013"/>
      <c r="WXK32" s="1013"/>
      <c r="WXL32" s="1013"/>
      <c r="WXM32" s="1013"/>
      <c r="WXN32" s="1013"/>
      <c r="WXO32" s="1013"/>
      <c r="WXP32" s="1013"/>
      <c r="WXQ32" s="1013"/>
      <c r="WXR32" s="1013"/>
      <c r="WXS32" s="1013"/>
      <c r="WXT32" s="1013"/>
      <c r="WXU32" s="1013"/>
      <c r="WXV32" s="1013"/>
      <c r="WXW32" s="1013"/>
      <c r="WXX32" s="1013"/>
      <c r="WXY32" s="1013"/>
      <c r="WXZ32" s="1013"/>
      <c r="WYA32" s="1013"/>
      <c r="WYB32" s="1013"/>
      <c r="WYC32" s="1013"/>
      <c r="WYD32" s="1013"/>
      <c r="WYE32" s="1013"/>
      <c r="WYF32" s="1013"/>
      <c r="WYG32" s="1013"/>
      <c r="WYH32" s="1013"/>
      <c r="WYI32" s="1013"/>
      <c r="WYJ32" s="1013"/>
      <c r="WYK32" s="1013"/>
      <c r="WYL32" s="1013"/>
      <c r="WYM32" s="1013"/>
      <c r="WYN32" s="1013"/>
      <c r="WYO32" s="1013"/>
      <c r="WYP32" s="1013"/>
      <c r="WYQ32" s="1013"/>
      <c r="WYR32" s="1013"/>
      <c r="WYS32" s="1013"/>
      <c r="WYT32" s="1013"/>
      <c r="WYU32" s="1013"/>
      <c r="WYV32" s="1013"/>
      <c r="WYW32" s="1013"/>
      <c r="WYX32" s="1013"/>
      <c r="WYY32" s="1013"/>
      <c r="WYZ32" s="1013"/>
      <c r="WZA32" s="1013"/>
      <c r="WZB32" s="1013"/>
      <c r="WZC32" s="1013"/>
      <c r="WZD32" s="1013"/>
      <c r="WZE32" s="1013"/>
      <c r="WZF32" s="1013"/>
      <c r="WZG32" s="1013"/>
      <c r="WZH32" s="1013"/>
      <c r="WZI32" s="1013"/>
      <c r="WZJ32" s="1013"/>
      <c r="WZK32" s="1013"/>
      <c r="WZL32" s="1013"/>
      <c r="WZM32" s="1013"/>
      <c r="WZN32" s="1013"/>
      <c r="WZO32" s="1013"/>
      <c r="WZP32" s="1013"/>
      <c r="WZQ32" s="1013"/>
      <c r="WZR32" s="1013"/>
      <c r="WZS32" s="1013"/>
      <c r="WZT32" s="1013"/>
      <c r="WZU32" s="1013"/>
      <c r="WZV32" s="1013"/>
      <c r="WZW32" s="1013"/>
      <c r="WZX32" s="1013"/>
      <c r="WZY32" s="1013"/>
      <c r="WZZ32" s="1013"/>
      <c r="XAA32" s="1013"/>
      <c r="XAB32" s="1013"/>
      <c r="XAC32" s="1013"/>
      <c r="XAD32" s="1013"/>
      <c r="XAE32" s="1013"/>
      <c r="XAF32" s="1013"/>
      <c r="XAG32" s="1013"/>
      <c r="XAH32" s="1013"/>
      <c r="XAI32" s="1013"/>
      <c r="XAJ32" s="1013"/>
      <c r="XAK32" s="1013"/>
      <c r="XAL32" s="1013"/>
      <c r="XAM32" s="1013"/>
      <c r="XAN32" s="1013"/>
      <c r="XAO32" s="1013"/>
      <c r="XAP32" s="1013"/>
      <c r="XAQ32" s="1013"/>
      <c r="XAR32" s="1013"/>
      <c r="XAS32" s="1013"/>
      <c r="XAT32" s="1013"/>
      <c r="XAU32" s="1013"/>
      <c r="XAV32" s="1013"/>
      <c r="XAW32" s="1013"/>
      <c r="XAX32" s="1013"/>
      <c r="XAY32" s="1013"/>
      <c r="XAZ32" s="1013"/>
      <c r="XBA32" s="1013"/>
      <c r="XBB32" s="1013"/>
      <c r="XBC32" s="1013"/>
      <c r="XBD32" s="1013"/>
      <c r="XBE32" s="1013"/>
      <c r="XBF32" s="1013"/>
      <c r="XBG32" s="1013"/>
      <c r="XBH32" s="1013"/>
      <c r="XBI32" s="1013"/>
      <c r="XBJ32" s="1013"/>
      <c r="XBK32" s="1013"/>
      <c r="XBL32" s="1013"/>
      <c r="XBM32" s="1013"/>
      <c r="XBN32" s="1013"/>
      <c r="XBO32" s="1013"/>
      <c r="XBP32" s="1013"/>
      <c r="XBQ32" s="1013"/>
      <c r="XBR32" s="1013"/>
      <c r="XBS32" s="1013"/>
      <c r="XBT32" s="1013"/>
      <c r="XBU32" s="1013"/>
      <c r="XBV32" s="1013"/>
      <c r="XBW32" s="1013"/>
      <c r="XBX32" s="1013"/>
      <c r="XBY32" s="1013"/>
      <c r="XBZ32" s="1013"/>
      <c r="XCA32" s="1013"/>
      <c r="XCB32" s="1013"/>
      <c r="XCC32" s="1013"/>
      <c r="XCD32" s="1013"/>
      <c r="XCE32" s="1013"/>
      <c r="XCF32" s="1013"/>
      <c r="XCG32" s="1013"/>
      <c r="XCH32" s="1013"/>
      <c r="XCI32" s="1013"/>
      <c r="XCJ32" s="1013"/>
      <c r="XCK32" s="1013"/>
      <c r="XCL32" s="1013"/>
      <c r="XCM32" s="1013"/>
      <c r="XCN32" s="1013"/>
      <c r="XCO32" s="1013"/>
      <c r="XCP32" s="1013"/>
      <c r="XCQ32" s="1013"/>
      <c r="XCR32" s="1013"/>
      <c r="XCS32" s="1013"/>
      <c r="XCT32" s="1013"/>
      <c r="XCU32" s="1013"/>
      <c r="XCV32" s="1013"/>
      <c r="XCW32" s="1013"/>
      <c r="XCX32" s="1013"/>
      <c r="XCY32" s="1013"/>
      <c r="XCZ32" s="1013"/>
      <c r="XDA32" s="1013"/>
      <c r="XDB32" s="1013"/>
      <c r="XDC32" s="1013"/>
      <c r="XDD32" s="1013"/>
      <c r="XDE32" s="1013"/>
      <c r="XDF32" s="1013"/>
      <c r="XDG32" s="1013"/>
      <c r="XDH32" s="1013"/>
      <c r="XDI32" s="1013"/>
      <c r="XDJ32" s="1013"/>
      <c r="XDK32" s="1013"/>
      <c r="XDL32" s="1013"/>
      <c r="XDM32" s="1013"/>
      <c r="XDN32" s="1013"/>
      <c r="XDO32" s="1013"/>
      <c r="XDP32" s="1013"/>
      <c r="XDQ32" s="1013"/>
      <c r="XDR32" s="1013"/>
      <c r="XDS32" s="1013"/>
      <c r="XDT32" s="1013"/>
      <c r="XDU32" s="1013"/>
      <c r="XDV32" s="1013"/>
      <c r="XDW32" s="1013"/>
      <c r="XDX32" s="1013"/>
      <c r="XDY32" s="1013"/>
      <c r="XDZ32" s="1013"/>
      <c r="XEA32" s="1013"/>
      <c r="XEB32" s="1013"/>
      <c r="XEC32" s="1013"/>
      <c r="XED32" s="1013"/>
      <c r="XEE32" s="1013"/>
      <c r="XEF32" s="1013"/>
      <c r="XEG32" s="1013"/>
      <c r="XEH32" s="1013"/>
      <c r="XEI32" s="1013"/>
      <c r="XEJ32" s="1013"/>
      <c r="XEK32" s="1013"/>
      <c r="XEL32" s="1013"/>
      <c r="XEM32" s="1013"/>
      <c r="XEN32" s="1013"/>
      <c r="XEO32" s="1013"/>
      <c r="XEP32" s="1013"/>
      <c r="XEQ32" s="1013"/>
      <c r="XER32" s="1013"/>
      <c r="XES32" s="1013"/>
      <c r="XET32" s="1013"/>
      <c r="XEU32" s="1013"/>
      <c r="XEV32" s="1013"/>
      <c r="XEW32" s="1013"/>
      <c r="XEX32" s="1013"/>
      <c r="XEY32" s="1013"/>
      <c r="XEZ32" s="1013"/>
      <c r="XFA32" s="1013"/>
      <c r="XFB32" s="1013"/>
      <c r="XFC32" s="1013"/>
      <c r="XFD32" s="1013"/>
    </row>
    <row r="33" spans="1:16384" s="105" customFormat="1" ht="36" customHeight="1" x14ac:dyDescent="0.25">
      <c r="A33" s="254"/>
      <c r="B33" s="1014" t="s">
        <v>993</v>
      </c>
      <c r="C33" s="1014"/>
      <c r="D33" s="1014"/>
    </row>
    <row r="34" spans="1:16384" s="105" customFormat="1" ht="36" customHeight="1" x14ac:dyDescent="0.25">
      <c r="A34" s="254"/>
      <c r="B34" s="1014" t="s">
        <v>994</v>
      </c>
      <c r="C34" s="1014"/>
      <c r="D34" s="1014"/>
    </row>
    <row r="35" spans="1:16384" s="105" customFormat="1" ht="36" customHeight="1" x14ac:dyDescent="0.25">
      <c r="A35" s="254"/>
      <c r="B35" s="1014" t="s">
        <v>995</v>
      </c>
      <c r="C35" s="1014"/>
      <c r="D35" s="1014"/>
    </row>
    <row r="36" spans="1:16384" s="105" customFormat="1" ht="36" customHeight="1" x14ac:dyDescent="0.25">
      <c r="A36" s="254"/>
      <c r="B36" s="1014" t="s">
        <v>1051</v>
      </c>
      <c r="C36" s="1014"/>
      <c r="D36" s="1014"/>
    </row>
    <row r="37" spans="1:16384" ht="11.25" customHeight="1" x14ac:dyDescent="0.25"/>
    <row r="38" spans="1:16384" s="105" customFormat="1" ht="20.25" customHeight="1" x14ac:dyDescent="0.25">
      <c r="A38" s="1013" t="s">
        <v>860</v>
      </c>
      <c r="B38" s="1013"/>
      <c r="C38" s="1013"/>
      <c r="D38" s="1013"/>
      <c r="E38" s="1013"/>
      <c r="F38" s="1013"/>
      <c r="G38" s="1013"/>
      <c r="H38" s="1013"/>
      <c r="I38" s="1013"/>
      <c r="J38" s="1013"/>
      <c r="K38" s="1013"/>
      <c r="L38" s="1013"/>
      <c r="M38" s="1013"/>
      <c r="N38" s="1013"/>
      <c r="O38" s="1013"/>
      <c r="P38" s="1013"/>
      <c r="Q38" s="1013"/>
      <c r="R38" s="1013"/>
      <c r="S38" s="1013"/>
      <c r="T38" s="1013"/>
      <c r="U38" s="1013"/>
      <c r="V38" s="1013"/>
      <c r="W38" s="1013"/>
      <c r="X38" s="1013"/>
      <c r="Y38" s="1013"/>
      <c r="Z38" s="1013"/>
      <c r="AA38" s="1013"/>
      <c r="AB38" s="1013"/>
      <c r="AC38" s="1013"/>
      <c r="AD38" s="1013"/>
      <c r="AE38" s="1013"/>
      <c r="AF38" s="1013"/>
      <c r="AG38" s="1013"/>
      <c r="AH38" s="1013"/>
      <c r="AI38" s="1013"/>
      <c r="AJ38" s="1013"/>
      <c r="AK38" s="1013"/>
      <c r="AL38" s="1013"/>
      <c r="AM38" s="1013"/>
      <c r="AN38" s="1013"/>
      <c r="AO38" s="1013"/>
      <c r="AP38" s="1013"/>
      <c r="AQ38" s="1013"/>
      <c r="AR38" s="1013"/>
      <c r="AS38" s="1013"/>
      <c r="AT38" s="1013"/>
      <c r="AU38" s="1013"/>
      <c r="AV38" s="1013"/>
      <c r="AW38" s="1013"/>
      <c r="AX38" s="1013"/>
      <c r="AY38" s="1013"/>
      <c r="AZ38" s="1013"/>
      <c r="BA38" s="1013"/>
      <c r="BB38" s="1013"/>
      <c r="BC38" s="1013"/>
      <c r="BD38" s="1013"/>
      <c r="BE38" s="1013"/>
      <c r="BF38" s="1013"/>
      <c r="BG38" s="1013"/>
      <c r="BH38" s="1013"/>
      <c r="BI38" s="1013"/>
      <c r="BJ38" s="1013"/>
      <c r="BK38" s="1013"/>
      <c r="BL38" s="1013"/>
      <c r="BM38" s="1013"/>
      <c r="BN38" s="1013"/>
      <c r="BO38" s="1013"/>
      <c r="BP38" s="1013"/>
      <c r="BQ38" s="1013"/>
      <c r="BR38" s="1013"/>
      <c r="BS38" s="1013"/>
      <c r="BT38" s="1013"/>
      <c r="BU38" s="1013"/>
      <c r="BV38" s="1013"/>
      <c r="BW38" s="1013"/>
      <c r="BX38" s="1013"/>
      <c r="BY38" s="1013"/>
      <c r="BZ38" s="1013"/>
      <c r="CA38" s="1013"/>
      <c r="CB38" s="1013"/>
      <c r="CC38" s="1013"/>
      <c r="CD38" s="1013"/>
      <c r="CE38" s="1013"/>
      <c r="CF38" s="1013"/>
      <c r="CG38" s="1013"/>
      <c r="CH38" s="1013"/>
      <c r="CI38" s="1013"/>
      <c r="CJ38" s="1013"/>
      <c r="CK38" s="1013"/>
      <c r="CL38" s="1013"/>
      <c r="CM38" s="1013"/>
      <c r="CN38" s="1013"/>
      <c r="CO38" s="1013"/>
      <c r="CP38" s="1013"/>
      <c r="CQ38" s="1013"/>
      <c r="CR38" s="1013"/>
      <c r="CS38" s="1013"/>
      <c r="CT38" s="1013"/>
      <c r="CU38" s="1013"/>
      <c r="CV38" s="1013"/>
      <c r="CW38" s="1013"/>
      <c r="CX38" s="1013"/>
      <c r="CY38" s="1013"/>
      <c r="CZ38" s="1013"/>
      <c r="DA38" s="1013"/>
      <c r="DB38" s="1013"/>
      <c r="DC38" s="1013"/>
      <c r="DD38" s="1013"/>
      <c r="DE38" s="1013"/>
      <c r="DF38" s="1013"/>
      <c r="DG38" s="1013"/>
      <c r="DH38" s="1013"/>
      <c r="DI38" s="1013"/>
      <c r="DJ38" s="1013"/>
      <c r="DK38" s="1013"/>
      <c r="DL38" s="1013"/>
      <c r="DM38" s="1013"/>
      <c r="DN38" s="1013"/>
      <c r="DO38" s="1013"/>
      <c r="DP38" s="1013"/>
      <c r="DQ38" s="1013"/>
      <c r="DR38" s="1013"/>
      <c r="DS38" s="1013"/>
      <c r="DT38" s="1013"/>
      <c r="DU38" s="1013"/>
      <c r="DV38" s="1013"/>
      <c r="DW38" s="1013"/>
      <c r="DX38" s="1013"/>
      <c r="DY38" s="1013"/>
      <c r="DZ38" s="1013"/>
      <c r="EA38" s="1013"/>
      <c r="EB38" s="1013"/>
      <c r="EC38" s="1013"/>
      <c r="ED38" s="1013"/>
      <c r="EE38" s="1013"/>
      <c r="EF38" s="1013"/>
      <c r="EG38" s="1013"/>
      <c r="EH38" s="1013"/>
      <c r="EI38" s="1013"/>
      <c r="EJ38" s="1013"/>
      <c r="EK38" s="1013"/>
      <c r="EL38" s="1013"/>
      <c r="EM38" s="1013"/>
      <c r="EN38" s="1013"/>
      <c r="EO38" s="1013"/>
      <c r="EP38" s="1013"/>
      <c r="EQ38" s="1013"/>
      <c r="ER38" s="1013"/>
      <c r="ES38" s="1013"/>
      <c r="ET38" s="1013"/>
      <c r="EU38" s="1013"/>
      <c r="EV38" s="1013"/>
      <c r="EW38" s="1013"/>
      <c r="EX38" s="1013"/>
      <c r="EY38" s="1013"/>
      <c r="EZ38" s="1013"/>
      <c r="FA38" s="1013"/>
      <c r="FB38" s="1013"/>
      <c r="FC38" s="1013"/>
      <c r="FD38" s="1013"/>
      <c r="FE38" s="1013"/>
      <c r="FF38" s="1013"/>
      <c r="FG38" s="1013"/>
      <c r="FH38" s="1013"/>
      <c r="FI38" s="1013"/>
      <c r="FJ38" s="1013"/>
      <c r="FK38" s="1013"/>
      <c r="FL38" s="1013"/>
      <c r="FM38" s="1013"/>
      <c r="FN38" s="1013"/>
      <c r="FO38" s="1013"/>
      <c r="FP38" s="1013"/>
      <c r="FQ38" s="1013"/>
      <c r="FR38" s="1013"/>
      <c r="FS38" s="1013"/>
      <c r="FT38" s="1013"/>
      <c r="FU38" s="1013"/>
      <c r="FV38" s="1013"/>
      <c r="FW38" s="1013"/>
      <c r="FX38" s="1013"/>
      <c r="FY38" s="1013"/>
      <c r="FZ38" s="1013"/>
      <c r="GA38" s="1013"/>
      <c r="GB38" s="1013"/>
      <c r="GC38" s="1013"/>
      <c r="GD38" s="1013"/>
      <c r="GE38" s="1013"/>
      <c r="GF38" s="1013"/>
      <c r="GG38" s="1013"/>
      <c r="GH38" s="1013"/>
      <c r="GI38" s="1013"/>
      <c r="GJ38" s="1013"/>
      <c r="GK38" s="1013"/>
      <c r="GL38" s="1013"/>
      <c r="GM38" s="1013"/>
      <c r="GN38" s="1013"/>
      <c r="GO38" s="1013"/>
      <c r="GP38" s="1013"/>
      <c r="GQ38" s="1013"/>
      <c r="GR38" s="1013"/>
      <c r="GS38" s="1013"/>
      <c r="GT38" s="1013"/>
      <c r="GU38" s="1013"/>
      <c r="GV38" s="1013"/>
      <c r="GW38" s="1013"/>
      <c r="GX38" s="1013"/>
      <c r="GY38" s="1013"/>
      <c r="GZ38" s="1013"/>
      <c r="HA38" s="1013"/>
      <c r="HB38" s="1013"/>
      <c r="HC38" s="1013"/>
      <c r="HD38" s="1013"/>
      <c r="HE38" s="1013"/>
      <c r="HF38" s="1013"/>
      <c r="HG38" s="1013"/>
      <c r="HH38" s="1013"/>
      <c r="HI38" s="1013"/>
      <c r="HJ38" s="1013"/>
      <c r="HK38" s="1013"/>
      <c r="HL38" s="1013"/>
      <c r="HM38" s="1013"/>
      <c r="HN38" s="1013"/>
      <c r="HO38" s="1013"/>
      <c r="HP38" s="1013"/>
      <c r="HQ38" s="1013"/>
      <c r="HR38" s="1013"/>
      <c r="HS38" s="1013"/>
      <c r="HT38" s="1013"/>
      <c r="HU38" s="1013"/>
      <c r="HV38" s="1013"/>
      <c r="HW38" s="1013"/>
      <c r="HX38" s="1013"/>
      <c r="HY38" s="1013"/>
      <c r="HZ38" s="1013"/>
      <c r="IA38" s="1013"/>
      <c r="IB38" s="1013"/>
      <c r="IC38" s="1013"/>
      <c r="ID38" s="1013"/>
      <c r="IE38" s="1013"/>
      <c r="IF38" s="1013"/>
      <c r="IG38" s="1013"/>
      <c r="IH38" s="1013"/>
      <c r="II38" s="1013"/>
      <c r="IJ38" s="1013"/>
      <c r="IK38" s="1013"/>
      <c r="IL38" s="1013"/>
      <c r="IM38" s="1013"/>
      <c r="IN38" s="1013"/>
      <c r="IO38" s="1013"/>
      <c r="IP38" s="1013"/>
      <c r="IQ38" s="1013"/>
      <c r="IR38" s="1013"/>
      <c r="IS38" s="1013"/>
      <c r="IT38" s="1013"/>
      <c r="IU38" s="1013"/>
      <c r="IV38" s="1013"/>
      <c r="IW38" s="1013"/>
      <c r="IX38" s="1013"/>
      <c r="IY38" s="1013"/>
      <c r="IZ38" s="1013"/>
      <c r="JA38" s="1013"/>
      <c r="JB38" s="1013"/>
      <c r="JC38" s="1013"/>
      <c r="JD38" s="1013"/>
      <c r="JE38" s="1013"/>
      <c r="JF38" s="1013"/>
      <c r="JG38" s="1013"/>
      <c r="JH38" s="1013"/>
      <c r="JI38" s="1013"/>
      <c r="JJ38" s="1013"/>
      <c r="JK38" s="1013"/>
      <c r="JL38" s="1013"/>
      <c r="JM38" s="1013"/>
      <c r="JN38" s="1013"/>
      <c r="JO38" s="1013"/>
      <c r="JP38" s="1013"/>
      <c r="JQ38" s="1013"/>
      <c r="JR38" s="1013"/>
      <c r="JS38" s="1013"/>
      <c r="JT38" s="1013"/>
      <c r="JU38" s="1013"/>
      <c r="JV38" s="1013"/>
      <c r="JW38" s="1013"/>
      <c r="JX38" s="1013"/>
      <c r="JY38" s="1013"/>
      <c r="JZ38" s="1013"/>
      <c r="KA38" s="1013"/>
      <c r="KB38" s="1013"/>
      <c r="KC38" s="1013"/>
      <c r="KD38" s="1013"/>
      <c r="KE38" s="1013"/>
      <c r="KF38" s="1013"/>
      <c r="KG38" s="1013"/>
      <c r="KH38" s="1013"/>
      <c r="KI38" s="1013"/>
      <c r="KJ38" s="1013"/>
      <c r="KK38" s="1013"/>
      <c r="KL38" s="1013"/>
      <c r="KM38" s="1013"/>
      <c r="KN38" s="1013"/>
      <c r="KO38" s="1013"/>
      <c r="KP38" s="1013"/>
      <c r="KQ38" s="1013"/>
      <c r="KR38" s="1013"/>
      <c r="KS38" s="1013"/>
      <c r="KT38" s="1013"/>
      <c r="KU38" s="1013"/>
      <c r="KV38" s="1013"/>
      <c r="KW38" s="1013"/>
      <c r="KX38" s="1013"/>
      <c r="KY38" s="1013"/>
      <c r="KZ38" s="1013"/>
      <c r="LA38" s="1013"/>
      <c r="LB38" s="1013"/>
      <c r="LC38" s="1013"/>
      <c r="LD38" s="1013"/>
      <c r="LE38" s="1013"/>
      <c r="LF38" s="1013"/>
      <c r="LG38" s="1013"/>
      <c r="LH38" s="1013"/>
      <c r="LI38" s="1013"/>
      <c r="LJ38" s="1013"/>
      <c r="LK38" s="1013"/>
      <c r="LL38" s="1013"/>
      <c r="LM38" s="1013"/>
      <c r="LN38" s="1013"/>
      <c r="LO38" s="1013"/>
      <c r="LP38" s="1013"/>
      <c r="LQ38" s="1013"/>
      <c r="LR38" s="1013"/>
      <c r="LS38" s="1013"/>
      <c r="LT38" s="1013"/>
      <c r="LU38" s="1013"/>
      <c r="LV38" s="1013"/>
      <c r="LW38" s="1013"/>
      <c r="LX38" s="1013"/>
      <c r="LY38" s="1013"/>
      <c r="LZ38" s="1013"/>
      <c r="MA38" s="1013"/>
      <c r="MB38" s="1013"/>
      <c r="MC38" s="1013"/>
      <c r="MD38" s="1013"/>
      <c r="ME38" s="1013"/>
      <c r="MF38" s="1013"/>
      <c r="MG38" s="1013"/>
      <c r="MH38" s="1013"/>
      <c r="MI38" s="1013"/>
      <c r="MJ38" s="1013"/>
      <c r="MK38" s="1013"/>
      <c r="ML38" s="1013"/>
      <c r="MM38" s="1013"/>
      <c r="MN38" s="1013"/>
      <c r="MO38" s="1013"/>
      <c r="MP38" s="1013"/>
      <c r="MQ38" s="1013"/>
      <c r="MR38" s="1013"/>
      <c r="MS38" s="1013"/>
      <c r="MT38" s="1013"/>
      <c r="MU38" s="1013"/>
      <c r="MV38" s="1013"/>
      <c r="MW38" s="1013"/>
      <c r="MX38" s="1013"/>
      <c r="MY38" s="1013"/>
      <c r="MZ38" s="1013"/>
      <c r="NA38" s="1013"/>
      <c r="NB38" s="1013"/>
      <c r="NC38" s="1013"/>
      <c r="ND38" s="1013"/>
      <c r="NE38" s="1013"/>
      <c r="NF38" s="1013"/>
      <c r="NG38" s="1013"/>
      <c r="NH38" s="1013"/>
      <c r="NI38" s="1013"/>
      <c r="NJ38" s="1013"/>
      <c r="NK38" s="1013"/>
      <c r="NL38" s="1013"/>
      <c r="NM38" s="1013"/>
      <c r="NN38" s="1013"/>
      <c r="NO38" s="1013"/>
      <c r="NP38" s="1013"/>
      <c r="NQ38" s="1013"/>
      <c r="NR38" s="1013"/>
      <c r="NS38" s="1013"/>
      <c r="NT38" s="1013"/>
      <c r="NU38" s="1013"/>
      <c r="NV38" s="1013"/>
      <c r="NW38" s="1013"/>
      <c r="NX38" s="1013"/>
      <c r="NY38" s="1013"/>
      <c r="NZ38" s="1013"/>
      <c r="OA38" s="1013"/>
      <c r="OB38" s="1013"/>
      <c r="OC38" s="1013"/>
      <c r="OD38" s="1013"/>
      <c r="OE38" s="1013"/>
      <c r="OF38" s="1013"/>
      <c r="OG38" s="1013"/>
      <c r="OH38" s="1013"/>
      <c r="OI38" s="1013"/>
      <c r="OJ38" s="1013"/>
      <c r="OK38" s="1013"/>
      <c r="OL38" s="1013"/>
      <c r="OM38" s="1013"/>
      <c r="ON38" s="1013"/>
      <c r="OO38" s="1013"/>
      <c r="OP38" s="1013"/>
      <c r="OQ38" s="1013"/>
      <c r="OR38" s="1013"/>
      <c r="OS38" s="1013"/>
      <c r="OT38" s="1013"/>
      <c r="OU38" s="1013"/>
      <c r="OV38" s="1013"/>
      <c r="OW38" s="1013"/>
      <c r="OX38" s="1013"/>
      <c r="OY38" s="1013"/>
      <c r="OZ38" s="1013"/>
      <c r="PA38" s="1013"/>
      <c r="PB38" s="1013"/>
      <c r="PC38" s="1013"/>
      <c r="PD38" s="1013"/>
      <c r="PE38" s="1013"/>
      <c r="PF38" s="1013"/>
      <c r="PG38" s="1013"/>
      <c r="PH38" s="1013"/>
      <c r="PI38" s="1013"/>
      <c r="PJ38" s="1013"/>
      <c r="PK38" s="1013"/>
      <c r="PL38" s="1013"/>
      <c r="PM38" s="1013"/>
      <c r="PN38" s="1013"/>
      <c r="PO38" s="1013"/>
      <c r="PP38" s="1013"/>
      <c r="PQ38" s="1013"/>
      <c r="PR38" s="1013"/>
      <c r="PS38" s="1013"/>
      <c r="PT38" s="1013"/>
      <c r="PU38" s="1013"/>
      <c r="PV38" s="1013"/>
      <c r="PW38" s="1013"/>
      <c r="PX38" s="1013"/>
      <c r="PY38" s="1013"/>
      <c r="PZ38" s="1013"/>
      <c r="QA38" s="1013"/>
      <c r="QB38" s="1013"/>
      <c r="QC38" s="1013"/>
      <c r="QD38" s="1013"/>
      <c r="QE38" s="1013"/>
      <c r="QF38" s="1013"/>
      <c r="QG38" s="1013"/>
      <c r="QH38" s="1013"/>
      <c r="QI38" s="1013"/>
      <c r="QJ38" s="1013"/>
      <c r="QK38" s="1013"/>
      <c r="QL38" s="1013"/>
      <c r="QM38" s="1013"/>
      <c r="QN38" s="1013"/>
      <c r="QO38" s="1013"/>
      <c r="QP38" s="1013"/>
      <c r="QQ38" s="1013"/>
      <c r="QR38" s="1013"/>
      <c r="QS38" s="1013"/>
      <c r="QT38" s="1013"/>
      <c r="QU38" s="1013"/>
      <c r="QV38" s="1013"/>
      <c r="QW38" s="1013"/>
      <c r="QX38" s="1013"/>
      <c r="QY38" s="1013"/>
      <c r="QZ38" s="1013"/>
      <c r="RA38" s="1013"/>
      <c r="RB38" s="1013"/>
      <c r="RC38" s="1013"/>
      <c r="RD38" s="1013"/>
      <c r="RE38" s="1013"/>
      <c r="RF38" s="1013"/>
      <c r="RG38" s="1013"/>
      <c r="RH38" s="1013"/>
      <c r="RI38" s="1013"/>
      <c r="RJ38" s="1013"/>
      <c r="RK38" s="1013"/>
      <c r="RL38" s="1013"/>
      <c r="RM38" s="1013"/>
      <c r="RN38" s="1013"/>
      <c r="RO38" s="1013"/>
      <c r="RP38" s="1013"/>
      <c r="RQ38" s="1013"/>
      <c r="RR38" s="1013"/>
      <c r="RS38" s="1013"/>
      <c r="RT38" s="1013"/>
      <c r="RU38" s="1013"/>
      <c r="RV38" s="1013"/>
      <c r="RW38" s="1013"/>
      <c r="RX38" s="1013"/>
      <c r="RY38" s="1013"/>
      <c r="RZ38" s="1013"/>
      <c r="SA38" s="1013"/>
      <c r="SB38" s="1013"/>
      <c r="SC38" s="1013"/>
      <c r="SD38" s="1013"/>
      <c r="SE38" s="1013"/>
      <c r="SF38" s="1013"/>
      <c r="SG38" s="1013"/>
      <c r="SH38" s="1013"/>
      <c r="SI38" s="1013"/>
      <c r="SJ38" s="1013"/>
      <c r="SK38" s="1013"/>
      <c r="SL38" s="1013"/>
      <c r="SM38" s="1013"/>
      <c r="SN38" s="1013"/>
      <c r="SO38" s="1013"/>
      <c r="SP38" s="1013"/>
      <c r="SQ38" s="1013"/>
      <c r="SR38" s="1013"/>
      <c r="SS38" s="1013"/>
      <c r="ST38" s="1013"/>
      <c r="SU38" s="1013"/>
      <c r="SV38" s="1013"/>
      <c r="SW38" s="1013"/>
      <c r="SX38" s="1013"/>
      <c r="SY38" s="1013"/>
      <c r="SZ38" s="1013"/>
      <c r="TA38" s="1013"/>
      <c r="TB38" s="1013"/>
      <c r="TC38" s="1013"/>
      <c r="TD38" s="1013"/>
      <c r="TE38" s="1013"/>
      <c r="TF38" s="1013"/>
      <c r="TG38" s="1013"/>
      <c r="TH38" s="1013"/>
      <c r="TI38" s="1013"/>
      <c r="TJ38" s="1013"/>
      <c r="TK38" s="1013"/>
      <c r="TL38" s="1013"/>
      <c r="TM38" s="1013"/>
      <c r="TN38" s="1013"/>
      <c r="TO38" s="1013"/>
      <c r="TP38" s="1013"/>
      <c r="TQ38" s="1013"/>
      <c r="TR38" s="1013"/>
      <c r="TS38" s="1013"/>
      <c r="TT38" s="1013"/>
      <c r="TU38" s="1013"/>
      <c r="TV38" s="1013"/>
      <c r="TW38" s="1013"/>
      <c r="TX38" s="1013"/>
      <c r="TY38" s="1013"/>
      <c r="TZ38" s="1013"/>
      <c r="UA38" s="1013"/>
      <c r="UB38" s="1013"/>
      <c r="UC38" s="1013"/>
      <c r="UD38" s="1013"/>
      <c r="UE38" s="1013"/>
      <c r="UF38" s="1013"/>
      <c r="UG38" s="1013"/>
      <c r="UH38" s="1013"/>
      <c r="UI38" s="1013"/>
      <c r="UJ38" s="1013"/>
      <c r="UK38" s="1013"/>
      <c r="UL38" s="1013"/>
      <c r="UM38" s="1013"/>
      <c r="UN38" s="1013"/>
      <c r="UO38" s="1013"/>
      <c r="UP38" s="1013"/>
      <c r="UQ38" s="1013"/>
      <c r="UR38" s="1013"/>
      <c r="US38" s="1013"/>
      <c r="UT38" s="1013"/>
      <c r="UU38" s="1013"/>
      <c r="UV38" s="1013"/>
      <c r="UW38" s="1013"/>
      <c r="UX38" s="1013"/>
      <c r="UY38" s="1013"/>
      <c r="UZ38" s="1013"/>
      <c r="VA38" s="1013"/>
      <c r="VB38" s="1013"/>
      <c r="VC38" s="1013"/>
      <c r="VD38" s="1013"/>
      <c r="VE38" s="1013"/>
      <c r="VF38" s="1013"/>
      <c r="VG38" s="1013"/>
      <c r="VH38" s="1013"/>
      <c r="VI38" s="1013"/>
      <c r="VJ38" s="1013"/>
      <c r="VK38" s="1013"/>
      <c r="VL38" s="1013"/>
      <c r="VM38" s="1013"/>
      <c r="VN38" s="1013"/>
      <c r="VO38" s="1013"/>
      <c r="VP38" s="1013"/>
      <c r="VQ38" s="1013"/>
      <c r="VR38" s="1013"/>
      <c r="VS38" s="1013"/>
      <c r="VT38" s="1013"/>
      <c r="VU38" s="1013"/>
      <c r="VV38" s="1013"/>
      <c r="VW38" s="1013"/>
      <c r="VX38" s="1013"/>
      <c r="VY38" s="1013"/>
      <c r="VZ38" s="1013"/>
      <c r="WA38" s="1013"/>
      <c r="WB38" s="1013"/>
      <c r="WC38" s="1013"/>
      <c r="WD38" s="1013"/>
      <c r="WE38" s="1013"/>
      <c r="WF38" s="1013"/>
      <c r="WG38" s="1013"/>
      <c r="WH38" s="1013"/>
      <c r="WI38" s="1013"/>
      <c r="WJ38" s="1013"/>
      <c r="WK38" s="1013"/>
      <c r="WL38" s="1013"/>
      <c r="WM38" s="1013"/>
      <c r="WN38" s="1013"/>
      <c r="WO38" s="1013"/>
      <c r="WP38" s="1013"/>
      <c r="WQ38" s="1013"/>
      <c r="WR38" s="1013"/>
      <c r="WS38" s="1013"/>
      <c r="WT38" s="1013"/>
      <c r="WU38" s="1013"/>
      <c r="WV38" s="1013"/>
      <c r="WW38" s="1013"/>
      <c r="WX38" s="1013"/>
      <c r="WY38" s="1013"/>
      <c r="WZ38" s="1013"/>
      <c r="XA38" s="1013"/>
      <c r="XB38" s="1013"/>
      <c r="XC38" s="1013"/>
      <c r="XD38" s="1013"/>
      <c r="XE38" s="1013"/>
      <c r="XF38" s="1013"/>
      <c r="XG38" s="1013"/>
      <c r="XH38" s="1013"/>
      <c r="XI38" s="1013"/>
      <c r="XJ38" s="1013"/>
      <c r="XK38" s="1013"/>
      <c r="XL38" s="1013"/>
      <c r="XM38" s="1013"/>
      <c r="XN38" s="1013"/>
      <c r="XO38" s="1013"/>
      <c r="XP38" s="1013"/>
      <c r="XQ38" s="1013"/>
      <c r="XR38" s="1013"/>
      <c r="XS38" s="1013"/>
      <c r="XT38" s="1013"/>
      <c r="XU38" s="1013"/>
      <c r="XV38" s="1013"/>
      <c r="XW38" s="1013"/>
      <c r="XX38" s="1013"/>
      <c r="XY38" s="1013"/>
      <c r="XZ38" s="1013"/>
      <c r="YA38" s="1013"/>
      <c r="YB38" s="1013"/>
      <c r="YC38" s="1013"/>
      <c r="YD38" s="1013"/>
      <c r="YE38" s="1013"/>
      <c r="YF38" s="1013"/>
      <c r="YG38" s="1013"/>
      <c r="YH38" s="1013"/>
      <c r="YI38" s="1013"/>
      <c r="YJ38" s="1013"/>
      <c r="YK38" s="1013"/>
      <c r="YL38" s="1013"/>
      <c r="YM38" s="1013"/>
      <c r="YN38" s="1013"/>
      <c r="YO38" s="1013"/>
      <c r="YP38" s="1013"/>
      <c r="YQ38" s="1013"/>
      <c r="YR38" s="1013"/>
      <c r="YS38" s="1013"/>
      <c r="YT38" s="1013"/>
      <c r="YU38" s="1013"/>
      <c r="YV38" s="1013"/>
      <c r="YW38" s="1013"/>
      <c r="YX38" s="1013"/>
      <c r="YY38" s="1013"/>
      <c r="YZ38" s="1013"/>
      <c r="ZA38" s="1013"/>
      <c r="ZB38" s="1013"/>
      <c r="ZC38" s="1013"/>
      <c r="ZD38" s="1013"/>
      <c r="ZE38" s="1013"/>
      <c r="ZF38" s="1013"/>
      <c r="ZG38" s="1013"/>
      <c r="ZH38" s="1013"/>
      <c r="ZI38" s="1013"/>
      <c r="ZJ38" s="1013"/>
      <c r="ZK38" s="1013"/>
      <c r="ZL38" s="1013"/>
      <c r="ZM38" s="1013"/>
      <c r="ZN38" s="1013"/>
      <c r="ZO38" s="1013"/>
      <c r="ZP38" s="1013"/>
      <c r="ZQ38" s="1013"/>
      <c r="ZR38" s="1013"/>
      <c r="ZS38" s="1013"/>
      <c r="ZT38" s="1013"/>
      <c r="ZU38" s="1013"/>
      <c r="ZV38" s="1013"/>
      <c r="ZW38" s="1013"/>
      <c r="ZX38" s="1013"/>
      <c r="ZY38" s="1013"/>
      <c r="ZZ38" s="1013"/>
      <c r="AAA38" s="1013"/>
      <c r="AAB38" s="1013"/>
      <c r="AAC38" s="1013"/>
      <c r="AAD38" s="1013"/>
      <c r="AAE38" s="1013"/>
      <c r="AAF38" s="1013"/>
      <c r="AAG38" s="1013"/>
      <c r="AAH38" s="1013"/>
      <c r="AAI38" s="1013"/>
      <c r="AAJ38" s="1013"/>
      <c r="AAK38" s="1013"/>
      <c r="AAL38" s="1013"/>
      <c r="AAM38" s="1013"/>
      <c r="AAN38" s="1013"/>
      <c r="AAO38" s="1013"/>
      <c r="AAP38" s="1013"/>
      <c r="AAQ38" s="1013"/>
      <c r="AAR38" s="1013"/>
      <c r="AAS38" s="1013"/>
      <c r="AAT38" s="1013"/>
      <c r="AAU38" s="1013"/>
      <c r="AAV38" s="1013"/>
      <c r="AAW38" s="1013"/>
      <c r="AAX38" s="1013"/>
      <c r="AAY38" s="1013"/>
      <c r="AAZ38" s="1013"/>
      <c r="ABA38" s="1013"/>
      <c r="ABB38" s="1013"/>
      <c r="ABC38" s="1013"/>
      <c r="ABD38" s="1013"/>
      <c r="ABE38" s="1013"/>
      <c r="ABF38" s="1013"/>
      <c r="ABG38" s="1013"/>
      <c r="ABH38" s="1013"/>
      <c r="ABI38" s="1013"/>
      <c r="ABJ38" s="1013"/>
      <c r="ABK38" s="1013"/>
      <c r="ABL38" s="1013"/>
      <c r="ABM38" s="1013"/>
      <c r="ABN38" s="1013"/>
      <c r="ABO38" s="1013"/>
      <c r="ABP38" s="1013"/>
      <c r="ABQ38" s="1013"/>
      <c r="ABR38" s="1013"/>
      <c r="ABS38" s="1013"/>
      <c r="ABT38" s="1013"/>
      <c r="ABU38" s="1013"/>
      <c r="ABV38" s="1013"/>
      <c r="ABW38" s="1013"/>
      <c r="ABX38" s="1013"/>
      <c r="ABY38" s="1013"/>
      <c r="ABZ38" s="1013"/>
      <c r="ACA38" s="1013"/>
      <c r="ACB38" s="1013"/>
      <c r="ACC38" s="1013"/>
      <c r="ACD38" s="1013"/>
      <c r="ACE38" s="1013"/>
      <c r="ACF38" s="1013"/>
      <c r="ACG38" s="1013"/>
      <c r="ACH38" s="1013"/>
      <c r="ACI38" s="1013"/>
      <c r="ACJ38" s="1013"/>
      <c r="ACK38" s="1013"/>
      <c r="ACL38" s="1013"/>
      <c r="ACM38" s="1013"/>
      <c r="ACN38" s="1013"/>
      <c r="ACO38" s="1013"/>
      <c r="ACP38" s="1013"/>
      <c r="ACQ38" s="1013"/>
      <c r="ACR38" s="1013"/>
      <c r="ACS38" s="1013"/>
      <c r="ACT38" s="1013"/>
      <c r="ACU38" s="1013"/>
      <c r="ACV38" s="1013"/>
      <c r="ACW38" s="1013"/>
      <c r="ACX38" s="1013"/>
      <c r="ACY38" s="1013"/>
      <c r="ACZ38" s="1013"/>
      <c r="ADA38" s="1013"/>
      <c r="ADB38" s="1013"/>
      <c r="ADC38" s="1013"/>
      <c r="ADD38" s="1013"/>
      <c r="ADE38" s="1013"/>
      <c r="ADF38" s="1013"/>
      <c r="ADG38" s="1013"/>
      <c r="ADH38" s="1013"/>
      <c r="ADI38" s="1013"/>
      <c r="ADJ38" s="1013"/>
      <c r="ADK38" s="1013"/>
      <c r="ADL38" s="1013"/>
      <c r="ADM38" s="1013"/>
      <c r="ADN38" s="1013"/>
      <c r="ADO38" s="1013"/>
      <c r="ADP38" s="1013"/>
      <c r="ADQ38" s="1013"/>
      <c r="ADR38" s="1013"/>
      <c r="ADS38" s="1013"/>
      <c r="ADT38" s="1013"/>
      <c r="ADU38" s="1013"/>
      <c r="ADV38" s="1013"/>
      <c r="ADW38" s="1013"/>
      <c r="ADX38" s="1013"/>
      <c r="ADY38" s="1013"/>
      <c r="ADZ38" s="1013"/>
      <c r="AEA38" s="1013"/>
      <c r="AEB38" s="1013"/>
      <c r="AEC38" s="1013"/>
      <c r="AED38" s="1013"/>
      <c r="AEE38" s="1013"/>
      <c r="AEF38" s="1013"/>
      <c r="AEG38" s="1013"/>
      <c r="AEH38" s="1013"/>
      <c r="AEI38" s="1013"/>
      <c r="AEJ38" s="1013"/>
      <c r="AEK38" s="1013"/>
      <c r="AEL38" s="1013"/>
      <c r="AEM38" s="1013"/>
      <c r="AEN38" s="1013"/>
      <c r="AEO38" s="1013"/>
      <c r="AEP38" s="1013"/>
      <c r="AEQ38" s="1013"/>
      <c r="AER38" s="1013"/>
      <c r="AES38" s="1013"/>
      <c r="AET38" s="1013"/>
      <c r="AEU38" s="1013"/>
      <c r="AEV38" s="1013"/>
      <c r="AEW38" s="1013"/>
      <c r="AEX38" s="1013"/>
      <c r="AEY38" s="1013"/>
      <c r="AEZ38" s="1013"/>
      <c r="AFA38" s="1013"/>
      <c r="AFB38" s="1013"/>
      <c r="AFC38" s="1013"/>
      <c r="AFD38" s="1013"/>
      <c r="AFE38" s="1013"/>
      <c r="AFF38" s="1013"/>
      <c r="AFG38" s="1013"/>
      <c r="AFH38" s="1013"/>
      <c r="AFI38" s="1013"/>
      <c r="AFJ38" s="1013"/>
      <c r="AFK38" s="1013"/>
      <c r="AFL38" s="1013"/>
      <c r="AFM38" s="1013"/>
      <c r="AFN38" s="1013"/>
      <c r="AFO38" s="1013"/>
      <c r="AFP38" s="1013"/>
      <c r="AFQ38" s="1013"/>
      <c r="AFR38" s="1013"/>
      <c r="AFS38" s="1013"/>
      <c r="AFT38" s="1013"/>
      <c r="AFU38" s="1013"/>
      <c r="AFV38" s="1013"/>
      <c r="AFW38" s="1013"/>
      <c r="AFX38" s="1013"/>
      <c r="AFY38" s="1013"/>
      <c r="AFZ38" s="1013"/>
      <c r="AGA38" s="1013"/>
      <c r="AGB38" s="1013"/>
      <c r="AGC38" s="1013"/>
      <c r="AGD38" s="1013"/>
      <c r="AGE38" s="1013"/>
      <c r="AGF38" s="1013"/>
      <c r="AGG38" s="1013"/>
      <c r="AGH38" s="1013"/>
      <c r="AGI38" s="1013"/>
      <c r="AGJ38" s="1013"/>
      <c r="AGK38" s="1013"/>
      <c r="AGL38" s="1013"/>
      <c r="AGM38" s="1013"/>
      <c r="AGN38" s="1013"/>
      <c r="AGO38" s="1013"/>
      <c r="AGP38" s="1013"/>
      <c r="AGQ38" s="1013"/>
      <c r="AGR38" s="1013"/>
      <c r="AGS38" s="1013"/>
      <c r="AGT38" s="1013"/>
      <c r="AGU38" s="1013"/>
      <c r="AGV38" s="1013"/>
      <c r="AGW38" s="1013"/>
      <c r="AGX38" s="1013"/>
      <c r="AGY38" s="1013"/>
      <c r="AGZ38" s="1013"/>
      <c r="AHA38" s="1013"/>
      <c r="AHB38" s="1013"/>
      <c r="AHC38" s="1013"/>
      <c r="AHD38" s="1013"/>
      <c r="AHE38" s="1013"/>
      <c r="AHF38" s="1013"/>
      <c r="AHG38" s="1013"/>
      <c r="AHH38" s="1013"/>
      <c r="AHI38" s="1013"/>
      <c r="AHJ38" s="1013"/>
      <c r="AHK38" s="1013"/>
      <c r="AHL38" s="1013"/>
      <c r="AHM38" s="1013"/>
      <c r="AHN38" s="1013"/>
      <c r="AHO38" s="1013"/>
      <c r="AHP38" s="1013"/>
      <c r="AHQ38" s="1013"/>
      <c r="AHR38" s="1013"/>
      <c r="AHS38" s="1013"/>
      <c r="AHT38" s="1013"/>
      <c r="AHU38" s="1013"/>
      <c r="AHV38" s="1013"/>
      <c r="AHW38" s="1013"/>
      <c r="AHX38" s="1013"/>
      <c r="AHY38" s="1013"/>
      <c r="AHZ38" s="1013"/>
      <c r="AIA38" s="1013"/>
      <c r="AIB38" s="1013"/>
      <c r="AIC38" s="1013"/>
      <c r="AID38" s="1013"/>
      <c r="AIE38" s="1013"/>
      <c r="AIF38" s="1013"/>
      <c r="AIG38" s="1013"/>
      <c r="AIH38" s="1013"/>
      <c r="AII38" s="1013"/>
      <c r="AIJ38" s="1013"/>
      <c r="AIK38" s="1013"/>
      <c r="AIL38" s="1013"/>
      <c r="AIM38" s="1013"/>
      <c r="AIN38" s="1013"/>
      <c r="AIO38" s="1013"/>
      <c r="AIP38" s="1013"/>
      <c r="AIQ38" s="1013"/>
      <c r="AIR38" s="1013"/>
      <c r="AIS38" s="1013"/>
      <c r="AIT38" s="1013"/>
      <c r="AIU38" s="1013"/>
      <c r="AIV38" s="1013"/>
      <c r="AIW38" s="1013"/>
      <c r="AIX38" s="1013"/>
      <c r="AIY38" s="1013"/>
      <c r="AIZ38" s="1013"/>
      <c r="AJA38" s="1013"/>
      <c r="AJB38" s="1013"/>
      <c r="AJC38" s="1013"/>
      <c r="AJD38" s="1013"/>
      <c r="AJE38" s="1013"/>
      <c r="AJF38" s="1013"/>
      <c r="AJG38" s="1013"/>
      <c r="AJH38" s="1013"/>
      <c r="AJI38" s="1013"/>
      <c r="AJJ38" s="1013"/>
      <c r="AJK38" s="1013"/>
      <c r="AJL38" s="1013"/>
      <c r="AJM38" s="1013"/>
      <c r="AJN38" s="1013"/>
      <c r="AJO38" s="1013"/>
      <c r="AJP38" s="1013"/>
      <c r="AJQ38" s="1013"/>
      <c r="AJR38" s="1013"/>
      <c r="AJS38" s="1013"/>
      <c r="AJT38" s="1013"/>
      <c r="AJU38" s="1013"/>
      <c r="AJV38" s="1013"/>
      <c r="AJW38" s="1013"/>
      <c r="AJX38" s="1013"/>
      <c r="AJY38" s="1013"/>
      <c r="AJZ38" s="1013"/>
      <c r="AKA38" s="1013"/>
      <c r="AKB38" s="1013"/>
      <c r="AKC38" s="1013"/>
      <c r="AKD38" s="1013"/>
      <c r="AKE38" s="1013"/>
      <c r="AKF38" s="1013"/>
      <c r="AKG38" s="1013"/>
      <c r="AKH38" s="1013"/>
      <c r="AKI38" s="1013"/>
      <c r="AKJ38" s="1013"/>
      <c r="AKK38" s="1013"/>
      <c r="AKL38" s="1013"/>
      <c r="AKM38" s="1013"/>
      <c r="AKN38" s="1013"/>
      <c r="AKO38" s="1013"/>
      <c r="AKP38" s="1013"/>
      <c r="AKQ38" s="1013"/>
      <c r="AKR38" s="1013"/>
      <c r="AKS38" s="1013"/>
      <c r="AKT38" s="1013"/>
      <c r="AKU38" s="1013"/>
      <c r="AKV38" s="1013"/>
      <c r="AKW38" s="1013"/>
      <c r="AKX38" s="1013"/>
      <c r="AKY38" s="1013"/>
      <c r="AKZ38" s="1013"/>
      <c r="ALA38" s="1013"/>
      <c r="ALB38" s="1013"/>
      <c r="ALC38" s="1013"/>
      <c r="ALD38" s="1013"/>
      <c r="ALE38" s="1013"/>
      <c r="ALF38" s="1013"/>
      <c r="ALG38" s="1013"/>
      <c r="ALH38" s="1013"/>
      <c r="ALI38" s="1013"/>
      <c r="ALJ38" s="1013"/>
      <c r="ALK38" s="1013"/>
      <c r="ALL38" s="1013"/>
      <c r="ALM38" s="1013"/>
      <c r="ALN38" s="1013"/>
      <c r="ALO38" s="1013"/>
      <c r="ALP38" s="1013"/>
      <c r="ALQ38" s="1013"/>
      <c r="ALR38" s="1013"/>
      <c r="ALS38" s="1013"/>
      <c r="ALT38" s="1013"/>
      <c r="ALU38" s="1013"/>
      <c r="ALV38" s="1013"/>
      <c r="ALW38" s="1013"/>
      <c r="ALX38" s="1013"/>
      <c r="ALY38" s="1013"/>
      <c r="ALZ38" s="1013"/>
      <c r="AMA38" s="1013"/>
      <c r="AMB38" s="1013"/>
      <c r="AMC38" s="1013"/>
      <c r="AMD38" s="1013"/>
      <c r="AME38" s="1013"/>
      <c r="AMF38" s="1013"/>
      <c r="AMG38" s="1013"/>
      <c r="AMH38" s="1013"/>
      <c r="AMI38" s="1013"/>
      <c r="AMJ38" s="1013"/>
      <c r="AMK38" s="1013"/>
      <c r="AML38" s="1013"/>
      <c r="AMM38" s="1013"/>
      <c r="AMN38" s="1013"/>
      <c r="AMO38" s="1013"/>
      <c r="AMP38" s="1013"/>
      <c r="AMQ38" s="1013"/>
      <c r="AMR38" s="1013"/>
      <c r="AMS38" s="1013"/>
      <c r="AMT38" s="1013"/>
      <c r="AMU38" s="1013"/>
      <c r="AMV38" s="1013"/>
      <c r="AMW38" s="1013"/>
      <c r="AMX38" s="1013"/>
      <c r="AMY38" s="1013"/>
      <c r="AMZ38" s="1013"/>
      <c r="ANA38" s="1013"/>
      <c r="ANB38" s="1013"/>
      <c r="ANC38" s="1013"/>
      <c r="AND38" s="1013"/>
      <c r="ANE38" s="1013"/>
      <c r="ANF38" s="1013"/>
      <c r="ANG38" s="1013"/>
      <c r="ANH38" s="1013"/>
      <c r="ANI38" s="1013"/>
      <c r="ANJ38" s="1013"/>
      <c r="ANK38" s="1013"/>
      <c r="ANL38" s="1013"/>
      <c r="ANM38" s="1013"/>
      <c r="ANN38" s="1013"/>
      <c r="ANO38" s="1013"/>
      <c r="ANP38" s="1013"/>
      <c r="ANQ38" s="1013"/>
      <c r="ANR38" s="1013"/>
      <c r="ANS38" s="1013"/>
      <c r="ANT38" s="1013"/>
      <c r="ANU38" s="1013"/>
      <c r="ANV38" s="1013"/>
      <c r="ANW38" s="1013"/>
      <c r="ANX38" s="1013"/>
      <c r="ANY38" s="1013"/>
      <c r="ANZ38" s="1013"/>
      <c r="AOA38" s="1013"/>
      <c r="AOB38" s="1013"/>
      <c r="AOC38" s="1013"/>
      <c r="AOD38" s="1013"/>
      <c r="AOE38" s="1013"/>
      <c r="AOF38" s="1013"/>
      <c r="AOG38" s="1013"/>
      <c r="AOH38" s="1013"/>
      <c r="AOI38" s="1013"/>
      <c r="AOJ38" s="1013"/>
      <c r="AOK38" s="1013"/>
      <c r="AOL38" s="1013"/>
      <c r="AOM38" s="1013"/>
      <c r="AON38" s="1013"/>
      <c r="AOO38" s="1013"/>
      <c r="AOP38" s="1013"/>
      <c r="AOQ38" s="1013"/>
      <c r="AOR38" s="1013"/>
      <c r="AOS38" s="1013"/>
      <c r="AOT38" s="1013"/>
      <c r="AOU38" s="1013"/>
      <c r="AOV38" s="1013"/>
      <c r="AOW38" s="1013"/>
      <c r="AOX38" s="1013"/>
      <c r="AOY38" s="1013"/>
      <c r="AOZ38" s="1013"/>
      <c r="APA38" s="1013"/>
      <c r="APB38" s="1013"/>
      <c r="APC38" s="1013"/>
      <c r="APD38" s="1013"/>
      <c r="APE38" s="1013"/>
      <c r="APF38" s="1013"/>
      <c r="APG38" s="1013"/>
      <c r="APH38" s="1013"/>
      <c r="API38" s="1013"/>
      <c r="APJ38" s="1013"/>
      <c r="APK38" s="1013"/>
      <c r="APL38" s="1013"/>
      <c r="APM38" s="1013"/>
      <c r="APN38" s="1013"/>
      <c r="APO38" s="1013"/>
      <c r="APP38" s="1013"/>
      <c r="APQ38" s="1013"/>
      <c r="APR38" s="1013"/>
      <c r="APS38" s="1013"/>
      <c r="APT38" s="1013"/>
      <c r="APU38" s="1013"/>
      <c r="APV38" s="1013"/>
      <c r="APW38" s="1013"/>
      <c r="APX38" s="1013"/>
      <c r="APY38" s="1013"/>
      <c r="APZ38" s="1013"/>
      <c r="AQA38" s="1013"/>
      <c r="AQB38" s="1013"/>
      <c r="AQC38" s="1013"/>
      <c r="AQD38" s="1013"/>
      <c r="AQE38" s="1013"/>
      <c r="AQF38" s="1013"/>
      <c r="AQG38" s="1013"/>
      <c r="AQH38" s="1013"/>
      <c r="AQI38" s="1013"/>
      <c r="AQJ38" s="1013"/>
      <c r="AQK38" s="1013"/>
      <c r="AQL38" s="1013"/>
      <c r="AQM38" s="1013"/>
      <c r="AQN38" s="1013"/>
      <c r="AQO38" s="1013"/>
      <c r="AQP38" s="1013"/>
      <c r="AQQ38" s="1013"/>
      <c r="AQR38" s="1013"/>
      <c r="AQS38" s="1013"/>
      <c r="AQT38" s="1013"/>
      <c r="AQU38" s="1013"/>
      <c r="AQV38" s="1013"/>
      <c r="AQW38" s="1013"/>
      <c r="AQX38" s="1013"/>
      <c r="AQY38" s="1013"/>
      <c r="AQZ38" s="1013"/>
      <c r="ARA38" s="1013"/>
      <c r="ARB38" s="1013"/>
      <c r="ARC38" s="1013"/>
      <c r="ARD38" s="1013"/>
      <c r="ARE38" s="1013"/>
      <c r="ARF38" s="1013"/>
      <c r="ARG38" s="1013"/>
      <c r="ARH38" s="1013"/>
      <c r="ARI38" s="1013"/>
      <c r="ARJ38" s="1013"/>
      <c r="ARK38" s="1013"/>
      <c r="ARL38" s="1013"/>
      <c r="ARM38" s="1013"/>
      <c r="ARN38" s="1013"/>
      <c r="ARO38" s="1013"/>
      <c r="ARP38" s="1013"/>
      <c r="ARQ38" s="1013"/>
      <c r="ARR38" s="1013"/>
      <c r="ARS38" s="1013"/>
      <c r="ART38" s="1013"/>
      <c r="ARU38" s="1013"/>
      <c r="ARV38" s="1013"/>
      <c r="ARW38" s="1013"/>
      <c r="ARX38" s="1013"/>
      <c r="ARY38" s="1013"/>
      <c r="ARZ38" s="1013"/>
      <c r="ASA38" s="1013"/>
      <c r="ASB38" s="1013"/>
      <c r="ASC38" s="1013"/>
      <c r="ASD38" s="1013"/>
      <c r="ASE38" s="1013"/>
      <c r="ASF38" s="1013"/>
      <c r="ASG38" s="1013"/>
      <c r="ASH38" s="1013"/>
      <c r="ASI38" s="1013"/>
      <c r="ASJ38" s="1013"/>
      <c r="ASK38" s="1013"/>
      <c r="ASL38" s="1013"/>
      <c r="ASM38" s="1013"/>
      <c r="ASN38" s="1013"/>
      <c r="ASO38" s="1013"/>
      <c r="ASP38" s="1013"/>
      <c r="ASQ38" s="1013"/>
      <c r="ASR38" s="1013"/>
      <c r="ASS38" s="1013"/>
      <c r="AST38" s="1013"/>
      <c r="ASU38" s="1013"/>
      <c r="ASV38" s="1013"/>
      <c r="ASW38" s="1013"/>
      <c r="ASX38" s="1013"/>
      <c r="ASY38" s="1013"/>
      <c r="ASZ38" s="1013"/>
      <c r="ATA38" s="1013"/>
      <c r="ATB38" s="1013"/>
      <c r="ATC38" s="1013"/>
      <c r="ATD38" s="1013"/>
      <c r="ATE38" s="1013"/>
      <c r="ATF38" s="1013"/>
      <c r="ATG38" s="1013"/>
      <c r="ATH38" s="1013"/>
      <c r="ATI38" s="1013"/>
      <c r="ATJ38" s="1013"/>
      <c r="ATK38" s="1013"/>
      <c r="ATL38" s="1013"/>
      <c r="ATM38" s="1013"/>
      <c r="ATN38" s="1013"/>
      <c r="ATO38" s="1013"/>
      <c r="ATP38" s="1013"/>
      <c r="ATQ38" s="1013"/>
      <c r="ATR38" s="1013"/>
      <c r="ATS38" s="1013"/>
      <c r="ATT38" s="1013"/>
      <c r="ATU38" s="1013"/>
      <c r="ATV38" s="1013"/>
      <c r="ATW38" s="1013"/>
      <c r="ATX38" s="1013"/>
      <c r="ATY38" s="1013"/>
      <c r="ATZ38" s="1013"/>
      <c r="AUA38" s="1013"/>
      <c r="AUB38" s="1013"/>
      <c r="AUC38" s="1013"/>
      <c r="AUD38" s="1013"/>
      <c r="AUE38" s="1013"/>
      <c r="AUF38" s="1013"/>
      <c r="AUG38" s="1013"/>
      <c r="AUH38" s="1013"/>
      <c r="AUI38" s="1013"/>
      <c r="AUJ38" s="1013"/>
      <c r="AUK38" s="1013"/>
      <c r="AUL38" s="1013"/>
      <c r="AUM38" s="1013"/>
      <c r="AUN38" s="1013"/>
      <c r="AUO38" s="1013"/>
      <c r="AUP38" s="1013"/>
      <c r="AUQ38" s="1013"/>
      <c r="AUR38" s="1013"/>
      <c r="AUS38" s="1013"/>
      <c r="AUT38" s="1013"/>
      <c r="AUU38" s="1013"/>
      <c r="AUV38" s="1013"/>
      <c r="AUW38" s="1013"/>
      <c r="AUX38" s="1013"/>
      <c r="AUY38" s="1013"/>
      <c r="AUZ38" s="1013"/>
      <c r="AVA38" s="1013"/>
      <c r="AVB38" s="1013"/>
      <c r="AVC38" s="1013"/>
      <c r="AVD38" s="1013"/>
      <c r="AVE38" s="1013"/>
      <c r="AVF38" s="1013"/>
      <c r="AVG38" s="1013"/>
      <c r="AVH38" s="1013"/>
      <c r="AVI38" s="1013"/>
      <c r="AVJ38" s="1013"/>
      <c r="AVK38" s="1013"/>
      <c r="AVL38" s="1013"/>
      <c r="AVM38" s="1013"/>
      <c r="AVN38" s="1013"/>
      <c r="AVO38" s="1013"/>
      <c r="AVP38" s="1013"/>
      <c r="AVQ38" s="1013"/>
      <c r="AVR38" s="1013"/>
      <c r="AVS38" s="1013"/>
      <c r="AVT38" s="1013"/>
      <c r="AVU38" s="1013"/>
      <c r="AVV38" s="1013"/>
      <c r="AVW38" s="1013"/>
      <c r="AVX38" s="1013"/>
      <c r="AVY38" s="1013"/>
      <c r="AVZ38" s="1013"/>
      <c r="AWA38" s="1013"/>
      <c r="AWB38" s="1013"/>
      <c r="AWC38" s="1013"/>
      <c r="AWD38" s="1013"/>
      <c r="AWE38" s="1013"/>
      <c r="AWF38" s="1013"/>
      <c r="AWG38" s="1013"/>
      <c r="AWH38" s="1013"/>
      <c r="AWI38" s="1013"/>
      <c r="AWJ38" s="1013"/>
      <c r="AWK38" s="1013"/>
      <c r="AWL38" s="1013"/>
      <c r="AWM38" s="1013"/>
      <c r="AWN38" s="1013"/>
      <c r="AWO38" s="1013"/>
      <c r="AWP38" s="1013"/>
      <c r="AWQ38" s="1013"/>
      <c r="AWR38" s="1013"/>
      <c r="AWS38" s="1013"/>
      <c r="AWT38" s="1013"/>
      <c r="AWU38" s="1013"/>
      <c r="AWV38" s="1013"/>
      <c r="AWW38" s="1013"/>
      <c r="AWX38" s="1013"/>
      <c r="AWY38" s="1013"/>
      <c r="AWZ38" s="1013"/>
      <c r="AXA38" s="1013"/>
      <c r="AXB38" s="1013"/>
      <c r="AXC38" s="1013"/>
      <c r="AXD38" s="1013"/>
      <c r="AXE38" s="1013"/>
      <c r="AXF38" s="1013"/>
      <c r="AXG38" s="1013"/>
      <c r="AXH38" s="1013"/>
      <c r="AXI38" s="1013"/>
      <c r="AXJ38" s="1013"/>
      <c r="AXK38" s="1013"/>
      <c r="AXL38" s="1013"/>
      <c r="AXM38" s="1013"/>
      <c r="AXN38" s="1013"/>
      <c r="AXO38" s="1013"/>
      <c r="AXP38" s="1013"/>
      <c r="AXQ38" s="1013"/>
      <c r="AXR38" s="1013"/>
      <c r="AXS38" s="1013"/>
      <c r="AXT38" s="1013"/>
      <c r="AXU38" s="1013"/>
      <c r="AXV38" s="1013"/>
      <c r="AXW38" s="1013"/>
      <c r="AXX38" s="1013"/>
      <c r="AXY38" s="1013"/>
      <c r="AXZ38" s="1013"/>
      <c r="AYA38" s="1013"/>
      <c r="AYB38" s="1013"/>
      <c r="AYC38" s="1013"/>
      <c r="AYD38" s="1013"/>
      <c r="AYE38" s="1013"/>
      <c r="AYF38" s="1013"/>
      <c r="AYG38" s="1013"/>
      <c r="AYH38" s="1013"/>
      <c r="AYI38" s="1013"/>
      <c r="AYJ38" s="1013"/>
      <c r="AYK38" s="1013"/>
      <c r="AYL38" s="1013"/>
      <c r="AYM38" s="1013"/>
      <c r="AYN38" s="1013"/>
      <c r="AYO38" s="1013"/>
      <c r="AYP38" s="1013"/>
      <c r="AYQ38" s="1013"/>
      <c r="AYR38" s="1013"/>
      <c r="AYS38" s="1013"/>
      <c r="AYT38" s="1013"/>
      <c r="AYU38" s="1013"/>
      <c r="AYV38" s="1013"/>
      <c r="AYW38" s="1013"/>
      <c r="AYX38" s="1013"/>
      <c r="AYY38" s="1013"/>
      <c r="AYZ38" s="1013"/>
      <c r="AZA38" s="1013"/>
      <c r="AZB38" s="1013"/>
      <c r="AZC38" s="1013"/>
      <c r="AZD38" s="1013"/>
      <c r="AZE38" s="1013"/>
      <c r="AZF38" s="1013"/>
      <c r="AZG38" s="1013"/>
      <c r="AZH38" s="1013"/>
      <c r="AZI38" s="1013"/>
      <c r="AZJ38" s="1013"/>
      <c r="AZK38" s="1013"/>
      <c r="AZL38" s="1013"/>
      <c r="AZM38" s="1013"/>
      <c r="AZN38" s="1013"/>
      <c r="AZO38" s="1013"/>
      <c r="AZP38" s="1013"/>
      <c r="AZQ38" s="1013"/>
      <c r="AZR38" s="1013"/>
      <c r="AZS38" s="1013"/>
      <c r="AZT38" s="1013"/>
      <c r="AZU38" s="1013"/>
      <c r="AZV38" s="1013"/>
      <c r="AZW38" s="1013"/>
      <c r="AZX38" s="1013"/>
      <c r="AZY38" s="1013"/>
      <c r="AZZ38" s="1013"/>
      <c r="BAA38" s="1013"/>
      <c r="BAB38" s="1013"/>
      <c r="BAC38" s="1013"/>
      <c r="BAD38" s="1013"/>
      <c r="BAE38" s="1013"/>
      <c r="BAF38" s="1013"/>
      <c r="BAG38" s="1013"/>
      <c r="BAH38" s="1013"/>
      <c r="BAI38" s="1013"/>
      <c r="BAJ38" s="1013"/>
      <c r="BAK38" s="1013"/>
      <c r="BAL38" s="1013"/>
      <c r="BAM38" s="1013"/>
      <c r="BAN38" s="1013"/>
      <c r="BAO38" s="1013"/>
      <c r="BAP38" s="1013"/>
      <c r="BAQ38" s="1013"/>
      <c r="BAR38" s="1013"/>
      <c r="BAS38" s="1013"/>
      <c r="BAT38" s="1013"/>
      <c r="BAU38" s="1013"/>
      <c r="BAV38" s="1013"/>
      <c r="BAW38" s="1013"/>
      <c r="BAX38" s="1013"/>
      <c r="BAY38" s="1013"/>
      <c r="BAZ38" s="1013"/>
      <c r="BBA38" s="1013"/>
      <c r="BBB38" s="1013"/>
      <c r="BBC38" s="1013"/>
      <c r="BBD38" s="1013"/>
      <c r="BBE38" s="1013"/>
      <c r="BBF38" s="1013"/>
      <c r="BBG38" s="1013"/>
      <c r="BBH38" s="1013"/>
      <c r="BBI38" s="1013"/>
      <c r="BBJ38" s="1013"/>
      <c r="BBK38" s="1013"/>
      <c r="BBL38" s="1013"/>
      <c r="BBM38" s="1013"/>
      <c r="BBN38" s="1013"/>
      <c r="BBO38" s="1013"/>
      <c r="BBP38" s="1013"/>
      <c r="BBQ38" s="1013"/>
      <c r="BBR38" s="1013"/>
      <c r="BBS38" s="1013"/>
      <c r="BBT38" s="1013"/>
      <c r="BBU38" s="1013"/>
      <c r="BBV38" s="1013"/>
      <c r="BBW38" s="1013"/>
      <c r="BBX38" s="1013"/>
      <c r="BBY38" s="1013"/>
      <c r="BBZ38" s="1013"/>
      <c r="BCA38" s="1013"/>
      <c r="BCB38" s="1013"/>
      <c r="BCC38" s="1013"/>
      <c r="BCD38" s="1013"/>
      <c r="BCE38" s="1013"/>
      <c r="BCF38" s="1013"/>
      <c r="BCG38" s="1013"/>
      <c r="BCH38" s="1013"/>
      <c r="BCI38" s="1013"/>
      <c r="BCJ38" s="1013"/>
      <c r="BCK38" s="1013"/>
      <c r="BCL38" s="1013"/>
      <c r="BCM38" s="1013"/>
      <c r="BCN38" s="1013"/>
      <c r="BCO38" s="1013"/>
      <c r="BCP38" s="1013"/>
      <c r="BCQ38" s="1013"/>
      <c r="BCR38" s="1013"/>
      <c r="BCS38" s="1013"/>
      <c r="BCT38" s="1013"/>
      <c r="BCU38" s="1013"/>
      <c r="BCV38" s="1013"/>
      <c r="BCW38" s="1013"/>
      <c r="BCX38" s="1013"/>
      <c r="BCY38" s="1013"/>
      <c r="BCZ38" s="1013"/>
      <c r="BDA38" s="1013"/>
      <c r="BDB38" s="1013"/>
      <c r="BDC38" s="1013"/>
      <c r="BDD38" s="1013"/>
      <c r="BDE38" s="1013"/>
      <c r="BDF38" s="1013"/>
      <c r="BDG38" s="1013"/>
      <c r="BDH38" s="1013"/>
      <c r="BDI38" s="1013"/>
      <c r="BDJ38" s="1013"/>
      <c r="BDK38" s="1013"/>
      <c r="BDL38" s="1013"/>
      <c r="BDM38" s="1013"/>
      <c r="BDN38" s="1013"/>
      <c r="BDO38" s="1013"/>
      <c r="BDP38" s="1013"/>
      <c r="BDQ38" s="1013"/>
      <c r="BDR38" s="1013"/>
      <c r="BDS38" s="1013"/>
      <c r="BDT38" s="1013"/>
      <c r="BDU38" s="1013"/>
      <c r="BDV38" s="1013"/>
      <c r="BDW38" s="1013"/>
      <c r="BDX38" s="1013"/>
      <c r="BDY38" s="1013"/>
      <c r="BDZ38" s="1013"/>
      <c r="BEA38" s="1013"/>
      <c r="BEB38" s="1013"/>
      <c r="BEC38" s="1013"/>
      <c r="BED38" s="1013"/>
      <c r="BEE38" s="1013"/>
      <c r="BEF38" s="1013"/>
      <c r="BEG38" s="1013"/>
      <c r="BEH38" s="1013"/>
      <c r="BEI38" s="1013"/>
      <c r="BEJ38" s="1013"/>
      <c r="BEK38" s="1013"/>
      <c r="BEL38" s="1013"/>
      <c r="BEM38" s="1013"/>
      <c r="BEN38" s="1013"/>
      <c r="BEO38" s="1013"/>
      <c r="BEP38" s="1013"/>
      <c r="BEQ38" s="1013"/>
      <c r="BER38" s="1013"/>
      <c r="BES38" s="1013"/>
      <c r="BET38" s="1013"/>
      <c r="BEU38" s="1013"/>
      <c r="BEV38" s="1013"/>
      <c r="BEW38" s="1013"/>
      <c r="BEX38" s="1013"/>
      <c r="BEY38" s="1013"/>
      <c r="BEZ38" s="1013"/>
      <c r="BFA38" s="1013"/>
      <c r="BFB38" s="1013"/>
      <c r="BFC38" s="1013"/>
      <c r="BFD38" s="1013"/>
      <c r="BFE38" s="1013"/>
      <c r="BFF38" s="1013"/>
      <c r="BFG38" s="1013"/>
      <c r="BFH38" s="1013"/>
      <c r="BFI38" s="1013"/>
      <c r="BFJ38" s="1013"/>
      <c r="BFK38" s="1013"/>
      <c r="BFL38" s="1013"/>
      <c r="BFM38" s="1013"/>
      <c r="BFN38" s="1013"/>
      <c r="BFO38" s="1013"/>
      <c r="BFP38" s="1013"/>
      <c r="BFQ38" s="1013"/>
      <c r="BFR38" s="1013"/>
      <c r="BFS38" s="1013"/>
      <c r="BFT38" s="1013"/>
      <c r="BFU38" s="1013"/>
      <c r="BFV38" s="1013"/>
      <c r="BFW38" s="1013"/>
      <c r="BFX38" s="1013"/>
      <c r="BFY38" s="1013"/>
      <c r="BFZ38" s="1013"/>
      <c r="BGA38" s="1013"/>
      <c r="BGB38" s="1013"/>
      <c r="BGC38" s="1013"/>
      <c r="BGD38" s="1013"/>
      <c r="BGE38" s="1013"/>
      <c r="BGF38" s="1013"/>
      <c r="BGG38" s="1013"/>
      <c r="BGH38" s="1013"/>
      <c r="BGI38" s="1013"/>
      <c r="BGJ38" s="1013"/>
      <c r="BGK38" s="1013"/>
      <c r="BGL38" s="1013"/>
      <c r="BGM38" s="1013"/>
      <c r="BGN38" s="1013"/>
      <c r="BGO38" s="1013"/>
      <c r="BGP38" s="1013"/>
      <c r="BGQ38" s="1013"/>
      <c r="BGR38" s="1013"/>
      <c r="BGS38" s="1013"/>
      <c r="BGT38" s="1013"/>
      <c r="BGU38" s="1013"/>
      <c r="BGV38" s="1013"/>
      <c r="BGW38" s="1013"/>
      <c r="BGX38" s="1013"/>
      <c r="BGY38" s="1013"/>
      <c r="BGZ38" s="1013"/>
      <c r="BHA38" s="1013"/>
      <c r="BHB38" s="1013"/>
      <c r="BHC38" s="1013"/>
      <c r="BHD38" s="1013"/>
      <c r="BHE38" s="1013"/>
      <c r="BHF38" s="1013"/>
      <c r="BHG38" s="1013"/>
      <c r="BHH38" s="1013"/>
      <c r="BHI38" s="1013"/>
      <c r="BHJ38" s="1013"/>
      <c r="BHK38" s="1013"/>
      <c r="BHL38" s="1013"/>
      <c r="BHM38" s="1013"/>
      <c r="BHN38" s="1013"/>
      <c r="BHO38" s="1013"/>
      <c r="BHP38" s="1013"/>
      <c r="BHQ38" s="1013"/>
      <c r="BHR38" s="1013"/>
      <c r="BHS38" s="1013"/>
      <c r="BHT38" s="1013"/>
      <c r="BHU38" s="1013"/>
      <c r="BHV38" s="1013"/>
      <c r="BHW38" s="1013"/>
      <c r="BHX38" s="1013"/>
      <c r="BHY38" s="1013"/>
      <c r="BHZ38" s="1013"/>
      <c r="BIA38" s="1013"/>
      <c r="BIB38" s="1013"/>
      <c r="BIC38" s="1013"/>
      <c r="BID38" s="1013"/>
      <c r="BIE38" s="1013"/>
      <c r="BIF38" s="1013"/>
      <c r="BIG38" s="1013"/>
      <c r="BIH38" s="1013"/>
      <c r="BII38" s="1013"/>
      <c r="BIJ38" s="1013"/>
      <c r="BIK38" s="1013"/>
      <c r="BIL38" s="1013"/>
      <c r="BIM38" s="1013"/>
      <c r="BIN38" s="1013"/>
      <c r="BIO38" s="1013"/>
      <c r="BIP38" s="1013"/>
      <c r="BIQ38" s="1013"/>
      <c r="BIR38" s="1013"/>
      <c r="BIS38" s="1013"/>
      <c r="BIT38" s="1013"/>
      <c r="BIU38" s="1013"/>
      <c r="BIV38" s="1013"/>
      <c r="BIW38" s="1013"/>
      <c r="BIX38" s="1013"/>
      <c r="BIY38" s="1013"/>
      <c r="BIZ38" s="1013"/>
      <c r="BJA38" s="1013"/>
      <c r="BJB38" s="1013"/>
      <c r="BJC38" s="1013"/>
      <c r="BJD38" s="1013"/>
      <c r="BJE38" s="1013"/>
      <c r="BJF38" s="1013"/>
      <c r="BJG38" s="1013"/>
      <c r="BJH38" s="1013"/>
      <c r="BJI38" s="1013"/>
      <c r="BJJ38" s="1013"/>
      <c r="BJK38" s="1013"/>
      <c r="BJL38" s="1013"/>
      <c r="BJM38" s="1013"/>
      <c r="BJN38" s="1013"/>
      <c r="BJO38" s="1013"/>
      <c r="BJP38" s="1013"/>
      <c r="BJQ38" s="1013"/>
      <c r="BJR38" s="1013"/>
      <c r="BJS38" s="1013"/>
      <c r="BJT38" s="1013"/>
      <c r="BJU38" s="1013"/>
      <c r="BJV38" s="1013"/>
      <c r="BJW38" s="1013"/>
      <c r="BJX38" s="1013"/>
      <c r="BJY38" s="1013"/>
      <c r="BJZ38" s="1013"/>
      <c r="BKA38" s="1013"/>
      <c r="BKB38" s="1013"/>
      <c r="BKC38" s="1013"/>
      <c r="BKD38" s="1013"/>
      <c r="BKE38" s="1013"/>
      <c r="BKF38" s="1013"/>
      <c r="BKG38" s="1013"/>
      <c r="BKH38" s="1013"/>
      <c r="BKI38" s="1013"/>
      <c r="BKJ38" s="1013"/>
      <c r="BKK38" s="1013"/>
      <c r="BKL38" s="1013"/>
      <c r="BKM38" s="1013"/>
      <c r="BKN38" s="1013"/>
      <c r="BKO38" s="1013"/>
      <c r="BKP38" s="1013"/>
      <c r="BKQ38" s="1013"/>
      <c r="BKR38" s="1013"/>
      <c r="BKS38" s="1013"/>
      <c r="BKT38" s="1013"/>
      <c r="BKU38" s="1013"/>
      <c r="BKV38" s="1013"/>
      <c r="BKW38" s="1013"/>
      <c r="BKX38" s="1013"/>
      <c r="BKY38" s="1013"/>
      <c r="BKZ38" s="1013"/>
      <c r="BLA38" s="1013"/>
      <c r="BLB38" s="1013"/>
      <c r="BLC38" s="1013"/>
      <c r="BLD38" s="1013"/>
      <c r="BLE38" s="1013"/>
      <c r="BLF38" s="1013"/>
      <c r="BLG38" s="1013"/>
      <c r="BLH38" s="1013"/>
      <c r="BLI38" s="1013"/>
      <c r="BLJ38" s="1013"/>
      <c r="BLK38" s="1013"/>
      <c r="BLL38" s="1013"/>
      <c r="BLM38" s="1013"/>
      <c r="BLN38" s="1013"/>
      <c r="BLO38" s="1013"/>
      <c r="BLP38" s="1013"/>
      <c r="BLQ38" s="1013"/>
      <c r="BLR38" s="1013"/>
      <c r="BLS38" s="1013"/>
      <c r="BLT38" s="1013"/>
      <c r="BLU38" s="1013"/>
      <c r="BLV38" s="1013"/>
      <c r="BLW38" s="1013"/>
      <c r="BLX38" s="1013"/>
      <c r="BLY38" s="1013"/>
      <c r="BLZ38" s="1013"/>
      <c r="BMA38" s="1013"/>
      <c r="BMB38" s="1013"/>
      <c r="BMC38" s="1013"/>
      <c r="BMD38" s="1013"/>
      <c r="BME38" s="1013"/>
      <c r="BMF38" s="1013"/>
      <c r="BMG38" s="1013"/>
      <c r="BMH38" s="1013"/>
      <c r="BMI38" s="1013"/>
      <c r="BMJ38" s="1013"/>
      <c r="BMK38" s="1013"/>
      <c r="BML38" s="1013"/>
      <c r="BMM38" s="1013"/>
      <c r="BMN38" s="1013"/>
      <c r="BMO38" s="1013"/>
      <c r="BMP38" s="1013"/>
      <c r="BMQ38" s="1013"/>
      <c r="BMR38" s="1013"/>
      <c r="BMS38" s="1013"/>
      <c r="BMT38" s="1013"/>
      <c r="BMU38" s="1013"/>
      <c r="BMV38" s="1013"/>
      <c r="BMW38" s="1013"/>
      <c r="BMX38" s="1013"/>
      <c r="BMY38" s="1013"/>
      <c r="BMZ38" s="1013"/>
      <c r="BNA38" s="1013"/>
      <c r="BNB38" s="1013"/>
      <c r="BNC38" s="1013"/>
      <c r="BND38" s="1013"/>
      <c r="BNE38" s="1013"/>
      <c r="BNF38" s="1013"/>
      <c r="BNG38" s="1013"/>
      <c r="BNH38" s="1013"/>
      <c r="BNI38" s="1013"/>
      <c r="BNJ38" s="1013"/>
      <c r="BNK38" s="1013"/>
      <c r="BNL38" s="1013"/>
      <c r="BNM38" s="1013"/>
      <c r="BNN38" s="1013"/>
      <c r="BNO38" s="1013"/>
      <c r="BNP38" s="1013"/>
      <c r="BNQ38" s="1013"/>
      <c r="BNR38" s="1013"/>
      <c r="BNS38" s="1013"/>
      <c r="BNT38" s="1013"/>
      <c r="BNU38" s="1013"/>
      <c r="BNV38" s="1013"/>
      <c r="BNW38" s="1013"/>
      <c r="BNX38" s="1013"/>
      <c r="BNY38" s="1013"/>
      <c r="BNZ38" s="1013"/>
      <c r="BOA38" s="1013"/>
      <c r="BOB38" s="1013"/>
      <c r="BOC38" s="1013"/>
      <c r="BOD38" s="1013"/>
      <c r="BOE38" s="1013"/>
      <c r="BOF38" s="1013"/>
      <c r="BOG38" s="1013"/>
      <c r="BOH38" s="1013"/>
      <c r="BOI38" s="1013"/>
      <c r="BOJ38" s="1013"/>
      <c r="BOK38" s="1013"/>
      <c r="BOL38" s="1013"/>
      <c r="BOM38" s="1013"/>
      <c r="BON38" s="1013"/>
      <c r="BOO38" s="1013"/>
      <c r="BOP38" s="1013"/>
      <c r="BOQ38" s="1013"/>
      <c r="BOR38" s="1013"/>
      <c r="BOS38" s="1013"/>
      <c r="BOT38" s="1013"/>
      <c r="BOU38" s="1013"/>
      <c r="BOV38" s="1013"/>
      <c r="BOW38" s="1013"/>
      <c r="BOX38" s="1013"/>
      <c r="BOY38" s="1013"/>
      <c r="BOZ38" s="1013"/>
      <c r="BPA38" s="1013"/>
      <c r="BPB38" s="1013"/>
      <c r="BPC38" s="1013"/>
      <c r="BPD38" s="1013"/>
      <c r="BPE38" s="1013"/>
      <c r="BPF38" s="1013"/>
      <c r="BPG38" s="1013"/>
      <c r="BPH38" s="1013"/>
      <c r="BPI38" s="1013"/>
      <c r="BPJ38" s="1013"/>
      <c r="BPK38" s="1013"/>
      <c r="BPL38" s="1013"/>
      <c r="BPM38" s="1013"/>
      <c r="BPN38" s="1013"/>
      <c r="BPO38" s="1013"/>
      <c r="BPP38" s="1013"/>
      <c r="BPQ38" s="1013"/>
      <c r="BPR38" s="1013"/>
      <c r="BPS38" s="1013"/>
      <c r="BPT38" s="1013"/>
      <c r="BPU38" s="1013"/>
      <c r="BPV38" s="1013"/>
      <c r="BPW38" s="1013"/>
      <c r="BPX38" s="1013"/>
      <c r="BPY38" s="1013"/>
      <c r="BPZ38" s="1013"/>
      <c r="BQA38" s="1013"/>
      <c r="BQB38" s="1013"/>
      <c r="BQC38" s="1013"/>
      <c r="BQD38" s="1013"/>
      <c r="BQE38" s="1013"/>
      <c r="BQF38" s="1013"/>
      <c r="BQG38" s="1013"/>
      <c r="BQH38" s="1013"/>
      <c r="BQI38" s="1013"/>
      <c r="BQJ38" s="1013"/>
      <c r="BQK38" s="1013"/>
      <c r="BQL38" s="1013"/>
      <c r="BQM38" s="1013"/>
      <c r="BQN38" s="1013"/>
      <c r="BQO38" s="1013"/>
      <c r="BQP38" s="1013"/>
      <c r="BQQ38" s="1013"/>
      <c r="BQR38" s="1013"/>
      <c r="BQS38" s="1013"/>
      <c r="BQT38" s="1013"/>
      <c r="BQU38" s="1013"/>
      <c r="BQV38" s="1013"/>
      <c r="BQW38" s="1013"/>
      <c r="BQX38" s="1013"/>
      <c r="BQY38" s="1013"/>
      <c r="BQZ38" s="1013"/>
      <c r="BRA38" s="1013"/>
      <c r="BRB38" s="1013"/>
      <c r="BRC38" s="1013"/>
      <c r="BRD38" s="1013"/>
      <c r="BRE38" s="1013"/>
      <c r="BRF38" s="1013"/>
      <c r="BRG38" s="1013"/>
      <c r="BRH38" s="1013"/>
      <c r="BRI38" s="1013"/>
      <c r="BRJ38" s="1013"/>
      <c r="BRK38" s="1013"/>
      <c r="BRL38" s="1013"/>
      <c r="BRM38" s="1013"/>
      <c r="BRN38" s="1013"/>
      <c r="BRO38" s="1013"/>
      <c r="BRP38" s="1013"/>
      <c r="BRQ38" s="1013"/>
      <c r="BRR38" s="1013"/>
      <c r="BRS38" s="1013"/>
      <c r="BRT38" s="1013"/>
      <c r="BRU38" s="1013"/>
      <c r="BRV38" s="1013"/>
      <c r="BRW38" s="1013"/>
      <c r="BRX38" s="1013"/>
      <c r="BRY38" s="1013"/>
      <c r="BRZ38" s="1013"/>
      <c r="BSA38" s="1013"/>
      <c r="BSB38" s="1013"/>
      <c r="BSC38" s="1013"/>
      <c r="BSD38" s="1013"/>
      <c r="BSE38" s="1013"/>
      <c r="BSF38" s="1013"/>
      <c r="BSG38" s="1013"/>
      <c r="BSH38" s="1013"/>
      <c r="BSI38" s="1013"/>
      <c r="BSJ38" s="1013"/>
      <c r="BSK38" s="1013"/>
      <c r="BSL38" s="1013"/>
      <c r="BSM38" s="1013"/>
      <c r="BSN38" s="1013"/>
      <c r="BSO38" s="1013"/>
      <c r="BSP38" s="1013"/>
      <c r="BSQ38" s="1013"/>
      <c r="BSR38" s="1013"/>
      <c r="BSS38" s="1013"/>
      <c r="BST38" s="1013"/>
      <c r="BSU38" s="1013"/>
      <c r="BSV38" s="1013"/>
      <c r="BSW38" s="1013"/>
      <c r="BSX38" s="1013"/>
      <c r="BSY38" s="1013"/>
      <c r="BSZ38" s="1013"/>
      <c r="BTA38" s="1013"/>
      <c r="BTB38" s="1013"/>
      <c r="BTC38" s="1013"/>
      <c r="BTD38" s="1013"/>
      <c r="BTE38" s="1013"/>
      <c r="BTF38" s="1013"/>
      <c r="BTG38" s="1013"/>
      <c r="BTH38" s="1013"/>
      <c r="BTI38" s="1013"/>
      <c r="BTJ38" s="1013"/>
      <c r="BTK38" s="1013"/>
      <c r="BTL38" s="1013"/>
      <c r="BTM38" s="1013"/>
      <c r="BTN38" s="1013"/>
      <c r="BTO38" s="1013"/>
      <c r="BTP38" s="1013"/>
      <c r="BTQ38" s="1013"/>
      <c r="BTR38" s="1013"/>
      <c r="BTS38" s="1013"/>
      <c r="BTT38" s="1013"/>
      <c r="BTU38" s="1013"/>
      <c r="BTV38" s="1013"/>
      <c r="BTW38" s="1013"/>
      <c r="BTX38" s="1013"/>
      <c r="BTY38" s="1013"/>
      <c r="BTZ38" s="1013"/>
      <c r="BUA38" s="1013"/>
      <c r="BUB38" s="1013"/>
      <c r="BUC38" s="1013"/>
      <c r="BUD38" s="1013"/>
      <c r="BUE38" s="1013"/>
      <c r="BUF38" s="1013"/>
      <c r="BUG38" s="1013"/>
      <c r="BUH38" s="1013"/>
      <c r="BUI38" s="1013"/>
      <c r="BUJ38" s="1013"/>
      <c r="BUK38" s="1013"/>
      <c r="BUL38" s="1013"/>
      <c r="BUM38" s="1013"/>
      <c r="BUN38" s="1013"/>
      <c r="BUO38" s="1013"/>
      <c r="BUP38" s="1013"/>
      <c r="BUQ38" s="1013"/>
      <c r="BUR38" s="1013"/>
      <c r="BUS38" s="1013"/>
      <c r="BUT38" s="1013"/>
      <c r="BUU38" s="1013"/>
      <c r="BUV38" s="1013"/>
      <c r="BUW38" s="1013"/>
      <c r="BUX38" s="1013"/>
      <c r="BUY38" s="1013"/>
      <c r="BUZ38" s="1013"/>
      <c r="BVA38" s="1013"/>
      <c r="BVB38" s="1013"/>
      <c r="BVC38" s="1013"/>
      <c r="BVD38" s="1013"/>
      <c r="BVE38" s="1013"/>
      <c r="BVF38" s="1013"/>
      <c r="BVG38" s="1013"/>
      <c r="BVH38" s="1013"/>
      <c r="BVI38" s="1013"/>
      <c r="BVJ38" s="1013"/>
      <c r="BVK38" s="1013"/>
      <c r="BVL38" s="1013"/>
      <c r="BVM38" s="1013"/>
      <c r="BVN38" s="1013"/>
      <c r="BVO38" s="1013"/>
      <c r="BVP38" s="1013"/>
      <c r="BVQ38" s="1013"/>
      <c r="BVR38" s="1013"/>
      <c r="BVS38" s="1013"/>
      <c r="BVT38" s="1013"/>
      <c r="BVU38" s="1013"/>
      <c r="BVV38" s="1013"/>
      <c r="BVW38" s="1013"/>
      <c r="BVX38" s="1013"/>
      <c r="BVY38" s="1013"/>
      <c r="BVZ38" s="1013"/>
      <c r="BWA38" s="1013"/>
      <c r="BWB38" s="1013"/>
      <c r="BWC38" s="1013"/>
      <c r="BWD38" s="1013"/>
      <c r="BWE38" s="1013"/>
      <c r="BWF38" s="1013"/>
      <c r="BWG38" s="1013"/>
      <c r="BWH38" s="1013"/>
      <c r="BWI38" s="1013"/>
      <c r="BWJ38" s="1013"/>
      <c r="BWK38" s="1013"/>
      <c r="BWL38" s="1013"/>
      <c r="BWM38" s="1013"/>
      <c r="BWN38" s="1013"/>
      <c r="BWO38" s="1013"/>
      <c r="BWP38" s="1013"/>
      <c r="BWQ38" s="1013"/>
      <c r="BWR38" s="1013"/>
      <c r="BWS38" s="1013"/>
      <c r="BWT38" s="1013"/>
      <c r="BWU38" s="1013"/>
      <c r="BWV38" s="1013"/>
      <c r="BWW38" s="1013"/>
      <c r="BWX38" s="1013"/>
      <c r="BWY38" s="1013"/>
      <c r="BWZ38" s="1013"/>
      <c r="BXA38" s="1013"/>
      <c r="BXB38" s="1013"/>
      <c r="BXC38" s="1013"/>
      <c r="BXD38" s="1013"/>
      <c r="BXE38" s="1013"/>
      <c r="BXF38" s="1013"/>
      <c r="BXG38" s="1013"/>
      <c r="BXH38" s="1013"/>
      <c r="BXI38" s="1013"/>
      <c r="BXJ38" s="1013"/>
      <c r="BXK38" s="1013"/>
      <c r="BXL38" s="1013"/>
      <c r="BXM38" s="1013"/>
      <c r="BXN38" s="1013"/>
      <c r="BXO38" s="1013"/>
      <c r="BXP38" s="1013"/>
      <c r="BXQ38" s="1013"/>
      <c r="BXR38" s="1013"/>
      <c r="BXS38" s="1013"/>
      <c r="BXT38" s="1013"/>
      <c r="BXU38" s="1013"/>
      <c r="BXV38" s="1013"/>
      <c r="BXW38" s="1013"/>
      <c r="BXX38" s="1013"/>
      <c r="BXY38" s="1013"/>
      <c r="BXZ38" s="1013"/>
      <c r="BYA38" s="1013"/>
      <c r="BYB38" s="1013"/>
      <c r="BYC38" s="1013"/>
      <c r="BYD38" s="1013"/>
      <c r="BYE38" s="1013"/>
      <c r="BYF38" s="1013"/>
      <c r="BYG38" s="1013"/>
      <c r="BYH38" s="1013"/>
      <c r="BYI38" s="1013"/>
      <c r="BYJ38" s="1013"/>
      <c r="BYK38" s="1013"/>
      <c r="BYL38" s="1013"/>
      <c r="BYM38" s="1013"/>
      <c r="BYN38" s="1013"/>
      <c r="BYO38" s="1013"/>
      <c r="BYP38" s="1013"/>
      <c r="BYQ38" s="1013"/>
      <c r="BYR38" s="1013"/>
      <c r="BYS38" s="1013"/>
      <c r="BYT38" s="1013"/>
      <c r="BYU38" s="1013"/>
      <c r="BYV38" s="1013"/>
      <c r="BYW38" s="1013"/>
      <c r="BYX38" s="1013"/>
      <c r="BYY38" s="1013"/>
      <c r="BYZ38" s="1013"/>
      <c r="BZA38" s="1013"/>
      <c r="BZB38" s="1013"/>
      <c r="BZC38" s="1013"/>
      <c r="BZD38" s="1013"/>
      <c r="BZE38" s="1013"/>
      <c r="BZF38" s="1013"/>
      <c r="BZG38" s="1013"/>
      <c r="BZH38" s="1013"/>
      <c r="BZI38" s="1013"/>
      <c r="BZJ38" s="1013"/>
      <c r="BZK38" s="1013"/>
      <c r="BZL38" s="1013"/>
      <c r="BZM38" s="1013"/>
      <c r="BZN38" s="1013"/>
      <c r="BZO38" s="1013"/>
      <c r="BZP38" s="1013"/>
      <c r="BZQ38" s="1013"/>
      <c r="BZR38" s="1013"/>
      <c r="BZS38" s="1013"/>
      <c r="BZT38" s="1013"/>
      <c r="BZU38" s="1013"/>
      <c r="BZV38" s="1013"/>
      <c r="BZW38" s="1013"/>
      <c r="BZX38" s="1013"/>
      <c r="BZY38" s="1013"/>
      <c r="BZZ38" s="1013"/>
      <c r="CAA38" s="1013"/>
      <c r="CAB38" s="1013"/>
      <c r="CAC38" s="1013"/>
      <c r="CAD38" s="1013"/>
      <c r="CAE38" s="1013"/>
      <c r="CAF38" s="1013"/>
      <c r="CAG38" s="1013"/>
      <c r="CAH38" s="1013"/>
      <c r="CAI38" s="1013"/>
      <c r="CAJ38" s="1013"/>
      <c r="CAK38" s="1013"/>
      <c r="CAL38" s="1013"/>
      <c r="CAM38" s="1013"/>
      <c r="CAN38" s="1013"/>
      <c r="CAO38" s="1013"/>
      <c r="CAP38" s="1013"/>
      <c r="CAQ38" s="1013"/>
      <c r="CAR38" s="1013"/>
      <c r="CAS38" s="1013"/>
      <c r="CAT38" s="1013"/>
      <c r="CAU38" s="1013"/>
      <c r="CAV38" s="1013"/>
      <c r="CAW38" s="1013"/>
      <c r="CAX38" s="1013"/>
      <c r="CAY38" s="1013"/>
      <c r="CAZ38" s="1013"/>
      <c r="CBA38" s="1013"/>
      <c r="CBB38" s="1013"/>
      <c r="CBC38" s="1013"/>
      <c r="CBD38" s="1013"/>
      <c r="CBE38" s="1013"/>
      <c r="CBF38" s="1013"/>
      <c r="CBG38" s="1013"/>
      <c r="CBH38" s="1013"/>
      <c r="CBI38" s="1013"/>
      <c r="CBJ38" s="1013"/>
      <c r="CBK38" s="1013"/>
      <c r="CBL38" s="1013"/>
      <c r="CBM38" s="1013"/>
      <c r="CBN38" s="1013"/>
      <c r="CBO38" s="1013"/>
      <c r="CBP38" s="1013"/>
      <c r="CBQ38" s="1013"/>
      <c r="CBR38" s="1013"/>
      <c r="CBS38" s="1013"/>
      <c r="CBT38" s="1013"/>
      <c r="CBU38" s="1013"/>
      <c r="CBV38" s="1013"/>
      <c r="CBW38" s="1013"/>
      <c r="CBX38" s="1013"/>
      <c r="CBY38" s="1013"/>
      <c r="CBZ38" s="1013"/>
      <c r="CCA38" s="1013"/>
      <c r="CCB38" s="1013"/>
      <c r="CCC38" s="1013"/>
      <c r="CCD38" s="1013"/>
      <c r="CCE38" s="1013"/>
      <c r="CCF38" s="1013"/>
      <c r="CCG38" s="1013"/>
      <c r="CCH38" s="1013"/>
      <c r="CCI38" s="1013"/>
      <c r="CCJ38" s="1013"/>
      <c r="CCK38" s="1013"/>
      <c r="CCL38" s="1013"/>
      <c r="CCM38" s="1013"/>
      <c r="CCN38" s="1013"/>
      <c r="CCO38" s="1013"/>
      <c r="CCP38" s="1013"/>
      <c r="CCQ38" s="1013"/>
      <c r="CCR38" s="1013"/>
      <c r="CCS38" s="1013"/>
      <c r="CCT38" s="1013"/>
      <c r="CCU38" s="1013"/>
      <c r="CCV38" s="1013"/>
      <c r="CCW38" s="1013"/>
      <c r="CCX38" s="1013"/>
      <c r="CCY38" s="1013"/>
      <c r="CCZ38" s="1013"/>
      <c r="CDA38" s="1013"/>
      <c r="CDB38" s="1013"/>
      <c r="CDC38" s="1013"/>
      <c r="CDD38" s="1013"/>
      <c r="CDE38" s="1013"/>
      <c r="CDF38" s="1013"/>
      <c r="CDG38" s="1013"/>
      <c r="CDH38" s="1013"/>
      <c r="CDI38" s="1013"/>
      <c r="CDJ38" s="1013"/>
      <c r="CDK38" s="1013"/>
      <c r="CDL38" s="1013"/>
      <c r="CDM38" s="1013"/>
      <c r="CDN38" s="1013"/>
      <c r="CDO38" s="1013"/>
      <c r="CDP38" s="1013"/>
      <c r="CDQ38" s="1013"/>
      <c r="CDR38" s="1013"/>
      <c r="CDS38" s="1013"/>
      <c r="CDT38" s="1013"/>
      <c r="CDU38" s="1013"/>
      <c r="CDV38" s="1013"/>
      <c r="CDW38" s="1013"/>
      <c r="CDX38" s="1013"/>
      <c r="CDY38" s="1013"/>
      <c r="CDZ38" s="1013"/>
      <c r="CEA38" s="1013"/>
      <c r="CEB38" s="1013"/>
      <c r="CEC38" s="1013"/>
      <c r="CED38" s="1013"/>
      <c r="CEE38" s="1013"/>
      <c r="CEF38" s="1013"/>
      <c r="CEG38" s="1013"/>
      <c r="CEH38" s="1013"/>
      <c r="CEI38" s="1013"/>
      <c r="CEJ38" s="1013"/>
      <c r="CEK38" s="1013"/>
      <c r="CEL38" s="1013"/>
      <c r="CEM38" s="1013"/>
      <c r="CEN38" s="1013"/>
      <c r="CEO38" s="1013"/>
      <c r="CEP38" s="1013"/>
      <c r="CEQ38" s="1013"/>
      <c r="CER38" s="1013"/>
      <c r="CES38" s="1013"/>
      <c r="CET38" s="1013"/>
      <c r="CEU38" s="1013"/>
      <c r="CEV38" s="1013"/>
      <c r="CEW38" s="1013"/>
      <c r="CEX38" s="1013"/>
      <c r="CEY38" s="1013"/>
      <c r="CEZ38" s="1013"/>
      <c r="CFA38" s="1013"/>
      <c r="CFB38" s="1013"/>
      <c r="CFC38" s="1013"/>
      <c r="CFD38" s="1013"/>
      <c r="CFE38" s="1013"/>
      <c r="CFF38" s="1013"/>
      <c r="CFG38" s="1013"/>
      <c r="CFH38" s="1013"/>
      <c r="CFI38" s="1013"/>
      <c r="CFJ38" s="1013"/>
      <c r="CFK38" s="1013"/>
      <c r="CFL38" s="1013"/>
      <c r="CFM38" s="1013"/>
      <c r="CFN38" s="1013"/>
      <c r="CFO38" s="1013"/>
      <c r="CFP38" s="1013"/>
      <c r="CFQ38" s="1013"/>
      <c r="CFR38" s="1013"/>
      <c r="CFS38" s="1013"/>
      <c r="CFT38" s="1013"/>
      <c r="CFU38" s="1013"/>
      <c r="CFV38" s="1013"/>
      <c r="CFW38" s="1013"/>
      <c r="CFX38" s="1013"/>
      <c r="CFY38" s="1013"/>
      <c r="CFZ38" s="1013"/>
      <c r="CGA38" s="1013"/>
      <c r="CGB38" s="1013"/>
      <c r="CGC38" s="1013"/>
      <c r="CGD38" s="1013"/>
      <c r="CGE38" s="1013"/>
      <c r="CGF38" s="1013"/>
      <c r="CGG38" s="1013"/>
      <c r="CGH38" s="1013"/>
      <c r="CGI38" s="1013"/>
      <c r="CGJ38" s="1013"/>
      <c r="CGK38" s="1013"/>
      <c r="CGL38" s="1013"/>
      <c r="CGM38" s="1013"/>
      <c r="CGN38" s="1013"/>
      <c r="CGO38" s="1013"/>
      <c r="CGP38" s="1013"/>
      <c r="CGQ38" s="1013"/>
      <c r="CGR38" s="1013"/>
      <c r="CGS38" s="1013"/>
      <c r="CGT38" s="1013"/>
      <c r="CGU38" s="1013"/>
      <c r="CGV38" s="1013"/>
      <c r="CGW38" s="1013"/>
      <c r="CGX38" s="1013"/>
      <c r="CGY38" s="1013"/>
      <c r="CGZ38" s="1013"/>
      <c r="CHA38" s="1013"/>
      <c r="CHB38" s="1013"/>
      <c r="CHC38" s="1013"/>
      <c r="CHD38" s="1013"/>
      <c r="CHE38" s="1013"/>
      <c r="CHF38" s="1013"/>
      <c r="CHG38" s="1013"/>
      <c r="CHH38" s="1013"/>
      <c r="CHI38" s="1013"/>
      <c r="CHJ38" s="1013"/>
      <c r="CHK38" s="1013"/>
      <c r="CHL38" s="1013"/>
      <c r="CHM38" s="1013"/>
      <c r="CHN38" s="1013"/>
      <c r="CHO38" s="1013"/>
      <c r="CHP38" s="1013"/>
      <c r="CHQ38" s="1013"/>
      <c r="CHR38" s="1013"/>
      <c r="CHS38" s="1013"/>
      <c r="CHT38" s="1013"/>
      <c r="CHU38" s="1013"/>
      <c r="CHV38" s="1013"/>
      <c r="CHW38" s="1013"/>
      <c r="CHX38" s="1013"/>
      <c r="CHY38" s="1013"/>
      <c r="CHZ38" s="1013"/>
      <c r="CIA38" s="1013"/>
      <c r="CIB38" s="1013"/>
      <c r="CIC38" s="1013"/>
      <c r="CID38" s="1013"/>
      <c r="CIE38" s="1013"/>
      <c r="CIF38" s="1013"/>
      <c r="CIG38" s="1013"/>
      <c r="CIH38" s="1013"/>
      <c r="CII38" s="1013"/>
      <c r="CIJ38" s="1013"/>
      <c r="CIK38" s="1013"/>
      <c r="CIL38" s="1013"/>
      <c r="CIM38" s="1013"/>
      <c r="CIN38" s="1013"/>
      <c r="CIO38" s="1013"/>
      <c r="CIP38" s="1013"/>
      <c r="CIQ38" s="1013"/>
      <c r="CIR38" s="1013"/>
      <c r="CIS38" s="1013"/>
      <c r="CIT38" s="1013"/>
      <c r="CIU38" s="1013"/>
      <c r="CIV38" s="1013"/>
      <c r="CIW38" s="1013"/>
      <c r="CIX38" s="1013"/>
      <c r="CIY38" s="1013"/>
      <c r="CIZ38" s="1013"/>
      <c r="CJA38" s="1013"/>
      <c r="CJB38" s="1013"/>
      <c r="CJC38" s="1013"/>
      <c r="CJD38" s="1013"/>
      <c r="CJE38" s="1013"/>
      <c r="CJF38" s="1013"/>
      <c r="CJG38" s="1013"/>
      <c r="CJH38" s="1013"/>
      <c r="CJI38" s="1013"/>
      <c r="CJJ38" s="1013"/>
      <c r="CJK38" s="1013"/>
      <c r="CJL38" s="1013"/>
      <c r="CJM38" s="1013"/>
      <c r="CJN38" s="1013"/>
      <c r="CJO38" s="1013"/>
      <c r="CJP38" s="1013"/>
      <c r="CJQ38" s="1013"/>
      <c r="CJR38" s="1013"/>
      <c r="CJS38" s="1013"/>
      <c r="CJT38" s="1013"/>
      <c r="CJU38" s="1013"/>
      <c r="CJV38" s="1013"/>
      <c r="CJW38" s="1013"/>
      <c r="CJX38" s="1013"/>
      <c r="CJY38" s="1013"/>
      <c r="CJZ38" s="1013"/>
      <c r="CKA38" s="1013"/>
      <c r="CKB38" s="1013"/>
      <c r="CKC38" s="1013"/>
      <c r="CKD38" s="1013"/>
      <c r="CKE38" s="1013"/>
      <c r="CKF38" s="1013"/>
      <c r="CKG38" s="1013"/>
      <c r="CKH38" s="1013"/>
      <c r="CKI38" s="1013"/>
      <c r="CKJ38" s="1013"/>
      <c r="CKK38" s="1013"/>
      <c r="CKL38" s="1013"/>
      <c r="CKM38" s="1013"/>
      <c r="CKN38" s="1013"/>
      <c r="CKO38" s="1013"/>
      <c r="CKP38" s="1013"/>
      <c r="CKQ38" s="1013"/>
      <c r="CKR38" s="1013"/>
      <c r="CKS38" s="1013"/>
      <c r="CKT38" s="1013"/>
      <c r="CKU38" s="1013"/>
      <c r="CKV38" s="1013"/>
      <c r="CKW38" s="1013"/>
      <c r="CKX38" s="1013"/>
      <c r="CKY38" s="1013"/>
      <c r="CKZ38" s="1013"/>
      <c r="CLA38" s="1013"/>
      <c r="CLB38" s="1013"/>
      <c r="CLC38" s="1013"/>
      <c r="CLD38" s="1013"/>
      <c r="CLE38" s="1013"/>
      <c r="CLF38" s="1013"/>
      <c r="CLG38" s="1013"/>
      <c r="CLH38" s="1013"/>
      <c r="CLI38" s="1013"/>
      <c r="CLJ38" s="1013"/>
      <c r="CLK38" s="1013"/>
      <c r="CLL38" s="1013"/>
      <c r="CLM38" s="1013"/>
      <c r="CLN38" s="1013"/>
      <c r="CLO38" s="1013"/>
      <c r="CLP38" s="1013"/>
      <c r="CLQ38" s="1013"/>
      <c r="CLR38" s="1013"/>
      <c r="CLS38" s="1013"/>
      <c r="CLT38" s="1013"/>
      <c r="CLU38" s="1013"/>
      <c r="CLV38" s="1013"/>
      <c r="CLW38" s="1013"/>
      <c r="CLX38" s="1013"/>
      <c r="CLY38" s="1013"/>
      <c r="CLZ38" s="1013"/>
      <c r="CMA38" s="1013"/>
      <c r="CMB38" s="1013"/>
      <c r="CMC38" s="1013"/>
      <c r="CMD38" s="1013"/>
      <c r="CME38" s="1013"/>
      <c r="CMF38" s="1013"/>
      <c r="CMG38" s="1013"/>
      <c r="CMH38" s="1013"/>
      <c r="CMI38" s="1013"/>
      <c r="CMJ38" s="1013"/>
      <c r="CMK38" s="1013"/>
      <c r="CML38" s="1013"/>
      <c r="CMM38" s="1013"/>
      <c r="CMN38" s="1013"/>
      <c r="CMO38" s="1013"/>
      <c r="CMP38" s="1013"/>
      <c r="CMQ38" s="1013"/>
      <c r="CMR38" s="1013"/>
      <c r="CMS38" s="1013"/>
      <c r="CMT38" s="1013"/>
      <c r="CMU38" s="1013"/>
      <c r="CMV38" s="1013"/>
      <c r="CMW38" s="1013"/>
      <c r="CMX38" s="1013"/>
      <c r="CMY38" s="1013"/>
      <c r="CMZ38" s="1013"/>
      <c r="CNA38" s="1013"/>
      <c r="CNB38" s="1013"/>
      <c r="CNC38" s="1013"/>
      <c r="CND38" s="1013"/>
      <c r="CNE38" s="1013"/>
      <c r="CNF38" s="1013"/>
      <c r="CNG38" s="1013"/>
      <c r="CNH38" s="1013"/>
      <c r="CNI38" s="1013"/>
      <c r="CNJ38" s="1013"/>
      <c r="CNK38" s="1013"/>
      <c r="CNL38" s="1013"/>
      <c r="CNM38" s="1013"/>
      <c r="CNN38" s="1013"/>
      <c r="CNO38" s="1013"/>
      <c r="CNP38" s="1013"/>
      <c r="CNQ38" s="1013"/>
      <c r="CNR38" s="1013"/>
      <c r="CNS38" s="1013"/>
      <c r="CNT38" s="1013"/>
      <c r="CNU38" s="1013"/>
      <c r="CNV38" s="1013"/>
      <c r="CNW38" s="1013"/>
      <c r="CNX38" s="1013"/>
      <c r="CNY38" s="1013"/>
      <c r="CNZ38" s="1013"/>
      <c r="COA38" s="1013"/>
      <c r="COB38" s="1013"/>
      <c r="COC38" s="1013"/>
      <c r="COD38" s="1013"/>
      <c r="COE38" s="1013"/>
      <c r="COF38" s="1013"/>
      <c r="COG38" s="1013"/>
      <c r="COH38" s="1013"/>
      <c r="COI38" s="1013"/>
      <c r="COJ38" s="1013"/>
      <c r="COK38" s="1013"/>
      <c r="COL38" s="1013"/>
      <c r="COM38" s="1013"/>
      <c r="CON38" s="1013"/>
      <c r="COO38" s="1013"/>
      <c r="COP38" s="1013"/>
      <c r="COQ38" s="1013"/>
      <c r="COR38" s="1013"/>
      <c r="COS38" s="1013"/>
      <c r="COT38" s="1013"/>
      <c r="COU38" s="1013"/>
      <c r="COV38" s="1013"/>
      <c r="COW38" s="1013"/>
      <c r="COX38" s="1013"/>
      <c r="COY38" s="1013"/>
      <c r="COZ38" s="1013"/>
      <c r="CPA38" s="1013"/>
      <c r="CPB38" s="1013"/>
      <c r="CPC38" s="1013"/>
      <c r="CPD38" s="1013"/>
      <c r="CPE38" s="1013"/>
      <c r="CPF38" s="1013"/>
      <c r="CPG38" s="1013"/>
      <c r="CPH38" s="1013"/>
      <c r="CPI38" s="1013"/>
      <c r="CPJ38" s="1013"/>
      <c r="CPK38" s="1013"/>
      <c r="CPL38" s="1013"/>
      <c r="CPM38" s="1013"/>
      <c r="CPN38" s="1013"/>
      <c r="CPO38" s="1013"/>
      <c r="CPP38" s="1013"/>
      <c r="CPQ38" s="1013"/>
      <c r="CPR38" s="1013"/>
      <c r="CPS38" s="1013"/>
      <c r="CPT38" s="1013"/>
      <c r="CPU38" s="1013"/>
      <c r="CPV38" s="1013"/>
      <c r="CPW38" s="1013"/>
      <c r="CPX38" s="1013"/>
      <c r="CPY38" s="1013"/>
      <c r="CPZ38" s="1013"/>
      <c r="CQA38" s="1013"/>
      <c r="CQB38" s="1013"/>
      <c r="CQC38" s="1013"/>
      <c r="CQD38" s="1013"/>
      <c r="CQE38" s="1013"/>
      <c r="CQF38" s="1013"/>
      <c r="CQG38" s="1013"/>
      <c r="CQH38" s="1013"/>
      <c r="CQI38" s="1013"/>
      <c r="CQJ38" s="1013"/>
      <c r="CQK38" s="1013"/>
      <c r="CQL38" s="1013"/>
      <c r="CQM38" s="1013"/>
      <c r="CQN38" s="1013"/>
      <c r="CQO38" s="1013"/>
      <c r="CQP38" s="1013"/>
      <c r="CQQ38" s="1013"/>
      <c r="CQR38" s="1013"/>
      <c r="CQS38" s="1013"/>
      <c r="CQT38" s="1013"/>
      <c r="CQU38" s="1013"/>
      <c r="CQV38" s="1013"/>
      <c r="CQW38" s="1013"/>
      <c r="CQX38" s="1013"/>
      <c r="CQY38" s="1013"/>
      <c r="CQZ38" s="1013"/>
      <c r="CRA38" s="1013"/>
      <c r="CRB38" s="1013"/>
      <c r="CRC38" s="1013"/>
      <c r="CRD38" s="1013"/>
      <c r="CRE38" s="1013"/>
      <c r="CRF38" s="1013"/>
      <c r="CRG38" s="1013"/>
      <c r="CRH38" s="1013"/>
      <c r="CRI38" s="1013"/>
      <c r="CRJ38" s="1013"/>
      <c r="CRK38" s="1013"/>
      <c r="CRL38" s="1013"/>
      <c r="CRM38" s="1013"/>
      <c r="CRN38" s="1013"/>
      <c r="CRO38" s="1013"/>
      <c r="CRP38" s="1013"/>
      <c r="CRQ38" s="1013"/>
      <c r="CRR38" s="1013"/>
      <c r="CRS38" s="1013"/>
      <c r="CRT38" s="1013"/>
      <c r="CRU38" s="1013"/>
      <c r="CRV38" s="1013"/>
      <c r="CRW38" s="1013"/>
      <c r="CRX38" s="1013"/>
      <c r="CRY38" s="1013"/>
      <c r="CRZ38" s="1013"/>
      <c r="CSA38" s="1013"/>
      <c r="CSB38" s="1013"/>
      <c r="CSC38" s="1013"/>
      <c r="CSD38" s="1013"/>
      <c r="CSE38" s="1013"/>
      <c r="CSF38" s="1013"/>
      <c r="CSG38" s="1013"/>
      <c r="CSH38" s="1013"/>
      <c r="CSI38" s="1013"/>
      <c r="CSJ38" s="1013"/>
      <c r="CSK38" s="1013"/>
      <c r="CSL38" s="1013"/>
      <c r="CSM38" s="1013"/>
      <c r="CSN38" s="1013"/>
      <c r="CSO38" s="1013"/>
      <c r="CSP38" s="1013"/>
      <c r="CSQ38" s="1013"/>
      <c r="CSR38" s="1013"/>
      <c r="CSS38" s="1013"/>
      <c r="CST38" s="1013"/>
      <c r="CSU38" s="1013"/>
      <c r="CSV38" s="1013"/>
      <c r="CSW38" s="1013"/>
      <c r="CSX38" s="1013"/>
      <c r="CSY38" s="1013"/>
      <c r="CSZ38" s="1013"/>
      <c r="CTA38" s="1013"/>
      <c r="CTB38" s="1013"/>
      <c r="CTC38" s="1013"/>
      <c r="CTD38" s="1013"/>
      <c r="CTE38" s="1013"/>
      <c r="CTF38" s="1013"/>
      <c r="CTG38" s="1013"/>
      <c r="CTH38" s="1013"/>
      <c r="CTI38" s="1013"/>
      <c r="CTJ38" s="1013"/>
      <c r="CTK38" s="1013"/>
      <c r="CTL38" s="1013"/>
      <c r="CTM38" s="1013"/>
      <c r="CTN38" s="1013"/>
      <c r="CTO38" s="1013"/>
      <c r="CTP38" s="1013"/>
      <c r="CTQ38" s="1013"/>
      <c r="CTR38" s="1013"/>
      <c r="CTS38" s="1013"/>
      <c r="CTT38" s="1013"/>
      <c r="CTU38" s="1013"/>
      <c r="CTV38" s="1013"/>
      <c r="CTW38" s="1013"/>
      <c r="CTX38" s="1013"/>
      <c r="CTY38" s="1013"/>
      <c r="CTZ38" s="1013"/>
      <c r="CUA38" s="1013"/>
      <c r="CUB38" s="1013"/>
      <c r="CUC38" s="1013"/>
      <c r="CUD38" s="1013"/>
      <c r="CUE38" s="1013"/>
      <c r="CUF38" s="1013"/>
      <c r="CUG38" s="1013"/>
      <c r="CUH38" s="1013"/>
      <c r="CUI38" s="1013"/>
      <c r="CUJ38" s="1013"/>
      <c r="CUK38" s="1013"/>
      <c r="CUL38" s="1013"/>
      <c r="CUM38" s="1013"/>
      <c r="CUN38" s="1013"/>
      <c r="CUO38" s="1013"/>
      <c r="CUP38" s="1013"/>
      <c r="CUQ38" s="1013"/>
      <c r="CUR38" s="1013"/>
      <c r="CUS38" s="1013"/>
      <c r="CUT38" s="1013"/>
      <c r="CUU38" s="1013"/>
      <c r="CUV38" s="1013"/>
      <c r="CUW38" s="1013"/>
      <c r="CUX38" s="1013"/>
      <c r="CUY38" s="1013"/>
      <c r="CUZ38" s="1013"/>
      <c r="CVA38" s="1013"/>
      <c r="CVB38" s="1013"/>
      <c r="CVC38" s="1013"/>
      <c r="CVD38" s="1013"/>
      <c r="CVE38" s="1013"/>
      <c r="CVF38" s="1013"/>
      <c r="CVG38" s="1013"/>
      <c r="CVH38" s="1013"/>
      <c r="CVI38" s="1013"/>
      <c r="CVJ38" s="1013"/>
      <c r="CVK38" s="1013"/>
      <c r="CVL38" s="1013"/>
      <c r="CVM38" s="1013"/>
      <c r="CVN38" s="1013"/>
      <c r="CVO38" s="1013"/>
      <c r="CVP38" s="1013"/>
      <c r="CVQ38" s="1013"/>
      <c r="CVR38" s="1013"/>
      <c r="CVS38" s="1013"/>
      <c r="CVT38" s="1013"/>
      <c r="CVU38" s="1013"/>
      <c r="CVV38" s="1013"/>
      <c r="CVW38" s="1013"/>
      <c r="CVX38" s="1013"/>
      <c r="CVY38" s="1013"/>
      <c r="CVZ38" s="1013"/>
      <c r="CWA38" s="1013"/>
      <c r="CWB38" s="1013"/>
      <c r="CWC38" s="1013"/>
      <c r="CWD38" s="1013"/>
      <c r="CWE38" s="1013"/>
      <c r="CWF38" s="1013"/>
      <c r="CWG38" s="1013"/>
      <c r="CWH38" s="1013"/>
      <c r="CWI38" s="1013"/>
      <c r="CWJ38" s="1013"/>
      <c r="CWK38" s="1013"/>
      <c r="CWL38" s="1013"/>
      <c r="CWM38" s="1013"/>
      <c r="CWN38" s="1013"/>
      <c r="CWO38" s="1013"/>
      <c r="CWP38" s="1013"/>
      <c r="CWQ38" s="1013"/>
      <c r="CWR38" s="1013"/>
      <c r="CWS38" s="1013"/>
      <c r="CWT38" s="1013"/>
      <c r="CWU38" s="1013"/>
      <c r="CWV38" s="1013"/>
      <c r="CWW38" s="1013"/>
      <c r="CWX38" s="1013"/>
      <c r="CWY38" s="1013"/>
      <c r="CWZ38" s="1013"/>
      <c r="CXA38" s="1013"/>
      <c r="CXB38" s="1013"/>
      <c r="CXC38" s="1013"/>
      <c r="CXD38" s="1013"/>
      <c r="CXE38" s="1013"/>
      <c r="CXF38" s="1013"/>
      <c r="CXG38" s="1013"/>
      <c r="CXH38" s="1013"/>
      <c r="CXI38" s="1013"/>
      <c r="CXJ38" s="1013"/>
      <c r="CXK38" s="1013"/>
      <c r="CXL38" s="1013"/>
      <c r="CXM38" s="1013"/>
      <c r="CXN38" s="1013"/>
      <c r="CXO38" s="1013"/>
      <c r="CXP38" s="1013"/>
      <c r="CXQ38" s="1013"/>
      <c r="CXR38" s="1013"/>
      <c r="CXS38" s="1013"/>
      <c r="CXT38" s="1013"/>
      <c r="CXU38" s="1013"/>
      <c r="CXV38" s="1013"/>
      <c r="CXW38" s="1013"/>
      <c r="CXX38" s="1013"/>
      <c r="CXY38" s="1013"/>
      <c r="CXZ38" s="1013"/>
      <c r="CYA38" s="1013"/>
      <c r="CYB38" s="1013"/>
      <c r="CYC38" s="1013"/>
      <c r="CYD38" s="1013"/>
      <c r="CYE38" s="1013"/>
      <c r="CYF38" s="1013"/>
      <c r="CYG38" s="1013"/>
      <c r="CYH38" s="1013"/>
      <c r="CYI38" s="1013"/>
      <c r="CYJ38" s="1013"/>
      <c r="CYK38" s="1013"/>
      <c r="CYL38" s="1013"/>
      <c r="CYM38" s="1013"/>
      <c r="CYN38" s="1013"/>
      <c r="CYO38" s="1013"/>
      <c r="CYP38" s="1013"/>
      <c r="CYQ38" s="1013"/>
      <c r="CYR38" s="1013"/>
      <c r="CYS38" s="1013"/>
      <c r="CYT38" s="1013"/>
      <c r="CYU38" s="1013"/>
      <c r="CYV38" s="1013"/>
      <c r="CYW38" s="1013"/>
      <c r="CYX38" s="1013"/>
      <c r="CYY38" s="1013"/>
      <c r="CYZ38" s="1013"/>
      <c r="CZA38" s="1013"/>
      <c r="CZB38" s="1013"/>
      <c r="CZC38" s="1013"/>
      <c r="CZD38" s="1013"/>
      <c r="CZE38" s="1013"/>
      <c r="CZF38" s="1013"/>
      <c r="CZG38" s="1013"/>
      <c r="CZH38" s="1013"/>
      <c r="CZI38" s="1013"/>
      <c r="CZJ38" s="1013"/>
      <c r="CZK38" s="1013"/>
      <c r="CZL38" s="1013"/>
      <c r="CZM38" s="1013"/>
      <c r="CZN38" s="1013"/>
      <c r="CZO38" s="1013"/>
      <c r="CZP38" s="1013"/>
      <c r="CZQ38" s="1013"/>
      <c r="CZR38" s="1013"/>
      <c r="CZS38" s="1013"/>
      <c r="CZT38" s="1013"/>
      <c r="CZU38" s="1013"/>
      <c r="CZV38" s="1013"/>
      <c r="CZW38" s="1013"/>
      <c r="CZX38" s="1013"/>
      <c r="CZY38" s="1013"/>
      <c r="CZZ38" s="1013"/>
      <c r="DAA38" s="1013"/>
      <c r="DAB38" s="1013"/>
      <c r="DAC38" s="1013"/>
      <c r="DAD38" s="1013"/>
      <c r="DAE38" s="1013"/>
      <c r="DAF38" s="1013"/>
      <c r="DAG38" s="1013"/>
      <c r="DAH38" s="1013"/>
      <c r="DAI38" s="1013"/>
      <c r="DAJ38" s="1013"/>
      <c r="DAK38" s="1013"/>
      <c r="DAL38" s="1013"/>
      <c r="DAM38" s="1013"/>
      <c r="DAN38" s="1013"/>
      <c r="DAO38" s="1013"/>
      <c r="DAP38" s="1013"/>
      <c r="DAQ38" s="1013"/>
      <c r="DAR38" s="1013"/>
      <c r="DAS38" s="1013"/>
      <c r="DAT38" s="1013"/>
      <c r="DAU38" s="1013"/>
      <c r="DAV38" s="1013"/>
      <c r="DAW38" s="1013"/>
      <c r="DAX38" s="1013"/>
      <c r="DAY38" s="1013"/>
      <c r="DAZ38" s="1013"/>
      <c r="DBA38" s="1013"/>
      <c r="DBB38" s="1013"/>
      <c r="DBC38" s="1013"/>
      <c r="DBD38" s="1013"/>
      <c r="DBE38" s="1013"/>
      <c r="DBF38" s="1013"/>
      <c r="DBG38" s="1013"/>
      <c r="DBH38" s="1013"/>
      <c r="DBI38" s="1013"/>
      <c r="DBJ38" s="1013"/>
      <c r="DBK38" s="1013"/>
      <c r="DBL38" s="1013"/>
      <c r="DBM38" s="1013"/>
      <c r="DBN38" s="1013"/>
      <c r="DBO38" s="1013"/>
      <c r="DBP38" s="1013"/>
      <c r="DBQ38" s="1013"/>
      <c r="DBR38" s="1013"/>
      <c r="DBS38" s="1013"/>
      <c r="DBT38" s="1013"/>
      <c r="DBU38" s="1013"/>
      <c r="DBV38" s="1013"/>
      <c r="DBW38" s="1013"/>
      <c r="DBX38" s="1013"/>
      <c r="DBY38" s="1013"/>
      <c r="DBZ38" s="1013"/>
      <c r="DCA38" s="1013"/>
      <c r="DCB38" s="1013"/>
      <c r="DCC38" s="1013"/>
      <c r="DCD38" s="1013"/>
      <c r="DCE38" s="1013"/>
      <c r="DCF38" s="1013"/>
      <c r="DCG38" s="1013"/>
      <c r="DCH38" s="1013"/>
      <c r="DCI38" s="1013"/>
      <c r="DCJ38" s="1013"/>
      <c r="DCK38" s="1013"/>
      <c r="DCL38" s="1013"/>
      <c r="DCM38" s="1013"/>
      <c r="DCN38" s="1013"/>
      <c r="DCO38" s="1013"/>
      <c r="DCP38" s="1013"/>
      <c r="DCQ38" s="1013"/>
      <c r="DCR38" s="1013"/>
      <c r="DCS38" s="1013"/>
      <c r="DCT38" s="1013"/>
      <c r="DCU38" s="1013"/>
      <c r="DCV38" s="1013"/>
      <c r="DCW38" s="1013"/>
      <c r="DCX38" s="1013"/>
      <c r="DCY38" s="1013"/>
      <c r="DCZ38" s="1013"/>
      <c r="DDA38" s="1013"/>
      <c r="DDB38" s="1013"/>
      <c r="DDC38" s="1013"/>
      <c r="DDD38" s="1013"/>
      <c r="DDE38" s="1013"/>
      <c r="DDF38" s="1013"/>
      <c r="DDG38" s="1013"/>
      <c r="DDH38" s="1013"/>
      <c r="DDI38" s="1013"/>
      <c r="DDJ38" s="1013"/>
      <c r="DDK38" s="1013"/>
      <c r="DDL38" s="1013"/>
      <c r="DDM38" s="1013"/>
      <c r="DDN38" s="1013"/>
      <c r="DDO38" s="1013"/>
      <c r="DDP38" s="1013"/>
      <c r="DDQ38" s="1013"/>
      <c r="DDR38" s="1013"/>
      <c r="DDS38" s="1013"/>
      <c r="DDT38" s="1013"/>
      <c r="DDU38" s="1013"/>
      <c r="DDV38" s="1013"/>
      <c r="DDW38" s="1013"/>
      <c r="DDX38" s="1013"/>
      <c r="DDY38" s="1013"/>
      <c r="DDZ38" s="1013"/>
      <c r="DEA38" s="1013"/>
      <c r="DEB38" s="1013"/>
      <c r="DEC38" s="1013"/>
      <c r="DED38" s="1013"/>
      <c r="DEE38" s="1013"/>
      <c r="DEF38" s="1013"/>
      <c r="DEG38" s="1013"/>
      <c r="DEH38" s="1013"/>
      <c r="DEI38" s="1013"/>
      <c r="DEJ38" s="1013"/>
      <c r="DEK38" s="1013"/>
      <c r="DEL38" s="1013"/>
      <c r="DEM38" s="1013"/>
      <c r="DEN38" s="1013"/>
      <c r="DEO38" s="1013"/>
      <c r="DEP38" s="1013"/>
      <c r="DEQ38" s="1013"/>
      <c r="DER38" s="1013"/>
      <c r="DES38" s="1013"/>
      <c r="DET38" s="1013"/>
      <c r="DEU38" s="1013"/>
      <c r="DEV38" s="1013"/>
      <c r="DEW38" s="1013"/>
      <c r="DEX38" s="1013"/>
      <c r="DEY38" s="1013"/>
      <c r="DEZ38" s="1013"/>
      <c r="DFA38" s="1013"/>
      <c r="DFB38" s="1013"/>
      <c r="DFC38" s="1013"/>
      <c r="DFD38" s="1013"/>
      <c r="DFE38" s="1013"/>
      <c r="DFF38" s="1013"/>
      <c r="DFG38" s="1013"/>
      <c r="DFH38" s="1013"/>
      <c r="DFI38" s="1013"/>
      <c r="DFJ38" s="1013"/>
      <c r="DFK38" s="1013"/>
      <c r="DFL38" s="1013"/>
      <c r="DFM38" s="1013"/>
      <c r="DFN38" s="1013"/>
      <c r="DFO38" s="1013"/>
      <c r="DFP38" s="1013"/>
      <c r="DFQ38" s="1013"/>
      <c r="DFR38" s="1013"/>
      <c r="DFS38" s="1013"/>
      <c r="DFT38" s="1013"/>
      <c r="DFU38" s="1013"/>
      <c r="DFV38" s="1013"/>
      <c r="DFW38" s="1013"/>
      <c r="DFX38" s="1013"/>
      <c r="DFY38" s="1013"/>
      <c r="DFZ38" s="1013"/>
      <c r="DGA38" s="1013"/>
      <c r="DGB38" s="1013"/>
      <c r="DGC38" s="1013"/>
      <c r="DGD38" s="1013"/>
      <c r="DGE38" s="1013"/>
      <c r="DGF38" s="1013"/>
      <c r="DGG38" s="1013"/>
      <c r="DGH38" s="1013"/>
      <c r="DGI38" s="1013"/>
      <c r="DGJ38" s="1013"/>
      <c r="DGK38" s="1013"/>
      <c r="DGL38" s="1013"/>
      <c r="DGM38" s="1013"/>
      <c r="DGN38" s="1013"/>
      <c r="DGO38" s="1013"/>
      <c r="DGP38" s="1013"/>
      <c r="DGQ38" s="1013"/>
      <c r="DGR38" s="1013"/>
      <c r="DGS38" s="1013"/>
      <c r="DGT38" s="1013"/>
      <c r="DGU38" s="1013"/>
      <c r="DGV38" s="1013"/>
      <c r="DGW38" s="1013"/>
      <c r="DGX38" s="1013"/>
      <c r="DGY38" s="1013"/>
      <c r="DGZ38" s="1013"/>
      <c r="DHA38" s="1013"/>
      <c r="DHB38" s="1013"/>
      <c r="DHC38" s="1013"/>
      <c r="DHD38" s="1013"/>
      <c r="DHE38" s="1013"/>
      <c r="DHF38" s="1013"/>
      <c r="DHG38" s="1013"/>
      <c r="DHH38" s="1013"/>
      <c r="DHI38" s="1013"/>
      <c r="DHJ38" s="1013"/>
      <c r="DHK38" s="1013"/>
      <c r="DHL38" s="1013"/>
      <c r="DHM38" s="1013"/>
      <c r="DHN38" s="1013"/>
      <c r="DHO38" s="1013"/>
      <c r="DHP38" s="1013"/>
      <c r="DHQ38" s="1013"/>
      <c r="DHR38" s="1013"/>
      <c r="DHS38" s="1013"/>
      <c r="DHT38" s="1013"/>
      <c r="DHU38" s="1013"/>
      <c r="DHV38" s="1013"/>
      <c r="DHW38" s="1013"/>
      <c r="DHX38" s="1013"/>
      <c r="DHY38" s="1013"/>
      <c r="DHZ38" s="1013"/>
      <c r="DIA38" s="1013"/>
      <c r="DIB38" s="1013"/>
      <c r="DIC38" s="1013"/>
      <c r="DID38" s="1013"/>
      <c r="DIE38" s="1013"/>
      <c r="DIF38" s="1013"/>
      <c r="DIG38" s="1013"/>
      <c r="DIH38" s="1013"/>
      <c r="DII38" s="1013"/>
      <c r="DIJ38" s="1013"/>
      <c r="DIK38" s="1013"/>
      <c r="DIL38" s="1013"/>
      <c r="DIM38" s="1013"/>
      <c r="DIN38" s="1013"/>
      <c r="DIO38" s="1013"/>
      <c r="DIP38" s="1013"/>
      <c r="DIQ38" s="1013"/>
      <c r="DIR38" s="1013"/>
      <c r="DIS38" s="1013"/>
      <c r="DIT38" s="1013"/>
      <c r="DIU38" s="1013"/>
      <c r="DIV38" s="1013"/>
      <c r="DIW38" s="1013"/>
      <c r="DIX38" s="1013"/>
      <c r="DIY38" s="1013"/>
      <c r="DIZ38" s="1013"/>
      <c r="DJA38" s="1013"/>
      <c r="DJB38" s="1013"/>
      <c r="DJC38" s="1013"/>
      <c r="DJD38" s="1013"/>
      <c r="DJE38" s="1013"/>
      <c r="DJF38" s="1013"/>
      <c r="DJG38" s="1013"/>
      <c r="DJH38" s="1013"/>
      <c r="DJI38" s="1013"/>
      <c r="DJJ38" s="1013"/>
      <c r="DJK38" s="1013"/>
      <c r="DJL38" s="1013"/>
      <c r="DJM38" s="1013"/>
      <c r="DJN38" s="1013"/>
      <c r="DJO38" s="1013"/>
      <c r="DJP38" s="1013"/>
      <c r="DJQ38" s="1013"/>
      <c r="DJR38" s="1013"/>
      <c r="DJS38" s="1013"/>
      <c r="DJT38" s="1013"/>
      <c r="DJU38" s="1013"/>
      <c r="DJV38" s="1013"/>
      <c r="DJW38" s="1013"/>
      <c r="DJX38" s="1013"/>
      <c r="DJY38" s="1013"/>
      <c r="DJZ38" s="1013"/>
      <c r="DKA38" s="1013"/>
      <c r="DKB38" s="1013"/>
      <c r="DKC38" s="1013"/>
      <c r="DKD38" s="1013"/>
      <c r="DKE38" s="1013"/>
      <c r="DKF38" s="1013"/>
      <c r="DKG38" s="1013"/>
      <c r="DKH38" s="1013"/>
      <c r="DKI38" s="1013"/>
      <c r="DKJ38" s="1013"/>
      <c r="DKK38" s="1013"/>
      <c r="DKL38" s="1013"/>
      <c r="DKM38" s="1013"/>
      <c r="DKN38" s="1013"/>
      <c r="DKO38" s="1013"/>
      <c r="DKP38" s="1013"/>
      <c r="DKQ38" s="1013"/>
      <c r="DKR38" s="1013"/>
      <c r="DKS38" s="1013"/>
      <c r="DKT38" s="1013"/>
      <c r="DKU38" s="1013"/>
      <c r="DKV38" s="1013"/>
      <c r="DKW38" s="1013"/>
      <c r="DKX38" s="1013"/>
      <c r="DKY38" s="1013"/>
      <c r="DKZ38" s="1013"/>
      <c r="DLA38" s="1013"/>
      <c r="DLB38" s="1013"/>
      <c r="DLC38" s="1013"/>
      <c r="DLD38" s="1013"/>
      <c r="DLE38" s="1013"/>
      <c r="DLF38" s="1013"/>
      <c r="DLG38" s="1013"/>
      <c r="DLH38" s="1013"/>
      <c r="DLI38" s="1013"/>
      <c r="DLJ38" s="1013"/>
      <c r="DLK38" s="1013"/>
      <c r="DLL38" s="1013"/>
      <c r="DLM38" s="1013"/>
      <c r="DLN38" s="1013"/>
      <c r="DLO38" s="1013"/>
      <c r="DLP38" s="1013"/>
      <c r="DLQ38" s="1013"/>
      <c r="DLR38" s="1013"/>
      <c r="DLS38" s="1013"/>
      <c r="DLT38" s="1013"/>
      <c r="DLU38" s="1013"/>
      <c r="DLV38" s="1013"/>
      <c r="DLW38" s="1013"/>
      <c r="DLX38" s="1013"/>
      <c r="DLY38" s="1013"/>
      <c r="DLZ38" s="1013"/>
      <c r="DMA38" s="1013"/>
      <c r="DMB38" s="1013"/>
      <c r="DMC38" s="1013"/>
      <c r="DMD38" s="1013"/>
      <c r="DME38" s="1013"/>
      <c r="DMF38" s="1013"/>
      <c r="DMG38" s="1013"/>
      <c r="DMH38" s="1013"/>
      <c r="DMI38" s="1013"/>
      <c r="DMJ38" s="1013"/>
      <c r="DMK38" s="1013"/>
      <c r="DML38" s="1013"/>
      <c r="DMM38" s="1013"/>
      <c r="DMN38" s="1013"/>
      <c r="DMO38" s="1013"/>
      <c r="DMP38" s="1013"/>
      <c r="DMQ38" s="1013"/>
      <c r="DMR38" s="1013"/>
      <c r="DMS38" s="1013"/>
      <c r="DMT38" s="1013"/>
      <c r="DMU38" s="1013"/>
      <c r="DMV38" s="1013"/>
      <c r="DMW38" s="1013"/>
      <c r="DMX38" s="1013"/>
      <c r="DMY38" s="1013"/>
      <c r="DMZ38" s="1013"/>
      <c r="DNA38" s="1013"/>
      <c r="DNB38" s="1013"/>
      <c r="DNC38" s="1013"/>
      <c r="DND38" s="1013"/>
      <c r="DNE38" s="1013"/>
      <c r="DNF38" s="1013"/>
      <c r="DNG38" s="1013"/>
      <c r="DNH38" s="1013"/>
      <c r="DNI38" s="1013"/>
      <c r="DNJ38" s="1013"/>
      <c r="DNK38" s="1013"/>
      <c r="DNL38" s="1013"/>
      <c r="DNM38" s="1013"/>
      <c r="DNN38" s="1013"/>
      <c r="DNO38" s="1013"/>
      <c r="DNP38" s="1013"/>
      <c r="DNQ38" s="1013"/>
      <c r="DNR38" s="1013"/>
      <c r="DNS38" s="1013"/>
      <c r="DNT38" s="1013"/>
      <c r="DNU38" s="1013"/>
      <c r="DNV38" s="1013"/>
      <c r="DNW38" s="1013"/>
      <c r="DNX38" s="1013"/>
      <c r="DNY38" s="1013"/>
      <c r="DNZ38" s="1013"/>
      <c r="DOA38" s="1013"/>
      <c r="DOB38" s="1013"/>
      <c r="DOC38" s="1013"/>
      <c r="DOD38" s="1013"/>
      <c r="DOE38" s="1013"/>
      <c r="DOF38" s="1013"/>
      <c r="DOG38" s="1013"/>
      <c r="DOH38" s="1013"/>
      <c r="DOI38" s="1013"/>
      <c r="DOJ38" s="1013"/>
      <c r="DOK38" s="1013"/>
      <c r="DOL38" s="1013"/>
      <c r="DOM38" s="1013"/>
      <c r="DON38" s="1013"/>
      <c r="DOO38" s="1013"/>
      <c r="DOP38" s="1013"/>
      <c r="DOQ38" s="1013"/>
      <c r="DOR38" s="1013"/>
      <c r="DOS38" s="1013"/>
      <c r="DOT38" s="1013"/>
      <c r="DOU38" s="1013"/>
      <c r="DOV38" s="1013"/>
      <c r="DOW38" s="1013"/>
      <c r="DOX38" s="1013"/>
      <c r="DOY38" s="1013"/>
      <c r="DOZ38" s="1013"/>
      <c r="DPA38" s="1013"/>
      <c r="DPB38" s="1013"/>
      <c r="DPC38" s="1013"/>
      <c r="DPD38" s="1013"/>
      <c r="DPE38" s="1013"/>
      <c r="DPF38" s="1013"/>
      <c r="DPG38" s="1013"/>
      <c r="DPH38" s="1013"/>
      <c r="DPI38" s="1013"/>
      <c r="DPJ38" s="1013"/>
      <c r="DPK38" s="1013"/>
      <c r="DPL38" s="1013"/>
      <c r="DPM38" s="1013"/>
      <c r="DPN38" s="1013"/>
      <c r="DPO38" s="1013"/>
      <c r="DPP38" s="1013"/>
      <c r="DPQ38" s="1013"/>
      <c r="DPR38" s="1013"/>
      <c r="DPS38" s="1013"/>
      <c r="DPT38" s="1013"/>
      <c r="DPU38" s="1013"/>
      <c r="DPV38" s="1013"/>
      <c r="DPW38" s="1013"/>
      <c r="DPX38" s="1013"/>
      <c r="DPY38" s="1013"/>
      <c r="DPZ38" s="1013"/>
      <c r="DQA38" s="1013"/>
      <c r="DQB38" s="1013"/>
      <c r="DQC38" s="1013"/>
      <c r="DQD38" s="1013"/>
      <c r="DQE38" s="1013"/>
      <c r="DQF38" s="1013"/>
      <c r="DQG38" s="1013"/>
      <c r="DQH38" s="1013"/>
      <c r="DQI38" s="1013"/>
      <c r="DQJ38" s="1013"/>
      <c r="DQK38" s="1013"/>
      <c r="DQL38" s="1013"/>
      <c r="DQM38" s="1013"/>
      <c r="DQN38" s="1013"/>
      <c r="DQO38" s="1013"/>
      <c r="DQP38" s="1013"/>
      <c r="DQQ38" s="1013"/>
      <c r="DQR38" s="1013"/>
      <c r="DQS38" s="1013"/>
      <c r="DQT38" s="1013"/>
      <c r="DQU38" s="1013"/>
      <c r="DQV38" s="1013"/>
      <c r="DQW38" s="1013"/>
      <c r="DQX38" s="1013"/>
      <c r="DQY38" s="1013"/>
      <c r="DQZ38" s="1013"/>
      <c r="DRA38" s="1013"/>
      <c r="DRB38" s="1013"/>
      <c r="DRC38" s="1013"/>
      <c r="DRD38" s="1013"/>
      <c r="DRE38" s="1013"/>
      <c r="DRF38" s="1013"/>
      <c r="DRG38" s="1013"/>
      <c r="DRH38" s="1013"/>
      <c r="DRI38" s="1013"/>
      <c r="DRJ38" s="1013"/>
      <c r="DRK38" s="1013"/>
      <c r="DRL38" s="1013"/>
      <c r="DRM38" s="1013"/>
      <c r="DRN38" s="1013"/>
      <c r="DRO38" s="1013"/>
      <c r="DRP38" s="1013"/>
      <c r="DRQ38" s="1013"/>
      <c r="DRR38" s="1013"/>
      <c r="DRS38" s="1013"/>
      <c r="DRT38" s="1013"/>
      <c r="DRU38" s="1013"/>
      <c r="DRV38" s="1013"/>
      <c r="DRW38" s="1013"/>
      <c r="DRX38" s="1013"/>
      <c r="DRY38" s="1013"/>
      <c r="DRZ38" s="1013"/>
      <c r="DSA38" s="1013"/>
      <c r="DSB38" s="1013"/>
      <c r="DSC38" s="1013"/>
      <c r="DSD38" s="1013"/>
      <c r="DSE38" s="1013"/>
      <c r="DSF38" s="1013"/>
      <c r="DSG38" s="1013"/>
      <c r="DSH38" s="1013"/>
      <c r="DSI38" s="1013"/>
      <c r="DSJ38" s="1013"/>
      <c r="DSK38" s="1013"/>
      <c r="DSL38" s="1013"/>
      <c r="DSM38" s="1013"/>
      <c r="DSN38" s="1013"/>
      <c r="DSO38" s="1013"/>
      <c r="DSP38" s="1013"/>
      <c r="DSQ38" s="1013"/>
      <c r="DSR38" s="1013"/>
      <c r="DSS38" s="1013"/>
      <c r="DST38" s="1013"/>
      <c r="DSU38" s="1013"/>
      <c r="DSV38" s="1013"/>
      <c r="DSW38" s="1013"/>
      <c r="DSX38" s="1013"/>
      <c r="DSY38" s="1013"/>
      <c r="DSZ38" s="1013"/>
      <c r="DTA38" s="1013"/>
      <c r="DTB38" s="1013"/>
      <c r="DTC38" s="1013"/>
      <c r="DTD38" s="1013"/>
      <c r="DTE38" s="1013"/>
      <c r="DTF38" s="1013"/>
      <c r="DTG38" s="1013"/>
      <c r="DTH38" s="1013"/>
      <c r="DTI38" s="1013"/>
      <c r="DTJ38" s="1013"/>
      <c r="DTK38" s="1013"/>
      <c r="DTL38" s="1013"/>
      <c r="DTM38" s="1013"/>
      <c r="DTN38" s="1013"/>
      <c r="DTO38" s="1013"/>
      <c r="DTP38" s="1013"/>
      <c r="DTQ38" s="1013"/>
      <c r="DTR38" s="1013"/>
      <c r="DTS38" s="1013"/>
      <c r="DTT38" s="1013"/>
      <c r="DTU38" s="1013"/>
      <c r="DTV38" s="1013"/>
      <c r="DTW38" s="1013"/>
      <c r="DTX38" s="1013"/>
      <c r="DTY38" s="1013"/>
      <c r="DTZ38" s="1013"/>
      <c r="DUA38" s="1013"/>
      <c r="DUB38" s="1013"/>
      <c r="DUC38" s="1013"/>
      <c r="DUD38" s="1013"/>
      <c r="DUE38" s="1013"/>
      <c r="DUF38" s="1013"/>
      <c r="DUG38" s="1013"/>
      <c r="DUH38" s="1013"/>
      <c r="DUI38" s="1013"/>
      <c r="DUJ38" s="1013"/>
      <c r="DUK38" s="1013"/>
      <c r="DUL38" s="1013"/>
      <c r="DUM38" s="1013"/>
      <c r="DUN38" s="1013"/>
      <c r="DUO38" s="1013"/>
      <c r="DUP38" s="1013"/>
      <c r="DUQ38" s="1013"/>
      <c r="DUR38" s="1013"/>
      <c r="DUS38" s="1013"/>
      <c r="DUT38" s="1013"/>
      <c r="DUU38" s="1013"/>
      <c r="DUV38" s="1013"/>
      <c r="DUW38" s="1013"/>
      <c r="DUX38" s="1013"/>
      <c r="DUY38" s="1013"/>
      <c r="DUZ38" s="1013"/>
      <c r="DVA38" s="1013"/>
      <c r="DVB38" s="1013"/>
      <c r="DVC38" s="1013"/>
      <c r="DVD38" s="1013"/>
      <c r="DVE38" s="1013"/>
      <c r="DVF38" s="1013"/>
      <c r="DVG38" s="1013"/>
      <c r="DVH38" s="1013"/>
      <c r="DVI38" s="1013"/>
      <c r="DVJ38" s="1013"/>
      <c r="DVK38" s="1013"/>
      <c r="DVL38" s="1013"/>
      <c r="DVM38" s="1013"/>
      <c r="DVN38" s="1013"/>
      <c r="DVO38" s="1013"/>
      <c r="DVP38" s="1013"/>
      <c r="DVQ38" s="1013"/>
      <c r="DVR38" s="1013"/>
      <c r="DVS38" s="1013"/>
      <c r="DVT38" s="1013"/>
      <c r="DVU38" s="1013"/>
      <c r="DVV38" s="1013"/>
      <c r="DVW38" s="1013"/>
      <c r="DVX38" s="1013"/>
      <c r="DVY38" s="1013"/>
      <c r="DVZ38" s="1013"/>
      <c r="DWA38" s="1013"/>
      <c r="DWB38" s="1013"/>
      <c r="DWC38" s="1013"/>
      <c r="DWD38" s="1013"/>
      <c r="DWE38" s="1013"/>
      <c r="DWF38" s="1013"/>
      <c r="DWG38" s="1013"/>
      <c r="DWH38" s="1013"/>
      <c r="DWI38" s="1013"/>
      <c r="DWJ38" s="1013"/>
      <c r="DWK38" s="1013"/>
      <c r="DWL38" s="1013"/>
      <c r="DWM38" s="1013"/>
      <c r="DWN38" s="1013"/>
      <c r="DWO38" s="1013"/>
      <c r="DWP38" s="1013"/>
      <c r="DWQ38" s="1013"/>
      <c r="DWR38" s="1013"/>
      <c r="DWS38" s="1013"/>
      <c r="DWT38" s="1013"/>
      <c r="DWU38" s="1013"/>
      <c r="DWV38" s="1013"/>
      <c r="DWW38" s="1013"/>
      <c r="DWX38" s="1013"/>
      <c r="DWY38" s="1013"/>
      <c r="DWZ38" s="1013"/>
      <c r="DXA38" s="1013"/>
      <c r="DXB38" s="1013"/>
      <c r="DXC38" s="1013"/>
      <c r="DXD38" s="1013"/>
      <c r="DXE38" s="1013"/>
      <c r="DXF38" s="1013"/>
      <c r="DXG38" s="1013"/>
      <c r="DXH38" s="1013"/>
      <c r="DXI38" s="1013"/>
      <c r="DXJ38" s="1013"/>
      <c r="DXK38" s="1013"/>
      <c r="DXL38" s="1013"/>
      <c r="DXM38" s="1013"/>
      <c r="DXN38" s="1013"/>
      <c r="DXO38" s="1013"/>
      <c r="DXP38" s="1013"/>
      <c r="DXQ38" s="1013"/>
      <c r="DXR38" s="1013"/>
      <c r="DXS38" s="1013"/>
      <c r="DXT38" s="1013"/>
      <c r="DXU38" s="1013"/>
      <c r="DXV38" s="1013"/>
      <c r="DXW38" s="1013"/>
      <c r="DXX38" s="1013"/>
      <c r="DXY38" s="1013"/>
      <c r="DXZ38" s="1013"/>
      <c r="DYA38" s="1013"/>
      <c r="DYB38" s="1013"/>
      <c r="DYC38" s="1013"/>
      <c r="DYD38" s="1013"/>
      <c r="DYE38" s="1013"/>
      <c r="DYF38" s="1013"/>
      <c r="DYG38" s="1013"/>
      <c r="DYH38" s="1013"/>
      <c r="DYI38" s="1013"/>
      <c r="DYJ38" s="1013"/>
      <c r="DYK38" s="1013"/>
      <c r="DYL38" s="1013"/>
      <c r="DYM38" s="1013"/>
      <c r="DYN38" s="1013"/>
      <c r="DYO38" s="1013"/>
      <c r="DYP38" s="1013"/>
      <c r="DYQ38" s="1013"/>
      <c r="DYR38" s="1013"/>
      <c r="DYS38" s="1013"/>
      <c r="DYT38" s="1013"/>
      <c r="DYU38" s="1013"/>
      <c r="DYV38" s="1013"/>
      <c r="DYW38" s="1013"/>
      <c r="DYX38" s="1013"/>
      <c r="DYY38" s="1013"/>
      <c r="DYZ38" s="1013"/>
      <c r="DZA38" s="1013"/>
      <c r="DZB38" s="1013"/>
      <c r="DZC38" s="1013"/>
      <c r="DZD38" s="1013"/>
      <c r="DZE38" s="1013"/>
      <c r="DZF38" s="1013"/>
      <c r="DZG38" s="1013"/>
      <c r="DZH38" s="1013"/>
      <c r="DZI38" s="1013"/>
      <c r="DZJ38" s="1013"/>
      <c r="DZK38" s="1013"/>
      <c r="DZL38" s="1013"/>
      <c r="DZM38" s="1013"/>
      <c r="DZN38" s="1013"/>
      <c r="DZO38" s="1013"/>
      <c r="DZP38" s="1013"/>
      <c r="DZQ38" s="1013"/>
      <c r="DZR38" s="1013"/>
      <c r="DZS38" s="1013"/>
      <c r="DZT38" s="1013"/>
      <c r="DZU38" s="1013"/>
      <c r="DZV38" s="1013"/>
      <c r="DZW38" s="1013"/>
      <c r="DZX38" s="1013"/>
      <c r="DZY38" s="1013"/>
      <c r="DZZ38" s="1013"/>
      <c r="EAA38" s="1013"/>
      <c r="EAB38" s="1013"/>
      <c r="EAC38" s="1013"/>
      <c r="EAD38" s="1013"/>
      <c r="EAE38" s="1013"/>
      <c r="EAF38" s="1013"/>
      <c r="EAG38" s="1013"/>
      <c r="EAH38" s="1013"/>
      <c r="EAI38" s="1013"/>
      <c r="EAJ38" s="1013"/>
      <c r="EAK38" s="1013"/>
      <c r="EAL38" s="1013"/>
      <c r="EAM38" s="1013"/>
      <c r="EAN38" s="1013"/>
      <c r="EAO38" s="1013"/>
      <c r="EAP38" s="1013"/>
      <c r="EAQ38" s="1013"/>
      <c r="EAR38" s="1013"/>
      <c r="EAS38" s="1013"/>
      <c r="EAT38" s="1013"/>
      <c r="EAU38" s="1013"/>
      <c r="EAV38" s="1013"/>
      <c r="EAW38" s="1013"/>
      <c r="EAX38" s="1013"/>
      <c r="EAY38" s="1013"/>
      <c r="EAZ38" s="1013"/>
      <c r="EBA38" s="1013"/>
      <c r="EBB38" s="1013"/>
      <c r="EBC38" s="1013"/>
      <c r="EBD38" s="1013"/>
      <c r="EBE38" s="1013"/>
      <c r="EBF38" s="1013"/>
      <c r="EBG38" s="1013"/>
      <c r="EBH38" s="1013"/>
      <c r="EBI38" s="1013"/>
      <c r="EBJ38" s="1013"/>
      <c r="EBK38" s="1013"/>
      <c r="EBL38" s="1013"/>
      <c r="EBM38" s="1013"/>
      <c r="EBN38" s="1013"/>
      <c r="EBO38" s="1013"/>
      <c r="EBP38" s="1013"/>
      <c r="EBQ38" s="1013"/>
      <c r="EBR38" s="1013"/>
      <c r="EBS38" s="1013"/>
      <c r="EBT38" s="1013"/>
      <c r="EBU38" s="1013"/>
      <c r="EBV38" s="1013"/>
      <c r="EBW38" s="1013"/>
      <c r="EBX38" s="1013"/>
      <c r="EBY38" s="1013"/>
      <c r="EBZ38" s="1013"/>
      <c r="ECA38" s="1013"/>
      <c r="ECB38" s="1013"/>
      <c r="ECC38" s="1013"/>
      <c r="ECD38" s="1013"/>
      <c r="ECE38" s="1013"/>
      <c r="ECF38" s="1013"/>
      <c r="ECG38" s="1013"/>
      <c r="ECH38" s="1013"/>
      <c r="ECI38" s="1013"/>
      <c r="ECJ38" s="1013"/>
      <c r="ECK38" s="1013"/>
      <c r="ECL38" s="1013"/>
      <c r="ECM38" s="1013"/>
      <c r="ECN38" s="1013"/>
      <c r="ECO38" s="1013"/>
      <c r="ECP38" s="1013"/>
      <c r="ECQ38" s="1013"/>
      <c r="ECR38" s="1013"/>
      <c r="ECS38" s="1013"/>
      <c r="ECT38" s="1013"/>
      <c r="ECU38" s="1013"/>
      <c r="ECV38" s="1013"/>
      <c r="ECW38" s="1013"/>
      <c r="ECX38" s="1013"/>
      <c r="ECY38" s="1013"/>
      <c r="ECZ38" s="1013"/>
      <c r="EDA38" s="1013"/>
      <c r="EDB38" s="1013"/>
      <c r="EDC38" s="1013"/>
      <c r="EDD38" s="1013"/>
      <c r="EDE38" s="1013"/>
      <c r="EDF38" s="1013"/>
      <c r="EDG38" s="1013"/>
      <c r="EDH38" s="1013"/>
      <c r="EDI38" s="1013"/>
      <c r="EDJ38" s="1013"/>
      <c r="EDK38" s="1013"/>
      <c r="EDL38" s="1013"/>
      <c r="EDM38" s="1013"/>
      <c r="EDN38" s="1013"/>
      <c r="EDO38" s="1013"/>
      <c r="EDP38" s="1013"/>
      <c r="EDQ38" s="1013"/>
      <c r="EDR38" s="1013"/>
      <c r="EDS38" s="1013"/>
      <c r="EDT38" s="1013"/>
      <c r="EDU38" s="1013"/>
      <c r="EDV38" s="1013"/>
      <c r="EDW38" s="1013"/>
      <c r="EDX38" s="1013"/>
      <c r="EDY38" s="1013"/>
      <c r="EDZ38" s="1013"/>
      <c r="EEA38" s="1013"/>
      <c r="EEB38" s="1013"/>
      <c r="EEC38" s="1013"/>
      <c r="EED38" s="1013"/>
      <c r="EEE38" s="1013"/>
      <c r="EEF38" s="1013"/>
      <c r="EEG38" s="1013"/>
      <c r="EEH38" s="1013"/>
      <c r="EEI38" s="1013"/>
      <c r="EEJ38" s="1013"/>
      <c r="EEK38" s="1013"/>
      <c r="EEL38" s="1013"/>
      <c r="EEM38" s="1013"/>
      <c r="EEN38" s="1013"/>
      <c r="EEO38" s="1013"/>
      <c r="EEP38" s="1013"/>
      <c r="EEQ38" s="1013"/>
      <c r="EER38" s="1013"/>
      <c r="EES38" s="1013"/>
      <c r="EET38" s="1013"/>
      <c r="EEU38" s="1013"/>
      <c r="EEV38" s="1013"/>
      <c r="EEW38" s="1013"/>
      <c r="EEX38" s="1013"/>
      <c r="EEY38" s="1013"/>
      <c r="EEZ38" s="1013"/>
      <c r="EFA38" s="1013"/>
      <c r="EFB38" s="1013"/>
      <c r="EFC38" s="1013"/>
      <c r="EFD38" s="1013"/>
      <c r="EFE38" s="1013"/>
      <c r="EFF38" s="1013"/>
      <c r="EFG38" s="1013"/>
      <c r="EFH38" s="1013"/>
      <c r="EFI38" s="1013"/>
      <c r="EFJ38" s="1013"/>
      <c r="EFK38" s="1013"/>
      <c r="EFL38" s="1013"/>
      <c r="EFM38" s="1013"/>
      <c r="EFN38" s="1013"/>
      <c r="EFO38" s="1013"/>
      <c r="EFP38" s="1013"/>
      <c r="EFQ38" s="1013"/>
      <c r="EFR38" s="1013"/>
      <c r="EFS38" s="1013"/>
      <c r="EFT38" s="1013"/>
      <c r="EFU38" s="1013"/>
      <c r="EFV38" s="1013"/>
      <c r="EFW38" s="1013"/>
      <c r="EFX38" s="1013"/>
      <c r="EFY38" s="1013"/>
      <c r="EFZ38" s="1013"/>
      <c r="EGA38" s="1013"/>
      <c r="EGB38" s="1013"/>
      <c r="EGC38" s="1013"/>
      <c r="EGD38" s="1013"/>
      <c r="EGE38" s="1013"/>
      <c r="EGF38" s="1013"/>
      <c r="EGG38" s="1013"/>
      <c r="EGH38" s="1013"/>
      <c r="EGI38" s="1013"/>
      <c r="EGJ38" s="1013"/>
      <c r="EGK38" s="1013"/>
      <c r="EGL38" s="1013"/>
      <c r="EGM38" s="1013"/>
      <c r="EGN38" s="1013"/>
      <c r="EGO38" s="1013"/>
      <c r="EGP38" s="1013"/>
      <c r="EGQ38" s="1013"/>
      <c r="EGR38" s="1013"/>
      <c r="EGS38" s="1013"/>
      <c r="EGT38" s="1013"/>
      <c r="EGU38" s="1013"/>
      <c r="EGV38" s="1013"/>
      <c r="EGW38" s="1013"/>
      <c r="EGX38" s="1013"/>
      <c r="EGY38" s="1013"/>
      <c r="EGZ38" s="1013"/>
      <c r="EHA38" s="1013"/>
      <c r="EHB38" s="1013"/>
      <c r="EHC38" s="1013"/>
      <c r="EHD38" s="1013"/>
      <c r="EHE38" s="1013"/>
      <c r="EHF38" s="1013"/>
      <c r="EHG38" s="1013"/>
      <c r="EHH38" s="1013"/>
      <c r="EHI38" s="1013"/>
      <c r="EHJ38" s="1013"/>
      <c r="EHK38" s="1013"/>
      <c r="EHL38" s="1013"/>
      <c r="EHM38" s="1013"/>
      <c r="EHN38" s="1013"/>
      <c r="EHO38" s="1013"/>
      <c r="EHP38" s="1013"/>
      <c r="EHQ38" s="1013"/>
      <c r="EHR38" s="1013"/>
      <c r="EHS38" s="1013"/>
      <c r="EHT38" s="1013"/>
      <c r="EHU38" s="1013"/>
      <c r="EHV38" s="1013"/>
      <c r="EHW38" s="1013"/>
      <c r="EHX38" s="1013"/>
      <c r="EHY38" s="1013"/>
      <c r="EHZ38" s="1013"/>
      <c r="EIA38" s="1013"/>
      <c r="EIB38" s="1013"/>
      <c r="EIC38" s="1013"/>
      <c r="EID38" s="1013"/>
      <c r="EIE38" s="1013"/>
      <c r="EIF38" s="1013"/>
      <c r="EIG38" s="1013"/>
      <c r="EIH38" s="1013"/>
      <c r="EII38" s="1013"/>
      <c r="EIJ38" s="1013"/>
      <c r="EIK38" s="1013"/>
      <c r="EIL38" s="1013"/>
      <c r="EIM38" s="1013"/>
      <c r="EIN38" s="1013"/>
      <c r="EIO38" s="1013"/>
      <c r="EIP38" s="1013"/>
      <c r="EIQ38" s="1013"/>
      <c r="EIR38" s="1013"/>
      <c r="EIS38" s="1013"/>
      <c r="EIT38" s="1013"/>
      <c r="EIU38" s="1013"/>
      <c r="EIV38" s="1013"/>
      <c r="EIW38" s="1013"/>
      <c r="EIX38" s="1013"/>
      <c r="EIY38" s="1013"/>
      <c r="EIZ38" s="1013"/>
      <c r="EJA38" s="1013"/>
      <c r="EJB38" s="1013"/>
      <c r="EJC38" s="1013"/>
      <c r="EJD38" s="1013"/>
      <c r="EJE38" s="1013"/>
      <c r="EJF38" s="1013"/>
      <c r="EJG38" s="1013"/>
      <c r="EJH38" s="1013"/>
      <c r="EJI38" s="1013"/>
      <c r="EJJ38" s="1013"/>
      <c r="EJK38" s="1013"/>
      <c r="EJL38" s="1013"/>
      <c r="EJM38" s="1013"/>
      <c r="EJN38" s="1013"/>
      <c r="EJO38" s="1013"/>
      <c r="EJP38" s="1013"/>
      <c r="EJQ38" s="1013"/>
      <c r="EJR38" s="1013"/>
      <c r="EJS38" s="1013"/>
      <c r="EJT38" s="1013"/>
      <c r="EJU38" s="1013"/>
      <c r="EJV38" s="1013"/>
      <c r="EJW38" s="1013"/>
      <c r="EJX38" s="1013"/>
      <c r="EJY38" s="1013"/>
      <c r="EJZ38" s="1013"/>
      <c r="EKA38" s="1013"/>
      <c r="EKB38" s="1013"/>
      <c r="EKC38" s="1013"/>
      <c r="EKD38" s="1013"/>
      <c r="EKE38" s="1013"/>
      <c r="EKF38" s="1013"/>
      <c r="EKG38" s="1013"/>
      <c r="EKH38" s="1013"/>
      <c r="EKI38" s="1013"/>
      <c r="EKJ38" s="1013"/>
      <c r="EKK38" s="1013"/>
      <c r="EKL38" s="1013"/>
      <c r="EKM38" s="1013"/>
      <c r="EKN38" s="1013"/>
      <c r="EKO38" s="1013"/>
      <c r="EKP38" s="1013"/>
      <c r="EKQ38" s="1013"/>
      <c r="EKR38" s="1013"/>
      <c r="EKS38" s="1013"/>
      <c r="EKT38" s="1013"/>
      <c r="EKU38" s="1013"/>
      <c r="EKV38" s="1013"/>
      <c r="EKW38" s="1013"/>
      <c r="EKX38" s="1013"/>
      <c r="EKY38" s="1013"/>
      <c r="EKZ38" s="1013"/>
      <c r="ELA38" s="1013"/>
      <c r="ELB38" s="1013"/>
      <c r="ELC38" s="1013"/>
      <c r="ELD38" s="1013"/>
      <c r="ELE38" s="1013"/>
      <c r="ELF38" s="1013"/>
      <c r="ELG38" s="1013"/>
      <c r="ELH38" s="1013"/>
      <c r="ELI38" s="1013"/>
      <c r="ELJ38" s="1013"/>
      <c r="ELK38" s="1013"/>
      <c r="ELL38" s="1013"/>
      <c r="ELM38" s="1013"/>
      <c r="ELN38" s="1013"/>
      <c r="ELO38" s="1013"/>
      <c r="ELP38" s="1013"/>
      <c r="ELQ38" s="1013"/>
      <c r="ELR38" s="1013"/>
      <c r="ELS38" s="1013"/>
      <c r="ELT38" s="1013"/>
      <c r="ELU38" s="1013"/>
      <c r="ELV38" s="1013"/>
      <c r="ELW38" s="1013"/>
      <c r="ELX38" s="1013"/>
      <c r="ELY38" s="1013"/>
      <c r="ELZ38" s="1013"/>
      <c r="EMA38" s="1013"/>
      <c r="EMB38" s="1013"/>
      <c r="EMC38" s="1013"/>
      <c r="EMD38" s="1013"/>
      <c r="EME38" s="1013"/>
      <c r="EMF38" s="1013"/>
      <c r="EMG38" s="1013"/>
      <c r="EMH38" s="1013"/>
      <c r="EMI38" s="1013"/>
      <c r="EMJ38" s="1013"/>
      <c r="EMK38" s="1013"/>
      <c r="EML38" s="1013"/>
      <c r="EMM38" s="1013"/>
      <c r="EMN38" s="1013"/>
      <c r="EMO38" s="1013"/>
      <c r="EMP38" s="1013"/>
      <c r="EMQ38" s="1013"/>
      <c r="EMR38" s="1013"/>
      <c r="EMS38" s="1013"/>
      <c r="EMT38" s="1013"/>
      <c r="EMU38" s="1013"/>
      <c r="EMV38" s="1013"/>
      <c r="EMW38" s="1013"/>
      <c r="EMX38" s="1013"/>
      <c r="EMY38" s="1013"/>
      <c r="EMZ38" s="1013"/>
      <c r="ENA38" s="1013"/>
      <c r="ENB38" s="1013"/>
      <c r="ENC38" s="1013"/>
      <c r="END38" s="1013"/>
      <c r="ENE38" s="1013"/>
      <c r="ENF38" s="1013"/>
      <c r="ENG38" s="1013"/>
      <c r="ENH38" s="1013"/>
      <c r="ENI38" s="1013"/>
      <c r="ENJ38" s="1013"/>
      <c r="ENK38" s="1013"/>
      <c r="ENL38" s="1013"/>
      <c r="ENM38" s="1013"/>
      <c r="ENN38" s="1013"/>
      <c r="ENO38" s="1013"/>
      <c r="ENP38" s="1013"/>
      <c r="ENQ38" s="1013"/>
      <c r="ENR38" s="1013"/>
      <c r="ENS38" s="1013"/>
      <c r="ENT38" s="1013"/>
      <c r="ENU38" s="1013"/>
      <c r="ENV38" s="1013"/>
      <c r="ENW38" s="1013"/>
      <c r="ENX38" s="1013"/>
      <c r="ENY38" s="1013"/>
      <c r="ENZ38" s="1013"/>
      <c r="EOA38" s="1013"/>
      <c r="EOB38" s="1013"/>
      <c r="EOC38" s="1013"/>
      <c r="EOD38" s="1013"/>
      <c r="EOE38" s="1013"/>
      <c r="EOF38" s="1013"/>
      <c r="EOG38" s="1013"/>
      <c r="EOH38" s="1013"/>
      <c r="EOI38" s="1013"/>
      <c r="EOJ38" s="1013"/>
      <c r="EOK38" s="1013"/>
      <c r="EOL38" s="1013"/>
      <c r="EOM38" s="1013"/>
      <c r="EON38" s="1013"/>
      <c r="EOO38" s="1013"/>
      <c r="EOP38" s="1013"/>
      <c r="EOQ38" s="1013"/>
      <c r="EOR38" s="1013"/>
      <c r="EOS38" s="1013"/>
      <c r="EOT38" s="1013"/>
      <c r="EOU38" s="1013"/>
      <c r="EOV38" s="1013"/>
      <c r="EOW38" s="1013"/>
      <c r="EOX38" s="1013"/>
      <c r="EOY38" s="1013"/>
      <c r="EOZ38" s="1013"/>
      <c r="EPA38" s="1013"/>
      <c r="EPB38" s="1013"/>
      <c r="EPC38" s="1013"/>
      <c r="EPD38" s="1013"/>
      <c r="EPE38" s="1013"/>
      <c r="EPF38" s="1013"/>
      <c r="EPG38" s="1013"/>
      <c r="EPH38" s="1013"/>
      <c r="EPI38" s="1013"/>
      <c r="EPJ38" s="1013"/>
      <c r="EPK38" s="1013"/>
      <c r="EPL38" s="1013"/>
      <c r="EPM38" s="1013"/>
      <c r="EPN38" s="1013"/>
      <c r="EPO38" s="1013"/>
      <c r="EPP38" s="1013"/>
      <c r="EPQ38" s="1013"/>
      <c r="EPR38" s="1013"/>
      <c r="EPS38" s="1013"/>
      <c r="EPT38" s="1013"/>
      <c r="EPU38" s="1013"/>
      <c r="EPV38" s="1013"/>
      <c r="EPW38" s="1013"/>
      <c r="EPX38" s="1013"/>
      <c r="EPY38" s="1013"/>
      <c r="EPZ38" s="1013"/>
      <c r="EQA38" s="1013"/>
      <c r="EQB38" s="1013"/>
      <c r="EQC38" s="1013"/>
      <c r="EQD38" s="1013"/>
      <c r="EQE38" s="1013"/>
      <c r="EQF38" s="1013"/>
      <c r="EQG38" s="1013"/>
      <c r="EQH38" s="1013"/>
      <c r="EQI38" s="1013"/>
      <c r="EQJ38" s="1013"/>
      <c r="EQK38" s="1013"/>
      <c r="EQL38" s="1013"/>
      <c r="EQM38" s="1013"/>
      <c r="EQN38" s="1013"/>
      <c r="EQO38" s="1013"/>
      <c r="EQP38" s="1013"/>
      <c r="EQQ38" s="1013"/>
      <c r="EQR38" s="1013"/>
      <c r="EQS38" s="1013"/>
      <c r="EQT38" s="1013"/>
      <c r="EQU38" s="1013"/>
      <c r="EQV38" s="1013"/>
      <c r="EQW38" s="1013"/>
      <c r="EQX38" s="1013"/>
      <c r="EQY38" s="1013"/>
      <c r="EQZ38" s="1013"/>
      <c r="ERA38" s="1013"/>
      <c r="ERB38" s="1013"/>
      <c r="ERC38" s="1013"/>
      <c r="ERD38" s="1013"/>
      <c r="ERE38" s="1013"/>
      <c r="ERF38" s="1013"/>
      <c r="ERG38" s="1013"/>
      <c r="ERH38" s="1013"/>
      <c r="ERI38" s="1013"/>
      <c r="ERJ38" s="1013"/>
      <c r="ERK38" s="1013"/>
      <c r="ERL38" s="1013"/>
      <c r="ERM38" s="1013"/>
      <c r="ERN38" s="1013"/>
      <c r="ERO38" s="1013"/>
      <c r="ERP38" s="1013"/>
      <c r="ERQ38" s="1013"/>
      <c r="ERR38" s="1013"/>
      <c r="ERS38" s="1013"/>
      <c r="ERT38" s="1013"/>
      <c r="ERU38" s="1013"/>
      <c r="ERV38" s="1013"/>
      <c r="ERW38" s="1013"/>
      <c r="ERX38" s="1013"/>
      <c r="ERY38" s="1013"/>
      <c r="ERZ38" s="1013"/>
      <c r="ESA38" s="1013"/>
      <c r="ESB38" s="1013"/>
      <c r="ESC38" s="1013"/>
      <c r="ESD38" s="1013"/>
      <c r="ESE38" s="1013"/>
      <c r="ESF38" s="1013"/>
      <c r="ESG38" s="1013"/>
      <c r="ESH38" s="1013"/>
      <c r="ESI38" s="1013"/>
      <c r="ESJ38" s="1013"/>
      <c r="ESK38" s="1013"/>
      <c r="ESL38" s="1013"/>
      <c r="ESM38" s="1013"/>
      <c r="ESN38" s="1013"/>
      <c r="ESO38" s="1013"/>
      <c r="ESP38" s="1013"/>
      <c r="ESQ38" s="1013"/>
      <c r="ESR38" s="1013"/>
      <c r="ESS38" s="1013"/>
      <c r="EST38" s="1013"/>
      <c r="ESU38" s="1013"/>
      <c r="ESV38" s="1013"/>
      <c r="ESW38" s="1013"/>
      <c r="ESX38" s="1013"/>
      <c r="ESY38" s="1013"/>
      <c r="ESZ38" s="1013"/>
      <c r="ETA38" s="1013"/>
      <c r="ETB38" s="1013"/>
      <c r="ETC38" s="1013"/>
      <c r="ETD38" s="1013"/>
      <c r="ETE38" s="1013"/>
      <c r="ETF38" s="1013"/>
      <c r="ETG38" s="1013"/>
      <c r="ETH38" s="1013"/>
      <c r="ETI38" s="1013"/>
      <c r="ETJ38" s="1013"/>
      <c r="ETK38" s="1013"/>
      <c r="ETL38" s="1013"/>
      <c r="ETM38" s="1013"/>
      <c r="ETN38" s="1013"/>
      <c r="ETO38" s="1013"/>
      <c r="ETP38" s="1013"/>
      <c r="ETQ38" s="1013"/>
      <c r="ETR38" s="1013"/>
      <c r="ETS38" s="1013"/>
      <c r="ETT38" s="1013"/>
      <c r="ETU38" s="1013"/>
      <c r="ETV38" s="1013"/>
      <c r="ETW38" s="1013"/>
      <c r="ETX38" s="1013"/>
      <c r="ETY38" s="1013"/>
      <c r="ETZ38" s="1013"/>
      <c r="EUA38" s="1013"/>
      <c r="EUB38" s="1013"/>
      <c r="EUC38" s="1013"/>
      <c r="EUD38" s="1013"/>
      <c r="EUE38" s="1013"/>
      <c r="EUF38" s="1013"/>
      <c r="EUG38" s="1013"/>
      <c r="EUH38" s="1013"/>
      <c r="EUI38" s="1013"/>
      <c r="EUJ38" s="1013"/>
      <c r="EUK38" s="1013"/>
      <c r="EUL38" s="1013"/>
      <c r="EUM38" s="1013"/>
      <c r="EUN38" s="1013"/>
      <c r="EUO38" s="1013"/>
      <c r="EUP38" s="1013"/>
      <c r="EUQ38" s="1013"/>
      <c r="EUR38" s="1013"/>
      <c r="EUS38" s="1013"/>
      <c r="EUT38" s="1013"/>
      <c r="EUU38" s="1013"/>
      <c r="EUV38" s="1013"/>
      <c r="EUW38" s="1013"/>
      <c r="EUX38" s="1013"/>
      <c r="EUY38" s="1013"/>
      <c r="EUZ38" s="1013"/>
      <c r="EVA38" s="1013"/>
      <c r="EVB38" s="1013"/>
      <c r="EVC38" s="1013"/>
      <c r="EVD38" s="1013"/>
      <c r="EVE38" s="1013"/>
      <c r="EVF38" s="1013"/>
      <c r="EVG38" s="1013"/>
      <c r="EVH38" s="1013"/>
      <c r="EVI38" s="1013"/>
      <c r="EVJ38" s="1013"/>
      <c r="EVK38" s="1013"/>
      <c r="EVL38" s="1013"/>
      <c r="EVM38" s="1013"/>
      <c r="EVN38" s="1013"/>
      <c r="EVO38" s="1013"/>
      <c r="EVP38" s="1013"/>
      <c r="EVQ38" s="1013"/>
      <c r="EVR38" s="1013"/>
      <c r="EVS38" s="1013"/>
      <c r="EVT38" s="1013"/>
      <c r="EVU38" s="1013"/>
      <c r="EVV38" s="1013"/>
      <c r="EVW38" s="1013"/>
      <c r="EVX38" s="1013"/>
      <c r="EVY38" s="1013"/>
      <c r="EVZ38" s="1013"/>
      <c r="EWA38" s="1013"/>
      <c r="EWB38" s="1013"/>
      <c r="EWC38" s="1013"/>
      <c r="EWD38" s="1013"/>
      <c r="EWE38" s="1013"/>
      <c r="EWF38" s="1013"/>
      <c r="EWG38" s="1013"/>
      <c r="EWH38" s="1013"/>
      <c r="EWI38" s="1013"/>
      <c r="EWJ38" s="1013"/>
      <c r="EWK38" s="1013"/>
      <c r="EWL38" s="1013"/>
      <c r="EWM38" s="1013"/>
      <c r="EWN38" s="1013"/>
      <c r="EWO38" s="1013"/>
      <c r="EWP38" s="1013"/>
      <c r="EWQ38" s="1013"/>
      <c r="EWR38" s="1013"/>
      <c r="EWS38" s="1013"/>
      <c r="EWT38" s="1013"/>
      <c r="EWU38" s="1013"/>
      <c r="EWV38" s="1013"/>
      <c r="EWW38" s="1013"/>
      <c r="EWX38" s="1013"/>
      <c r="EWY38" s="1013"/>
      <c r="EWZ38" s="1013"/>
      <c r="EXA38" s="1013"/>
      <c r="EXB38" s="1013"/>
      <c r="EXC38" s="1013"/>
      <c r="EXD38" s="1013"/>
      <c r="EXE38" s="1013"/>
      <c r="EXF38" s="1013"/>
      <c r="EXG38" s="1013"/>
      <c r="EXH38" s="1013"/>
      <c r="EXI38" s="1013"/>
      <c r="EXJ38" s="1013"/>
      <c r="EXK38" s="1013"/>
      <c r="EXL38" s="1013"/>
      <c r="EXM38" s="1013"/>
      <c r="EXN38" s="1013"/>
      <c r="EXO38" s="1013"/>
      <c r="EXP38" s="1013"/>
      <c r="EXQ38" s="1013"/>
      <c r="EXR38" s="1013"/>
      <c r="EXS38" s="1013"/>
      <c r="EXT38" s="1013"/>
      <c r="EXU38" s="1013"/>
      <c r="EXV38" s="1013"/>
      <c r="EXW38" s="1013"/>
      <c r="EXX38" s="1013"/>
      <c r="EXY38" s="1013"/>
      <c r="EXZ38" s="1013"/>
      <c r="EYA38" s="1013"/>
      <c r="EYB38" s="1013"/>
      <c r="EYC38" s="1013"/>
      <c r="EYD38" s="1013"/>
      <c r="EYE38" s="1013"/>
      <c r="EYF38" s="1013"/>
      <c r="EYG38" s="1013"/>
      <c r="EYH38" s="1013"/>
      <c r="EYI38" s="1013"/>
      <c r="EYJ38" s="1013"/>
      <c r="EYK38" s="1013"/>
      <c r="EYL38" s="1013"/>
      <c r="EYM38" s="1013"/>
      <c r="EYN38" s="1013"/>
      <c r="EYO38" s="1013"/>
      <c r="EYP38" s="1013"/>
      <c r="EYQ38" s="1013"/>
      <c r="EYR38" s="1013"/>
      <c r="EYS38" s="1013"/>
      <c r="EYT38" s="1013"/>
      <c r="EYU38" s="1013"/>
      <c r="EYV38" s="1013"/>
      <c r="EYW38" s="1013"/>
      <c r="EYX38" s="1013"/>
      <c r="EYY38" s="1013"/>
      <c r="EYZ38" s="1013"/>
      <c r="EZA38" s="1013"/>
      <c r="EZB38" s="1013"/>
      <c r="EZC38" s="1013"/>
      <c r="EZD38" s="1013"/>
      <c r="EZE38" s="1013"/>
      <c r="EZF38" s="1013"/>
      <c r="EZG38" s="1013"/>
      <c r="EZH38" s="1013"/>
      <c r="EZI38" s="1013"/>
      <c r="EZJ38" s="1013"/>
      <c r="EZK38" s="1013"/>
      <c r="EZL38" s="1013"/>
      <c r="EZM38" s="1013"/>
      <c r="EZN38" s="1013"/>
      <c r="EZO38" s="1013"/>
      <c r="EZP38" s="1013"/>
      <c r="EZQ38" s="1013"/>
      <c r="EZR38" s="1013"/>
      <c r="EZS38" s="1013"/>
      <c r="EZT38" s="1013"/>
      <c r="EZU38" s="1013"/>
      <c r="EZV38" s="1013"/>
      <c r="EZW38" s="1013"/>
      <c r="EZX38" s="1013"/>
      <c r="EZY38" s="1013"/>
      <c r="EZZ38" s="1013"/>
      <c r="FAA38" s="1013"/>
      <c r="FAB38" s="1013"/>
      <c r="FAC38" s="1013"/>
      <c r="FAD38" s="1013"/>
      <c r="FAE38" s="1013"/>
      <c r="FAF38" s="1013"/>
      <c r="FAG38" s="1013"/>
      <c r="FAH38" s="1013"/>
      <c r="FAI38" s="1013"/>
      <c r="FAJ38" s="1013"/>
      <c r="FAK38" s="1013"/>
      <c r="FAL38" s="1013"/>
      <c r="FAM38" s="1013"/>
      <c r="FAN38" s="1013"/>
      <c r="FAO38" s="1013"/>
      <c r="FAP38" s="1013"/>
      <c r="FAQ38" s="1013"/>
      <c r="FAR38" s="1013"/>
      <c r="FAS38" s="1013"/>
      <c r="FAT38" s="1013"/>
      <c r="FAU38" s="1013"/>
      <c r="FAV38" s="1013"/>
      <c r="FAW38" s="1013"/>
      <c r="FAX38" s="1013"/>
      <c r="FAY38" s="1013"/>
      <c r="FAZ38" s="1013"/>
      <c r="FBA38" s="1013"/>
      <c r="FBB38" s="1013"/>
      <c r="FBC38" s="1013"/>
      <c r="FBD38" s="1013"/>
      <c r="FBE38" s="1013"/>
      <c r="FBF38" s="1013"/>
      <c r="FBG38" s="1013"/>
      <c r="FBH38" s="1013"/>
      <c r="FBI38" s="1013"/>
      <c r="FBJ38" s="1013"/>
      <c r="FBK38" s="1013"/>
      <c r="FBL38" s="1013"/>
      <c r="FBM38" s="1013"/>
      <c r="FBN38" s="1013"/>
      <c r="FBO38" s="1013"/>
      <c r="FBP38" s="1013"/>
      <c r="FBQ38" s="1013"/>
      <c r="FBR38" s="1013"/>
      <c r="FBS38" s="1013"/>
      <c r="FBT38" s="1013"/>
      <c r="FBU38" s="1013"/>
      <c r="FBV38" s="1013"/>
      <c r="FBW38" s="1013"/>
      <c r="FBX38" s="1013"/>
      <c r="FBY38" s="1013"/>
      <c r="FBZ38" s="1013"/>
      <c r="FCA38" s="1013"/>
      <c r="FCB38" s="1013"/>
      <c r="FCC38" s="1013"/>
      <c r="FCD38" s="1013"/>
      <c r="FCE38" s="1013"/>
      <c r="FCF38" s="1013"/>
      <c r="FCG38" s="1013"/>
      <c r="FCH38" s="1013"/>
      <c r="FCI38" s="1013"/>
      <c r="FCJ38" s="1013"/>
      <c r="FCK38" s="1013"/>
      <c r="FCL38" s="1013"/>
      <c r="FCM38" s="1013"/>
      <c r="FCN38" s="1013"/>
      <c r="FCO38" s="1013"/>
      <c r="FCP38" s="1013"/>
      <c r="FCQ38" s="1013"/>
      <c r="FCR38" s="1013"/>
      <c r="FCS38" s="1013"/>
      <c r="FCT38" s="1013"/>
      <c r="FCU38" s="1013"/>
      <c r="FCV38" s="1013"/>
      <c r="FCW38" s="1013"/>
      <c r="FCX38" s="1013"/>
      <c r="FCY38" s="1013"/>
      <c r="FCZ38" s="1013"/>
      <c r="FDA38" s="1013"/>
      <c r="FDB38" s="1013"/>
      <c r="FDC38" s="1013"/>
      <c r="FDD38" s="1013"/>
      <c r="FDE38" s="1013"/>
      <c r="FDF38" s="1013"/>
      <c r="FDG38" s="1013"/>
      <c r="FDH38" s="1013"/>
      <c r="FDI38" s="1013"/>
      <c r="FDJ38" s="1013"/>
      <c r="FDK38" s="1013"/>
      <c r="FDL38" s="1013"/>
      <c r="FDM38" s="1013"/>
      <c r="FDN38" s="1013"/>
      <c r="FDO38" s="1013"/>
      <c r="FDP38" s="1013"/>
      <c r="FDQ38" s="1013"/>
      <c r="FDR38" s="1013"/>
      <c r="FDS38" s="1013"/>
      <c r="FDT38" s="1013"/>
      <c r="FDU38" s="1013"/>
      <c r="FDV38" s="1013"/>
      <c r="FDW38" s="1013"/>
      <c r="FDX38" s="1013"/>
      <c r="FDY38" s="1013"/>
      <c r="FDZ38" s="1013"/>
      <c r="FEA38" s="1013"/>
      <c r="FEB38" s="1013"/>
      <c r="FEC38" s="1013"/>
      <c r="FED38" s="1013"/>
      <c r="FEE38" s="1013"/>
      <c r="FEF38" s="1013"/>
      <c r="FEG38" s="1013"/>
      <c r="FEH38" s="1013"/>
      <c r="FEI38" s="1013"/>
      <c r="FEJ38" s="1013"/>
      <c r="FEK38" s="1013"/>
      <c r="FEL38" s="1013"/>
      <c r="FEM38" s="1013"/>
      <c r="FEN38" s="1013"/>
      <c r="FEO38" s="1013"/>
      <c r="FEP38" s="1013"/>
      <c r="FEQ38" s="1013"/>
      <c r="FER38" s="1013"/>
      <c r="FES38" s="1013"/>
      <c r="FET38" s="1013"/>
      <c r="FEU38" s="1013"/>
      <c r="FEV38" s="1013"/>
      <c r="FEW38" s="1013"/>
      <c r="FEX38" s="1013"/>
      <c r="FEY38" s="1013"/>
      <c r="FEZ38" s="1013"/>
      <c r="FFA38" s="1013"/>
      <c r="FFB38" s="1013"/>
      <c r="FFC38" s="1013"/>
      <c r="FFD38" s="1013"/>
      <c r="FFE38" s="1013"/>
      <c r="FFF38" s="1013"/>
      <c r="FFG38" s="1013"/>
      <c r="FFH38" s="1013"/>
      <c r="FFI38" s="1013"/>
      <c r="FFJ38" s="1013"/>
      <c r="FFK38" s="1013"/>
      <c r="FFL38" s="1013"/>
      <c r="FFM38" s="1013"/>
      <c r="FFN38" s="1013"/>
      <c r="FFO38" s="1013"/>
      <c r="FFP38" s="1013"/>
      <c r="FFQ38" s="1013"/>
      <c r="FFR38" s="1013"/>
      <c r="FFS38" s="1013"/>
      <c r="FFT38" s="1013"/>
      <c r="FFU38" s="1013"/>
      <c r="FFV38" s="1013"/>
      <c r="FFW38" s="1013"/>
      <c r="FFX38" s="1013"/>
      <c r="FFY38" s="1013"/>
      <c r="FFZ38" s="1013"/>
      <c r="FGA38" s="1013"/>
      <c r="FGB38" s="1013"/>
      <c r="FGC38" s="1013"/>
      <c r="FGD38" s="1013"/>
      <c r="FGE38" s="1013"/>
      <c r="FGF38" s="1013"/>
      <c r="FGG38" s="1013"/>
      <c r="FGH38" s="1013"/>
      <c r="FGI38" s="1013"/>
      <c r="FGJ38" s="1013"/>
      <c r="FGK38" s="1013"/>
      <c r="FGL38" s="1013"/>
      <c r="FGM38" s="1013"/>
      <c r="FGN38" s="1013"/>
      <c r="FGO38" s="1013"/>
      <c r="FGP38" s="1013"/>
      <c r="FGQ38" s="1013"/>
      <c r="FGR38" s="1013"/>
      <c r="FGS38" s="1013"/>
      <c r="FGT38" s="1013"/>
      <c r="FGU38" s="1013"/>
      <c r="FGV38" s="1013"/>
      <c r="FGW38" s="1013"/>
      <c r="FGX38" s="1013"/>
      <c r="FGY38" s="1013"/>
      <c r="FGZ38" s="1013"/>
      <c r="FHA38" s="1013"/>
      <c r="FHB38" s="1013"/>
      <c r="FHC38" s="1013"/>
      <c r="FHD38" s="1013"/>
      <c r="FHE38" s="1013"/>
      <c r="FHF38" s="1013"/>
      <c r="FHG38" s="1013"/>
      <c r="FHH38" s="1013"/>
      <c r="FHI38" s="1013"/>
      <c r="FHJ38" s="1013"/>
      <c r="FHK38" s="1013"/>
      <c r="FHL38" s="1013"/>
      <c r="FHM38" s="1013"/>
      <c r="FHN38" s="1013"/>
      <c r="FHO38" s="1013"/>
      <c r="FHP38" s="1013"/>
      <c r="FHQ38" s="1013"/>
      <c r="FHR38" s="1013"/>
      <c r="FHS38" s="1013"/>
      <c r="FHT38" s="1013"/>
      <c r="FHU38" s="1013"/>
      <c r="FHV38" s="1013"/>
      <c r="FHW38" s="1013"/>
      <c r="FHX38" s="1013"/>
      <c r="FHY38" s="1013"/>
      <c r="FHZ38" s="1013"/>
      <c r="FIA38" s="1013"/>
      <c r="FIB38" s="1013"/>
      <c r="FIC38" s="1013"/>
      <c r="FID38" s="1013"/>
      <c r="FIE38" s="1013"/>
      <c r="FIF38" s="1013"/>
      <c r="FIG38" s="1013"/>
      <c r="FIH38" s="1013"/>
      <c r="FII38" s="1013"/>
      <c r="FIJ38" s="1013"/>
      <c r="FIK38" s="1013"/>
      <c r="FIL38" s="1013"/>
      <c r="FIM38" s="1013"/>
      <c r="FIN38" s="1013"/>
      <c r="FIO38" s="1013"/>
      <c r="FIP38" s="1013"/>
      <c r="FIQ38" s="1013"/>
      <c r="FIR38" s="1013"/>
      <c r="FIS38" s="1013"/>
      <c r="FIT38" s="1013"/>
      <c r="FIU38" s="1013"/>
      <c r="FIV38" s="1013"/>
      <c r="FIW38" s="1013"/>
      <c r="FIX38" s="1013"/>
      <c r="FIY38" s="1013"/>
      <c r="FIZ38" s="1013"/>
      <c r="FJA38" s="1013"/>
      <c r="FJB38" s="1013"/>
      <c r="FJC38" s="1013"/>
      <c r="FJD38" s="1013"/>
      <c r="FJE38" s="1013"/>
      <c r="FJF38" s="1013"/>
      <c r="FJG38" s="1013"/>
      <c r="FJH38" s="1013"/>
      <c r="FJI38" s="1013"/>
      <c r="FJJ38" s="1013"/>
      <c r="FJK38" s="1013"/>
      <c r="FJL38" s="1013"/>
      <c r="FJM38" s="1013"/>
      <c r="FJN38" s="1013"/>
      <c r="FJO38" s="1013"/>
      <c r="FJP38" s="1013"/>
      <c r="FJQ38" s="1013"/>
      <c r="FJR38" s="1013"/>
      <c r="FJS38" s="1013"/>
      <c r="FJT38" s="1013"/>
      <c r="FJU38" s="1013"/>
      <c r="FJV38" s="1013"/>
      <c r="FJW38" s="1013"/>
      <c r="FJX38" s="1013"/>
      <c r="FJY38" s="1013"/>
      <c r="FJZ38" s="1013"/>
      <c r="FKA38" s="1013"/>
      <c r="FKB38" s="1013"/>
      <c r="FKC38" s="1013"/>
      <c r="FKD38" s="1013"/>
      <c r="FKE38" s="1013"/>
      <c r="FKF38" s="1013"/>
      <c r="FKG38" s="1013"/>
      <c r="FKH38" s="1013"/>
      <c r="FKI38" s="1013"/>
      <c r="FKJ38" s="1013"/>
      <c r="FKK38" s="1013"/>
      <c r="FKL38" s="1013"/>
      <c r="FKM38" s="1013"/>
      <c r="FKN38" s="1013"/>
      <c r="FKO38" s="1013"/>
      <c r="FKP38" s="1013"/>
      <c r="FKQ38" s="1013"/>
      <c r="FKR38" s="1013"/>
      <c r="FKS38" s="1013"/>
      <c r="FKT38" s="1013"/>
      <c r="FKU38" s="1013"/>
      <c r="FKV38" s="1013"/>
      <c r="FKW38" s="1013"/>
      <c r="FKX38" s="1013"/>
      <c r="FKY38" s="1013"/>
      <c r="FKZ38" s="1013"/>
      <c r="FLA38" s="1013"/>
      <c r="FLB38" s="1013"/>
      <c r="FLC38" s="1013"/>
      <c r="FLD38" s="1013"/>
      <c r="FLE38" s="1013"/>
      <c r="FLF38" s="1013"/>
      <c r="FLG38" s="1013"/>
      <c r="FLH38" s="1013"/>
      <c r="FLI38" s="1013"/>
      <c r="FLJ38" s="1013"/>
      <c r="FLK38" s="1013"/>
      <c r="FLL38" s="1013"/>
      <c r="FLM38" s="1013"/>
      <c r="FLN38" s="1013"/>
      <c r="FLO38" s="1013"/>
      <c r="FLP38" s="1013"/>
      <c r="FLQ38" s="1013"/>
      <c r="FLR38" s="1013"/>
      <c r="FLS38" s="1013"/>
      <c r="FLT38" s="1013"/>
      <c r="FLU38" s="1013"/>
      <c r="FLV38" s="1013"/>
      <c r="FLW38" s="1013"/>
      <c r="FLX38" s="1013"/>
      <c r="FLY38" s="1013"/>
      <c r="FLZ38" s="1013"/>
      <c r="FMA38" s="1013"/>
      <c r="FMB38" s="1013"/>
      <c r="FMC38" s="1013"/>
      <c r="FMD38" s="1013"/>
      <c r="FME38" s="1013"/>
      <c r="FMF38" s="1013"/>
      <c r="FMG38" s="1013"/>
      <c r="FMH38" s="1013"/>
      <c r="FMI38" s="1013"/>
      <c r="FMJ38" s="1013"/>
      <c r="FMK38" s="1013"/>
      <c r="FML38" s="1013"/>
      <c r="FMM38" s="1013"/>
      <c r="FMN38" s="1013"/>
      <c r="FMO38" s="1013"/>
      <c r="FMP38" s="1013"/>
      <c r="FMQ38" s="1013"/>
      <c r="FMR38" s="1013"/>
      <c r="FMS38" s="1013"/>
      <c r="FMT38" s="1013"/>
      <c r="FMU38" s="1013"/>
      <c r="FMV38" s="1013"/>
      <c r="FMW38" s="1013"/>
      <c r="FMX38" s="1013"/>
      <c r="FMY38" s="1013"/>
      <c r="FMZ38" s="1013"/>
      <c r="FNA38" s="1013"/>
      <c r="FNB38" s="1013"/>
      <c r="FNC38" s="1013"/>
      <c r="FND38" s="1013"/>
      <c r="FNE38" s="1013"/>
      <c r="FNF38" s="1013"/>
      <c r="FNG38" s="1013"/>
      <c r="FNH38" s="1013"/>
      <c r="FNI38" s="1013"/>
      <c r="FNJ38" s="1013"/>
      <c r="FNK38" s="1013"/>
      <c r="FNL38" s="1013"/>
      <c r="FNM38" s="1013"/>
      <c r="FNN38" s="1013"/>
      <c r="FNO38" s="1013"/>
      <c r="FNP38" s="1013"/>
      <c r="FNQ38" s="1013"/>
      <c r="FNR38" s="1013"/>
      <c r="FNS38" s="1013"/>
      <c r="FNT38" s="1013"/>
      <c r="FNU38" s="1013"/>
      <c r="FNV38" s="1013"/>
      <c r="FNW38" s="1013"/>
      <c r="FNX38" s="1013"/>
      <c r="FNY38" s="1013"/>
      <c r="FNZ38" s="1013"/>
      <c r="FOA38" s="1013"/>
      <c r="FOB38" s="1013"/>
      <c r="FOC38" s="1013"/>
      <c r="FOD38" s="1013"/>
      <c r="FOE38" s="1013"/>
      <c r="FOF38" s="1013"/>
      <c r="FOG38" s="1013"/>
      <c r="FOH38" s="1013"/>
      <c r="FOI38" s="1013"/>
      <c r="FOJ38" s="1013"/>
      <c r="FOK38" s="1013"/>
      <c r="FOL38" s="1013"/>
      <c r="FOM38" s="1013"/>
      <c r="FON38" s="1013"/>
      <c r="FOO38" s="1013"/>
      <c r="FOP38" s="1013"/>
      <c r="FOQ38" s="1013"/>
      <c r="FOR38" s="1013"/>
      <c r="FOS38" s="1013"/>
      <c r="FOT38" s="1013"/>
      <c r="FOU38" s="1013"/>
      <c r="FOV38" s="1013"/>
      <c r="FOW38" s="1013"/>
      <c r="FOX38" s="1013"/>
      <c r="FOY38" s="1013"/>
      <c r="FOZ38" s="1013"/>
      <c r="FPA38" s="1013"/>
      <c r="FPB38" s="1013"/>
      <c r="FPC38" s="1013"/>
      <c r="FPD38" s="1013"/>
      <c r="FPE38" s="1013"/>
      <c r="FPF38" s="1013"/>
      <c r="FPG38" s="1013"/>
      <c r="FPH38" s="1013"/>
      <c r="FPI38" s="1013"/>
      <c r="FPJ38" s="1013"/>
      <c r="FPK38" s="1013"/>
      <c r="FPL38" s="1013"/>
      <c r="FPM38" s="1013"/>
      <c r="FPN38" s="1013"/>
      <c r="FPO38" s="1013"/>
      <c r="FPP38" s="1013"/>
      <c r="FPQ38" s="1013"/>
      <c r="FPR38" s="1013"/>
      <c r="FPS38" s="1013"/>
      <c r="FPT38" s="1013"/>
      <c r="FPU38" s="1013"/>
      <c r="FPV38" s="1013"/>
      <c r="FPW38" s="1013"/>
      <c r="FPX38" s="1013"/>
      <c r="FPY38" s="1013"/>
      <c r="FPZ38" s="1013"/>
      <c r="FQA38" s="1013"/>
      <c r="FQB38" s="1013"/>
      <c r="FQC38" s="1013"/>
      <c r="FQD38" s="1013"/>
      <c r="FQE38" s="1013"/>
      <c r="FQF38" s="1013"/>
      <c r="FQG38" s="1013"/>
      <c r="FQH38" s="1013"/>
      <c r="FQI38" s="1013"/>
      <c r="FQJ38" s="1013"/>
      <c r="FQK38" s="1013"/>
      <c r="FQL38" s="1013"/>
      <c r="FQM38" s="1013"/>
      <c r="FQN38" s="1013"/>
      <c r="FQO38" s="1013"/>
      <c r="FQP38" s="1013"/>
      <c r="FQQ38" s="1013"/>
      <c r="FQR38" s="1013"/>
      <c r="FQS38" s="1013"/>
      <c r="FQT38" s="1013"/>
      <c r="FQU38" s="1013"/>
      <c r="FQV38" s="1013"/>
      <c r="FQW38" s="1013"/>
      <c r="FQX38" s="1013"/>
      <c r="FQY38" s="1013"/>
      <c r="FQZ38" s="1013"/>
      <c r="FRA38" s="1013"/>
      <c r="FRB38" s="1013"/>
      <c r="FRC38" s="1013"/>
      <c r="FRD38" s="1013"/>
      <c r="FRE38" s="1013"/>
      <c r="FRF38" s="1013"/>
      <c r="FRG38" s="1013"/>
      <c r="FRH38" s="1013"/>
      <c r="FRI38" s="1013"/>
      <c r="FRJ38" s="1013"/>
      <c r="FRK38" s="1013"/>
      <c r="FRL38" s="1013"/>
      <c r="FRM38" s="1013"/>
      <c r="FRN38" s="1013"/>
      <c r="FRO38" s="1013"/>
      <c r="FRP38" s="1013"/>
      <c r="FRQ38" s="1013"/>
      <c r="FRR38" s="1013"/>
      <c r="FRS38" s="1013"/>
      <c r="FRT38" s="1013"/>
      <c r="FRU38" s="1013"/>
      <c r="FRV38" s="1013"/>
      <c r="FRW38" s="1013"/>
      <c r="FRX38" s="1013"/>
      <c r="FRY38" s="1013"/>
      <c r="FRZ38" s="1013"/>
      <c r="FSA38" s="1013"/>
      <c r="FSB38" s="1013"/>
      <c r="FSC38" s="1013"/>
      <c r="FSD38" s="1013"/>
      <c r="FSE38" s="1013"/>
      <c r="FSF38" s="1013"/>
      <c r="FSG38" s="1013"/>
      <c r="FSH38" s="1013"/>
      <c r="FSI38" s="1013"/>
      <c r="FSJ38" s="1013"/>
      <c r="FSK38" s="1013"/>
      <c r="FSL38" s="1013"/>
      <c r="FSM38" s="1013"/>
      <c r="FSN38" s="1013"/>
      <c r="FSO38" s="1013"/>
      <c r="FSP38" s="1013"/>
      <c r="FSQ38" s="1013"/>
      <c r="FSR38" s="1013"/>
      <c r="FSS38" s="1013"/>
      <c r="FST38" s="1013"/>
      <c r="FSU38" s="1013"/>
      <c r="FSV38" s="1013"/>
      <c r="FSW38" s="1013"/>
      <c r="FSX38" s="1013"/>
      <c r="FSY38" s="1013"/>
      <c r="FSZ38" s="1013"/>
      <c r="FTA38" s="1013"/>
      <c r="FTB38" s="1013"/>
      <c r="FTC38" s="1013"/>
      <c r="FTD38" s="1013"/>
      <c r="FTE38" s="1013"/>
      <c r="FTF38" s="1013"/>
      <c r="FTG38" s="1013"/>
      <c r="FTH38" s="1013"/>
      <c r="FTI38" s="1013"/>
      <c r="FTJ38" s="1013"/>
      <c r="FTK38" s="1013"/>
      <c r="FTL38" s="1013"/>
      <c r="FTM38" s="1013"/>
      <c r="FTN38" s="1013"/>
      <c r="FTO38" s="1013"/>
      <c r="FTP38" s="1013"/>
      <c r="FTQ38" s="1013"/>
      <c r="FTR38" s="1013"/>
      <c r="FTS38" s="1013"/>
      <c r="FTT38" s="1013"/>
      <c r="FTU38" s="1013"/>
      <c r="FTV38" s="1013"/>
      <c r="FTW38" s="1013"/>
      <c r="FTX38" s="1013"/>
      <c r="FTY38" s="1013"/>
      <c r="FTZ38" s="1013"/>
      <c r="FUA38" s="1013"/>
      <c r="FUB38" s="1013"/>
      <c r="FUC38" s="1013"/>
      <c r="FUD38" s="1013"/>
      <c r="FUE38" s="1013"/>
      <c r="FUF38" s="1013"/>
      <c r="FUG38" s="1013"/>
      <c r="FUH38" s="1013"/>
      <c r="FUI38" s="1013"/>
      <c r="FUJ38" s="1013"/>
      <c r="FUK38" s="1013"/>
      <c r="FUL38" s="1013"/>
      <c r="FUM38" s="1013"/>
      <c r="FUN38" s="1013"/>
      <c r="FUO38" s="1013"/>
      <c r="FUP38" s="1013"/>
      <c r="FUQ38" s="1013"/>
      <c r="FUR38" s="1013"/>
      <c r="FUS38" s="1013"/>
      <c r="FUT38" s="1013"/>
      <c r="FUU38" s="1013"/>
      <c r="FUV38" s="1013"/>
      <c r="FUW38" s="1013"/>
      <c r="FUX38" s="1013"/>
      <c r="FUY38" s="1013"/>
      <c r="FUZ38" s="1013"/>
      <c r="FVA38" s="1013"/>
      <c r="FVB38" s="1013"/>
      <c r="FVC38" s="1013"/>
      <c r="FVD38" s="1013"/>
      <c r="FVE38" s="1013"/>
      <c r="FVF38" s="1013"/>
      <c r="FVG38" s="1013"/>
      <c r="FVH38" s="1013"/>
      <c r="FVI38" s="1013"/>
      <c r="FVJ38" s="1013"/>
      <c r="FVK38" s="1013"/>
      <c r="FVL38" s="1013"/>
      <c r="FVM38" s="1013"/>
      <c r="FVN38" s="1013"/>
      <c r="FVO38" s="1013"/>
      <c r="FVP38" s="1013"/>
      <c r="FVQ38" s="1013"/>
      <c r="FVR38" s="1013"/>
      <c r="FVS38" s="1013"/>
      <c r="FVT38" s="1013"/>
      <c r="FVU38" s="1013"/>
      <c r="FVV38" s="1013"/>
      <c r="FVW38" s="1013"/>
      <c r="FVX38" s="1013"/>
      <c r="FVY38" s="1013"/>
      <c r="FVZ38" s="1013"/>
      <c r="FWA38" s="1013"/>
      <c r="FWB38" s="1013"/>
      <c r="FWC38" s="1013"/>
      <c r="FWD38" s="1013"/>
      <c r="FWE38" s="1013"/>
      <c r="FWF38" s="1013"/>
      <c r="FWG38" s="1013"/>
      <c r="FWH38" s="1013"/>
      <c r="FWI38" s="1013"/>
      <c r="FWJ38" s="1013"/>
      <c r="FWK38" s="1013"/>
      <c r="FWL38" s="1013"/>
      <c r="FWM38" s="1013"/>
      <c r="FWN38" s="1013"/>
      <c r="FWO38" s="1013"/>
      <c r="FWP38" s="1013"/>
      <c r="FWQ38" s="1013"/>
      <c r="FWR38" s="1013"/>
      <c r="FWS38" s="1013"/>
      <c r="FWT38" s="1013"/>
      <c r="FWU38" s="1013"/>
      <c r="FWV38" s="1013"/>
      <c r="FWW38" s="1013"/>
      <c r="FWX38" s="1013"/>
      <c r="FWY38" s="1013"/>
      <c r="FWZ38" s="1013"/>
      <c r="FXA38" s="1013"/>
      <c r="FXB38" s="1013"/>
      <c r="FXC38" s="1013"/>
      <c r="FXD38" s="1013"/>
      <c r="FXE38" s="1013"/>
      <c r="FXF38" s="1013"/>
      <c r="FXG38" s="1013"/>
      <c r="FXH38" s="1013"/>
      <c r="FXI38" s="1013"/>
      <c r="FXJ38" s="1013"/>
      <c r="FXK38" s="1013"/>
      <c r="FXL38" s="1013"/>
      <c r="FXM38" s="1013"/>
      <c r="FXN38" s="1013"/>
      <c r="FXO38" s="1013"/>
      <c r="FXP38" s="1013"/>
      <c r="FXQ38" s="1013"/>
      <c r="FXR38" s="1013"/>
      <c r="FXS38" s="1013"/>
      <c r="FXT38" s="1013"/>
      <c r="FXU38" s="1013"/>
      <c r="FXV38" s="1013"/>
      <c r="FXW38" s="1013"/>
      <c r="FXX38" s="1013"/>
      <c r="FXY38" s="1013"/>
      <c r="FXZ38" s="1013"/>
      <c r="FYA38" s="1013"/>
      <c r="FYB38" s="1013"/>
      <c r="FYC38" s="1013"/>
      <c r="FYD38" s="1013"/>
      <c r="FYE38" s="1013"/>
      <c r="FYF38" s="1013"/>
      <c r="FYG38" s="1013"/>
      <c r="FYH38" s="1013"/>
      <c r="FYI38" s="1013"/>
      <c r="FYJ38" s="1013"/>
      <c r="FYK38" s="1013"/>
      <c r="FYL38" s="1013"/>
      <c r="FYM38" s="1013"/>
      <c r="FYN38" s="1013"/>
      <c r="FYO38" s="1013"/>
      <c r="FYP38" s="1013"/>
      <c r="FYQ38" s="1013"/>
      <c r="FYR38" s="1013"/>
      <c r="FYS38" s="1013"/>
      <c r="FYT38" s="1013"/>
      <c r="FYU38" s="1013"/>
      <c r="FYV38" s="1013"/>
      <c r="FYW38" s="1013"/>
      <c r="FYX38" s="1013"/>
      <c r="FYY38" s="1013"/>
      <c r="FYZ38" s="1013"/>
      <c r="FZA38" s="1013"/>
      <c r="FZB38" s="1013"/>
      <c r="FZC38" s="1013"/>
      <c r="FZD38" s="1013"/>
      <c r="FZE38" s="1013"/>
      <c r="FZF38" s="1013"/>
      <c r="FZG38" s="1013"/>
      <c r="FZH38" s="1013"/>
      <c r="FZI38" s="1013"/>
      <c r="FZJ38" s="1013"/>
      <c r="FZK38" s="1013"/>
      <c r="FZL38" s="1013"/>
      <c r="FZM38" s="1013"/>
      <c r="FZN38" s="1013"/>
      <c r="FZO38" s="1013"/>
      <c r="FZP38" s="1013"/>
      <c r="FZQ38" s="1013"/>
      <c r="FZR38" s="1013"/>
      <c r="FZS38" s="1013"/>
      <c r="FZT38" s="1013"/>
      <c r="FZU38" s="1013"/>
      <c r="FZV38" s="1013"/>
      <c r="FZW38" s="1013"/>
      <c r="FZX38" s="1013"/>
      <c r="FZY38" s="1013"/>
      <c r="FZZ38" s="1013"/>
      <c r="GAA38" s="1013"/>
      <c r="GAB38" s="1013"/>
      <c r="GAC38" s="1013"/>
      <c r="GAD38" s="1013"/>
      <c r="GAE38" s="1013"/>
      <c r="GAF38" s="1013"/>
      <c r="GAG38" s="1013"/>
      <c r="GAH38" s="1013"/>
      <c r="GAI38" s="1013"/>
      <c r="GAJ38" s="1013"/>
      <c r="GAK38" s="1013"/>
      <c r="GAL38" s="1013"/>
      <c r="GAM38" s="1013"/>
      <c r="GAN38" s="1013"/>
      <c r="GAO38" s="1013"/>
      <c r="GAP38" s="1013"/>
      <c r="GAQ38" s="1013"/>
      <c r="GAR38" s="1013"/>
      <c r="GAS38" s="1013"/>
      <c r="GAT38" s="1013"/>
      <c r="GAU38" s="1013"/>
      <c r="GAV38" s="1013"/>
      <c r="GAW38" s="1013"/>
      <c r="GAX38" s="1013"/>
      <c r="GAY38" s="1013"/>
      <c r="GAZ38" s="1013"/>
      <c r="GBA38" s="1013"/>
      <c r="GBB38" s="1013"/>
      <c r="GBC38" s="1013"/>
      <c r="GBD38" s="1013"/>
      <c r="GBE38" s="1013"/>
      <c r="GBF38" s="1013"/>
      <c r="GBG38" s="1013"/>
      <c r="GBH38" s="1013"/>
      <c r="GBI38" s="1013"/>
      <c r="GBJ38" s="1013"/>
      <c r="GBK38" s="1013"/>
      <c r="GBL38" s="1013"/>
      <c r="GBM38" s="1013"/>
      <c r="GBN38" s="1013"/>
      <c r="GBO38" s="1013"/>
      <c r="GBP38" s="1013"/>
      <c r="GBQ38" s="1013"/>
      <c r="GBR38" s="1013"/>
      <c r="GBS38" s="1013"/>
      <c r="GBT38" s="1013"/>
      <c r="GBU38" s="1013"/>
      <c r="GBV38" s="1013"/>
      <c r="GBW38" s="1013"/>
      <c r="GBX38" s="1013"/>
      <c r="GBY38" s="1013"/>
      <c r="GBZ38" s="1013"/>
      <c r="GCA38" s="1013"/>
      <c r="GCB38" s="1013"/>
      <c r="GCC38" s="1013"/>
      <c r="GCD38" s="1013"/>
      <c r="GCE38" s="1013"/>
      <c r="GCF38" s="1013"/>
      <c r="GCG38" s="1013"/>
      <c r="GCH38" s="1013"/>
      <c r="GCI38" s="1013"/>
      <c r="GCJ38" s="1013"/>
      <c r="GCK38" s="1013"/>
      <c r="GCL38" s="1013"/>
      <c r="GCM38" s="1013"/>
      <c r="GCN38" s="1013"/>
      <c r="GCO38" s="1013"/>
      <c r="GCP38" s="1013"/>
      <c r="GCQ38" s="1013"/>
      <c r="GCR38" s="1013"/>
      <c r="GCS38" s="1013"/>
      <c r="GCT38" s="1013"/>
      <c r="GCU38" s="1013"/>
      <c r="GCV38" s="1013"/>
      <c r="GCW38" s="1013"/>
      <c r="GCX38" s="1013"/>
      <c r="GCY38" s="1013"/>
      <c r="GCZ38" s="1013"/>
      <c r="GDA38" s="1013"/>
      <c r="GDB38" s="1013"/>
      <c r="GDC38" s="1013"/>
      <c r="GDD38" s="1013"/>
      <c r="GDE38" s="1013"/>
      <c r="GDF38" s="1013"/>
      <c r="GDG38" s="1013"/>
      <c r="GDH38" s="1013"/>
      <c r="GDI38" s="1013"/>
      <c r="GDJ38" s="1013"/>
      <c r="GDK38" s="1013"/>
      <c r="GDL38" s="1013"/>
      <c r="GDM38" s="1013"/>
      <c r="GDN38" s="1013"/>
      <c r="GDO38" s="1013"/>
      <c r="GDP38" s="1013"/>
      <c r="GDQ38" s="1013"/>
      <c r="GDR38" s="1013"/>
      <c r="GDS38" s="1013"/>
      <c r="GDT38" s="1013"/>
      <c r="GDU38" s="1013"/>
      <c r="GDV38" s="1013"/>
      <c r="GDW38" s="1013"/>
      <c r="GDX38" s="1013"/>
      <c r="GDY38" s="1013"/>
      <c r="GDZ38" s="1013"/>
      <c r="GEA38" s="1013"/>
      <c r="GEB38" s="1013"/>
      <c r="GEC38" s="1013"/>
      <c r="GED38" s="1013"/>
      <c r="GEE38" s="1013"/>
      <c r="GEF38" s="1013"/>
      <c r="GEG38" s="1013"/>
      <c r="GEH38" s="1013"/>
      <c r="GEI38" s="1013"/>
      <c r="GEJ38" s="1013"/>
      <c r="GEK38" s="1013"/>
      <c r="GEL38" s="1013"/>
      <c r="GEM38" s="1013"/>
      <c r="GEN38" s="1013"/>
      <c r="GEO38" s="1013"/>
      <c r="GEP38" s="1013"/>
      <c r="GEQ38" s="1013"/>
      <c r="GER38" s="1013"/>
      <c r="GES38" s="1013"/>
      <c r="GET38" s="1013"/>
      <c r="GEU38" s="1013"/>
      <c r="GEV38" s="1013"/>
      <c r="GEW38" s="1013"/>
      <c r="GEX38" s="1013"/>
      <c r="GEY38" s="1013"/>
      <c r="GEZ38" s="1013"/>
      <c r="GFA38" s="1013"/>
      <c r="GFB38" s="1013"/>
      <c r="GFC38" s="1013"/>
      <c r="GFD38" s="1013"/>
      <c r="GFE38" s="1013"/>
      <c r="GFF38" s="1013"/>
      <c r="GFG38" s="1013"/>
      <c r="GFH38" s="1013"/>
      <c r="GFI38" s="1013"/>
      <c r="GFJ38" s="1013"/>
      <c r="GFK38" s="1013"/>
      <c r="GFL38" s="1013"/>
      <c r="GFM38" s="1013"/>
      <c r="GFN38" s="1013"/>
      <c r="GFO38" s="1013"/>
      <c r="GFP38" s="1013"/>
      <c r="GFQ38" s="1013"/>
      <c r="GFR38" s="1013"/>
      <c r="GFS38" s="1013"/>
      <c r="GFT38" s="1013"/>
      <c r="GFU38" s="1013"/>
      <c r="GFV38" s="1013"/>
      <c r="GFW38" s="1013"/>
      <c r="GFX38" s="1013"/>
      <c r="GFY38" s="1013"/>
      <c r="GFZ38" s="1013"/>
      <c r="GGA38" s="1013"/>
      <c r="GGB38" s="1013"/>
      <c r="GGC38" s="1013"/>
      <c r="GGD38" s="1013"/>
      <c r="GGE38" s="1013"/>
      <c r="GGF38" s="1013"/>
      <c r="GGG38" s="1013"/>
      <c r="GGH38" s="1013"/>
      <c r="GGI38" s="1013"/>
      <c r="GGJ38" s="1013"/>
      <c r="GGK38" s="1013"/>
      <c r="GGL38" s="1013"/>
      <c r="GGM38" s="1013"/>
      <c r="GGN38" s="1013"/>
      <c r="GGO38" s="1013"/>
      <c r="GGP38" s="1013"/>
      <c r="GGQ38" s="1013"/>
      <c r="GGR38" s="1013"/>
      <c r="GGS38" s="1013"/>
      <c r="GGT38" s="1013"/>
      <c r="GGU38" s="1013"/>
      <c r="GGV38" s="1013"/>
      <c r="GGW38" s="1013"/>
      <c r="GGX38" s="1013"/>
      <c r="GGY38" s="1013"/>
      <c r="GGZ38" s="1013"/>
      <c r="GHA38" s="1013"/>
      <c r="GHB38" s="1013"/>
      <c r="GHC38" s="1013"/>
      <c r="GHD38" s="1013"/>
      <c r="GHE38" s="1013"/>
      <c r="GHF38" s="1013"/>
      <c r="GHG38" s="1013"/>
      <c r="GHH38" s="1013"/>
      <c r="GHI38" s="1013"/>
      <c r="GHJ38" s="1013"/>
      <c r="GHK38" s="1013"/>
      <c r="GHL38" s="1013"/>
      <c r="GHM38" s="1013"/>
      <c r="GHN38" s="1013"/>
      <c r="GHO38" s="1013"/>
      <c r="GHP38" s="1013"/>
      <c r="GHQ38" s="1013"/>
      <c r="GHR38" s="1013"/>
      <c r="GHS38" s="1013"/>
      <c r="GHT38" s="1013"/>
      <c r="GHU38" s="1013"/>
      <c r="GHV38" s="1013"/>
      <c r="GHW38" s="1013"/>
      <c r="GHX38" s="1013"/>
      <c r="GHY38" s="1013"/>
      <c r="GHZ38" s="1013"/>
      <c r="GIA38" s="1013"/>
      <c r="GIB38" s="1013"/>
      <c r="GIC38" s="1013"/>
      <c r="GID38" s="1013"/>
      <c r="GIE38" s="1013"/>
      <c r="GIF38" s="1013"/>
      <c r="GIG38" s="1013"/>
      <c r="GIH38" s="1013"/>
      <c r="GII38" s="1013"/>
      <c r="GIJ38" s="1013"/>
      <c r="GIK38" s="1013"/>
      <c r="GIL38" s="1013"/>
      <c r="GIM38" s="1013"/>
      <c r="GIN38" s="1013"/>
      <c r="GIO38" s="1013"/>
      <c r="GIP38" s="1013"/>
      <c r="GIQ38" s="1013"/>
      <c r="GIR38" s="1013"/>
      <c r="GIS38" s="1013"/>
      <c r="GIT38" s="1013"/>
      <c r="GIU38" s="1013"/>
      <c r="GIV38" s="1013"/>
      <c r="GIW38" s="1013"/>
      <c r="GIX38" s="1013"/>
      <c r="GIY38" s="1013"/>
      <c r="GIZ38" s="1013"/>
      <c r="GJA38" s="1013"/>
      <c r="GJB38" s="1013"/>
      <c r="GJC38" s="1013"/>
      <c r="GJD38" s="1013"/>
      <c r="GJE38" s="1013"/>
      <c r="GJF38" s="1013"/>
      <c r="GJG38" s="1013"/>
      <c r="GJH38" s="1013"/>
      <c r="GJI38" s="1013"/>
      <c r="GJJ38" s="1013"/>
      <c r="GJK38" s="1013"/>
      <c r="GJL38" s="1013"/>
      <c r="GJM38" s="1013"/>
      <c r="GJN38" s="1013"/>
      <c r="GJO38" s="1013"/>
      <c r="GJP38" s="1013"/>
      <c r="GJQ38" s="1013"/>
      <c r="GJR38" s="1013"/>
      <c r="GJS38" s="1013"/>
      <c r="GJT38" s="1013"/>
      <c r="GJU38" s="1013"/>
      <c r="GJV38" s="1013"/>
      <c r="GJW38" s="1013"/>
      <c r="GJX38" s="1013"/>
      <c r="GJY38" s="1013"/>
      <c r="GJZ38" s="1013"/>
      <c r="GKA38" s="1013"/>
      <c r="GKB38" s="1013"/>
      <c r="GKC38" s="1013"/>
      <c r="GKD38" s="1013"/>
      <c r="GKE38" s="1013"/>
      <c r="GKF38" s="1013"/>
      <c r="GKG38" s="1013"/>
      <c r="GKH38" s="1013"/>
      <c r="GKI38" s="1013"/>
      <c r="GKJ38" s="1013"/>
      <c r="GKK38" s="1013"/>
      <c r="GKL38" s="1013"/>
      <c r="GKM38" s="1013"/>
      <c r="GKN38" s="1013"/>
      <c r="GKO38" s="1013"/>
      <c r="GKP38" s="1013"/>
      <c r="GKQ38" s="1013"/>
      <c r="GKR38" s="1013"/>
      <c r="GKS38" s="1013"/>
      <c r="GKT38" s="1013"/>
      <c r="GKU38" s="1013"/>
      <c r="GKV38" s="1013"/>
      <c r="GKW38" s="1013"/>
      <c r="GKX38" s="1013"/>
      <c r="GKY38" s="1013"/>
      <c r="GKZ38" s="1013"/>
      <c r="GLA38" s="1013"/>
      <c r="GLB38" s="1013"/>
      <c r="GLC38" s="1013"/>
      <c r="GLD38" s="1013"/>
      <c r="GLE38" s="1013"/>
      <c r="GLF38" s="1013"/>
      <c r="GLG38" s="1013"/>
      <c r="GLH38" s="1013"/>
      <c r="GLI38" s="1013"/>
      <c r="GLJ38" s="1013"/>
      <c r="GLK38" s="1013"/>
      <c r="GLL38" s="1013"/>
      <c r="GLM38" s="1013"/>
      <c r="GLN38" s="1013"/>
      <c r="GLO38" s="1013"/>
      <c r="GLP38" s="1013"/>
      <c r="GLQ38" s="1013"/>
      <c r="GLR38" s="1013"/>
      <c r="GLS38" s="1013"/>
      <c r="GLT38" s="1013"/>
      <c r="GLU38" s="1013"/>
      <c r="GLV38" s="1013"/>
      <c r="GLW38" s="1013"/>
      <c r="GLX38" s="1013"/>
      <c r="GLY38" s="1013"/>
      <c r="GLZ38" s="1013"/>
      <c r="GMA38" s="1013"/>
      <c r="GMB38" s="1013"/>
      <c r="GMC38" s="1013"/>
      <c r="GMD38" s="1013"/>
      <c r="GME38" s="1013"/>
      <c r="GMF38" s="1013"/>
      <c r="GMG38" s="1013"/>
      <c r="GMH38" s="1013"/>
      <c r="GMI38" s="1013"/>
      <c r="GMJ38" s="1013"/>
      <c r="GMK38" s="1013"/>
      <c r="GML38" s="1013"/>
      <c r="GMM38" s="1013"/>
      <c r="GMN38" s="1013"/>
      <c r="GMO38" s="1013"/>
      <c r="GMP38" s="1013"/>
      <c r="GMQ38" s="1013"/>
      <c r="GMR38" s="1013"/>
      <c r="GMS38" s="1013"/>
      <c r="GMT38" s="1013"/>
      <c r="GMU38" s="1013"/>
      <c r="GMV38" s="1013"/>
      <c r="GMW38" s="1013"/>
      <c r="GMX38" s="1013"/>
      <c r="GMY38" s="1013"/>
      <c r="GMZ38" s="1013"/>
      <c r="GNA38" s="1013"/>
      <c r="GNB38" s="1013"/>
      <c r="GNC38" s="1013"/>
      <c r="GND38" s="1013"/>
      <c r="GNE38" s="1013"/>
      <c r="GNF38" s="1013"/>
      <c r="GNG38" s="1013"/>
      <c r="GNH38" s="1013"/>
      <c r="GNI38" s="1013"/>
      <c r="GNJ38" s="1013"/>
      <c r="GNK38" s="1013"/>
      <c r="GNL38" s="1013"/>
      <c r="GNM38" s="1013"/>
      <c r="GNN38" s="1013"/>
      <c r="GNO38" s="1013"/>
      <c r="GNP38" s="1013"/>
      <c r="GNQ38" s="1013"/>
      <c r="GNR38" s="1013"/>
      <c r="GNS38" s="1013"/>
      <c r="GNT38" s="1013"/>
      <c r="GNU38" s="1013"/>
      <c r="GNV38" s="1013"/>
      <c r="GNW38" s="1013"/>
      <c r="GNX38" s="1013"/>
      <c r="GNY38" s="1013"/>
      <c r="GNZ38" s="1013"/>
      <c r="GOA38" s="1013"/>
      <c r="GOB38" s="1013"/>
      <c r="GOC38" s="1013"/>
      <c r="GOD38" s="1013"/>
      <c r="GOE38" s="1013"/>
      <c r="GOF38" s="1013"/>
      <c r="GOG38" s="1013"/>
      <c r="GOH38" s="1013"/>
      <c r="GOI38" s="1013"/>
      <c r="GOJ38" s="1013"/>
      <c r="GOK38" s="1013"/>
      <c r="GOL38" s="1013"/>
      <c r="GOM38" s="1013"/>
      <c r="GON38" s="1013"/>
      <c r="GOO38" s="1013"/>
      <c r="GOP38" s="1013"/>
      <c r="GOQ38" s="1013"/>
      <c r="GOR38" s="1013"/>
      <c r="GOS38" s="1013"/>
      <c r="GOT38" s="1013"/>
      <c r="GOU38" s="1013"/>
      <c r="GOV38" s="1013"/>
      <c r="GOW38" s="1013"/>
      <c r="GOX38" s="1013"/>
      <c r="GOY38" s="1013"/>
      <c r="GOZ38" s="1013"/>
      <c r="GPA38" s="1013"/>
      <c r="GPB38" s="1013"/>
      <c r="GPC38" s="1013"/>
      <c r="GPD38" s="1013"/>
      <c r="GPE38" s="1013"/>
      <c r="GPF38" s="1013"/>
      <c r="GPG38" s="1013"/>
      <c r="GPH38" s="1013"/>
      <c r="GPI38" s="1013"/>
      <c r="GPJ38" s="1013"/>
      <c r="GPK38" s="1013"/>
      <c r="GPL38" s="1013"/>
      <c r="GPM38" s="1013"/>
      <c r="GPN38" s="1013"/>
      <c r="GPO38" s="1013"/>
      <c r="GPP38" s="1013"/>
      <c r="GPQ38" s="1013"/>
      <c r="GPR38" s="1013"/>
      <c r="GPS38" s="1013"/>
      <c r="GPT38" s="1013"/>
      <c r="GPU38" s="1013"/>
      <c r="GPV38" s="1013"/>
      <c r="GPW38" s="1013"/>
      <c r="GPX38" s="1013"/>
      <c r="GPY38" s="1013"/>
      <c r="GPZ38" s="1013"/>
      <c r="GQA38" s="1013"/>
      <c r="GQB38" s="1013"/>
      <c r="GQC38" s="1013"/>
      <c r="GQD38" s="1013"/>
      <c r="GQE38" s="1013"/>
      <c r="GQF38" s="1013"/>
      <c r="GQG38" s="1013"/>
      <c r="GQH38" s="1013"/>
      <c r="GQI38" s="1013"/>
      <c r="GQJ38" s="1013"/>
      <c r="GQK38" s="1013"/>
      <c r="GQL38" s="1013"/>
      <c r="GQM38" s="1013"/>
      <c r="GQN38" s="1013"/>
      <c r="GQO38" s="1013"/>
      <c r="GQP38" s="1013"/>
      <c r="GQQ38" s="1013"/>
      <c r="GQR38" s="1013"/>
      <c r="GQS38" s="1013"/>
      <c r="GQT38" s="1013"/>
      <c r="GQU38" s="1013"/>
      <c r="GQV38" s="1013"/>
      <c r="GQW38" s="1013"/>
      <c r="GQX38" s="1013"/>
      <c r="GQY38" s="1013"/>
      <c r="GQZ38" s="1013"/>
      <c r="GRA38" s="1013"/>
      <c r="GRB38" s="1013"/>
      <c r="GRC38" s="1013"/>
      <c r="GRD38" s="1013"/>
      <c r="GRE38" s="1013"/>
      <c r="GRF38" s="1013"/>
      <c r="GRG38" s="1013"/>
      <c r="GRH38" s="1013"/>
      <c r="GRI38" s="1013"/>
      <c r="GRJ38" s="1013"/>
      <c r="GRK38" s="1013"/>
      <c r="GRL38" s="1013"/>
      <c r="GRM38" s="1013"/>
      <c r="GRN38" s="1013"/>
      <c r="GRO38" s="1013"/>
      <c r="GRP38" s="1013"/>
      <c r="GRQ38" s="1013"/>
      <c r="GRR38" s="1013"/>
      <c r="GRS38" s="1013"/>
      <c r="GRT38" s="1013"/>
      <c r="GRU38" s="1013"/>
      <c r="GRV38" s="1013"/>
      <c r="GRW38" s="1013"/>
      <c r="GRX38" s="1013"/>
      <c r="GRY38" s="1013"/>
      <c r="GRZ38" s="1013"/>
      <c r="GSA38" s="1013"/>
      <c r="GSB38" s="1013"/>
      <c r="GSC38" s="1013"/>
      <c r="GSD38" s="1013"/>
      <c r="GSE38" s="1013"/>
      <c r="GSF38" s="1013"/>
      <c r="GSG38" s="1013"/>
      <c r="GSH38" s="1013"/>
      <c r="GSI38" s="1013"/>
      <c r="GSJ38" s="1013"/>
      <c r="GSK38" s="1013"/>
      <c r="GSL38" s="1013"/>
      <c r="GSM38" s="1013"/>
      <c r="GSN38" s="1013"/>
      <c r="GSO38" s="1013"/>
      <c r="GSP38" s="1013"/>
      <c r="GSQ38" s="1013"/>
      <c r="GSR38" s="1013"/>
      <c r="GSS38" s="1013"/>
      <c r="GST38" s="1013"/>
      <c r="GSU38" s="1013"/>
      <c r="GSV38" s="1013"/>
      <c r="GSW38" s="1013"/>
      <c r="GSX38" s="1013"/>
      <c r="GSY38" s="1013"/>
      <c r="GSZ38" s="1013"/>
      <c r="GTA38" s="1013"/>
      <c r="GTB38" s="1013"/>
      <c r="GTC38" s="1013"/>
      <c r="GTD38" s="1013"/>
      <c r="GTE38" s="1013"/>
      <c r="GTF38" s="1013"/>
      <c r="GTG38" s="1013"/>
      <c r="GTH38" s="1013"/>
      <c r="GTI38" s="1013"/>
      <c r="GTJ38" s="1013"/>
      <c r="GTK38" s="1013"/>
      <c r="GTL38" s="1013"/>
      <c r="GTM38" s="1013"/>
      <c r="GTN38" s="1013"/>
      <c r="GTO38" s="1013"/>
      <c r="GTP38" s="1013"/>
      <c r="GTQ38" s="1013"/>
      <c r="GTR38" s="1013"/>
      <c r="GTS38" s="1013"/>
      <c r="GTT38" s="1013"/>
      <c r="GTU38" s="1013"/>
      <c r="GTV38" s="1013"/>
      <c r="GTW38" s="1013"/>
      <c r="GTX38" s="1013"/>
      <c r="GTY38" s="1013"/>
      <c r="GTZ38" s="1013"/>
      <c r="GUA38" s="1013"/>
      <c r="GUB38" s="1013"/>
      <c r="GUC38" s="1013"/>
      <c r="GUD38" s="1013"/>
      <c r="GUE38" s="1013"/>
      <c r="GUF38" s="1013"/>
      <c r="GUG38" s="1013"/>
      <c r="GUH38" s="1013"/>
      <c r="GUI38" s="1013"/>
      <c r="GUJ38" s="1013"/>
      <c r="GUK38" s="1013"/>
      <c r="GUL38" s="1013"/>
      <c r="GUM38" s="1013"/>
      <c r="GUN38" s="1013"/>
      <c r="GUO38" s="1013"/>
      <c r="GUP38" s="1013"/>
      <c r="GUQ38" s="1013"/>
      <c r="GUR38" s="1013"/>
      <c r="GUS38" s="1013"/>
      <c r="GUT38" s="1013"/>
      <c r="GUU38" s="1013"/>
      <c r="GUV38" s="1013"/>
      <c r="GUW38" s="1013"/>
      <c r="GUX38" s="1013"/>
      <c r="GUY38" s="1013"/>
      <c r="GUZ38" s="1013"/>
      <c r="GVA38" s="1013"/>
      <c r="GVB38" s="1013"/>
      <c r="GVC38" s="1013"/>
      <c r="GVD38" s="1013"/>
      <c r="GVE38" s="1013"/>
      <c r="GVF38" s="1013"/>
      <c r="GVG38" s="1013"/>
      <c r="GVH38" s="1013"/>
      <c r="GVI38" s="1013"/>
      <c r="GVJ38" s="1013"/>
      <c r="GVK38" s="1013"/>
      <c r="GVL38" s="1013"/>
      <c r="GVM38" s="1013"/>
      <c r="GVN38" s="1013"/>
      <c r="GVO38" s="1013"/>
      <c r="GVP38" s="1013"/>
      <c r="GVQ38" s="1013"/>
      <c r="GVR38" s="1013"/>
      <c r="GVS38" s="1013"/>
      <c r="GVT38" s="1013"/>
      <c r="GVU38" s="1013"/>
      <c r="GVV38" s="1013"/>
      <c r="GVW38" s="1013"/>
      <c r="GVX38" s="1013"/>
      <c r="GVY38" s="1013"/>
      <c r="GVZ38" s="1013"/>
      <c r="GWA38" s="1013"/>
      <c r="GWB38" s="1013"/>
      <c r="GWC38" s="1013"/>
      <c r="GWD38" s="1013"/>
      <c r="GWE38" s="1013"/>
      <c r="GWF38" s="1013"/>
      <c r="GWG38" s="1013"/>
      <c r="GWH38" s="1013"/>
      <c r="GWI38" s="1013"/>
      <c r="GWJ38" s="1013"/>
      <c r="GWK38" s="1013"/>
      <c r="GWL38" s="1013"/>
      <c r="GWM38" s="1013"/>
      <c r="GWN38" s="1013"/>
      <c r="GWO38" s="1013"/>
      <c r="GWP38" s="1013"/>
      <c r="GWQ38" s="1013"/>
      <c r="GWR38" s="1013"/>
      <c r="GWS38" s="1013"/>
      <c r="GWT38" s="1013"/>
      <c r="GWU38" s="1013"/>
      <c r="GWV38" s="1013"/>
      <c r="GWW38" s="1013"/>
      <c r="GWX38" s="1013"/>
      <c r="GWY38" s="1013"/>
      <c r="GWZ38" s="1013"/>
      <c r="GXA38" s="1013"/>
      <c r="GXB38" s="1013"/>
      <c r="GXC38" s="1013"/>
      <c r="GXD38" s="1013"/>
      <c r="GXE38" s="1013"/>
      <c r="GXF38" s="1013"/>
      <c r="GXG38" s="1013"/>
      <c r="GXH38" s="1013"/>
      <c r="GXI38" s="1013"/>
      <c r="GXJ38" s="1013"/>
      <c r="GXK38" s="1013"/>
      <c r="GXL38" s="1013"/>
      <c r="GXM38" s="1013"/>
      <c r="GXN38" s="1013"/>
      <c r="GXO38" s="1013"/>
      <c r="GXP38" s="1013"/>
      <c r="GXQ38" s="1013"/>
      <c r="GXR38" s="1013"/>
      <c r="GXS38" s="1013"/>
      <c r="GXT38" s="1013"/>
      <c r="GXU38" s="1013"/>
      <c r="GXV38" s="1013"/>
      <c r="GXW38" s="1013"/>
      <c r="GXX38" s="1013"/>
      <c r="GXY38" s="1013"/>
      <c r="GXZ38" s="1013"/>
      <c r="GYA38" s="1013"/>
      <c r="GYB38" s="1013"/>
      <c r="GYC38" s="1013"/>
      <c r="GYD38" s="1013"/>
      <c r="GYE38" s="1013"/>
      <c r="GYF38" s="1013"/>
      <c r="GYG38" s="1013"/>
      <c r="GYH38" s="1013"/>
      <c r="GYI38" s="1013"/>
      <c r="GYJ38" s="1013"/>
      <c r="GYK38" s="1013"/>
      <c r="GYL38" s="1013"/>
      <c r="GYM38" s="1013"/>
      <c r="GYN38" s="1013"/>
      <c r="GYO38" s="1013"/>
      <c r="GYP38" s="1013"/>
      <c r="GYQ38" s="1013"/>
      <c r="GYR38" s="1013"/>
      <c r="GYS38" s="1013"/>
      <c r="GYT38" s="1013"/>
      <c r="GYU38" s="1013"/>
      <c r="GYV38" s="1013"/>
      <c r="GYW38" s="1013"/>
      <c r="GYX38" s="1013"/>
      <c r="GYY38" s="1013"/>
      <c r="GYZ38" s="1013"/>
      <c r="GZA38" s="1013"/>
      <c r="GZB38" s="1013"/>
      <c r="GZC38" s="1013"/>
      <c r="GZD38" s="1013"/>
      <c r="GZE38" s="1013"/>
      <c r="GZF38" s="1013"/>
      <c r="GZG38" s="1013"/>
      <c r="GZH38" s="1013"/>
      <c r="GZI38" s="1013"/>
      <c r="GZJ38" s="1013"/>
      <c r="GZK38" s="1013"/>
      <c r="GZL38" s="1013"/>
      <c r="GZM38" s="1013"/>
      <c r="GZN38" s="1013"/>
      <c r="GZO38" s="1013"/>
      <c r="GZP38" s="1013"/>
      <c r="GZQ38" s="1013"/>
      <c r="GZR38" s="1013"/>
      <c r="GZS38" s="1013"/>
      <c r="GZT38" s="1013"/>
      <c r="GZU38" s="1013"/>
      <c r="GZV38" s="1013"/>
      <c r="GZW38" s="1013"/>
      <c r="GZX38" s="1013"/>
      <c r="GZY38" s="1013"/>
      <c r="GZZ38" s="1013"/>
      <c r="HAA38" s="1013"/>
      <c r="HAB38" s="1013"/>
      <c r="HAC38" s="1013"/>
      <c r="HAD38" s="1013"/>
      <c r="HAE38" s="1013"/>
      <c r="HAF38" s="1013"/>
      <c r="HAG38" s="1013"/>
      <c r="HAH38" s="1013"/>
      <c r="HAI38" s="1013"/>
      <c r="HAJ38" s="1013"/>
      <c r="HAK38" s="1013"/>
      <c r="HAL38" s="1013"/>
      <c r="HAM38" s="1013"/>
      <c r="HAN38" s="1013"/>
      <c r="HAO38" s="1013"/>
      <c r="HAP38" s="1013"/>
      <c r="HAQ38" s="1013"/>
      <c r="HAR38" s="1013"/>
      <c r="HAS38" s="1013"/>
      <c r="HAT38" s="1013"/>
      <c r="HAU38" s="1013"/>
      <c r="HAV38" s="1013"/>
      <c r="HAW38" s="1013"/>
      <c r="HAX38" s="1013"/>
      <c r="HAY38" s="1013"/>
      <c r="HAZ38" s="1013"/>
      <c r="HBA38" s="1013"/>
      <c r="HBB38" s="1013"/>
      <c r="HBC38" s="1013"/>
      <c r="HBD38" s="1013"/>
      <c r="HBE38" s="1013"/>
      <c r="HBF38" s="1013"/>
      <c r="HBG38" s="1013"/>
      <c r="HBH38" s="1013"/>
      <c r="HBI38" s="1013"/>
      <c r="HBJ38" s="1013"/>
      <c r="HBK38" s="1013"/>
      <c r="HBL38" s="1013"/>
      <c r="HBM38" s="1013"/>
      <c r="HBN38" s="1013"/>
      <c r="HBO38" s="1013"/>
      <c r="HBP38" s="1013"/>
      <c r="HBQ38" s="1013"/>
      <c r="HBR38" s="1013"/>
      <c r="HBS38" s="1013"/>
      <c r="HBT38" s="1013"/>
      <c r="HBU38" s="1013"/>
      <c r="HBV38" s="1013"/>
      <c r="HBW38" s="1013"/>
      <c r="HBX38" s="1013"/>
      <c r="HBY38" s="1013"/>
      <c r="HBZ38" s="1013"/>
      <c r="HCA38" s="1013"/>
      <c r="HCB38" s="1013"/>
      <c r="HCC38" s="1013"/>
      <c r="HCD38" s="1013"/>
      <c r="HCE38" s="1013"/>
      <c r="HCF38" s="1013"/>
      <c r="HCG38" s="1013"/>
      <c r="HCH38" s="1013"/>
      <c r="HCI38" s="1013"/>
      <c r="HCJ38" s="1013"/>
      <c r="HCK38" s="1013"/>
      <c r="HCL38" s="1013"/>
      <c r="HCM38" s="1013"/>
      <c r="HCN38" s="1013"/>
      <c r="HCO38" s="1013"/>
      <c r="HCP38" s="1013"/>
      <c r="HCQ38" s="1013"/>
      <c r="HCR38" s="1013"/>
      <c r="HCS38" s="1013"/>
      <c r="HCT38" s="1013"/>
      <c r="HCU38" s="1013"/>
      <c r="HCV38" s="1013"/>
      <c r="HCW38" s="1013"/>
      <c r="HCX38" s="1013"/>
      <c r="HCY38" s="1013"/>
      <c r="HCZ38" s="1013"/>
      <c r="HDA38" s="1013"/>
      <c r="HDB38" s="1013"/>
      <c r="HDC38" s="1013"/>
      <c r="HDD38" s="1013"/>
      <c r="HDE38" s="1013"/>
      <c r="HDF38" s="1013"/>
      <c r="HDG38" s="1013"/>
      <c r="HDH38" s="1013"/>
      <c r="HDI38" s="1013"/>
      <c r="HDJ38" s="1013"/>
      <c r="HDK38" s="1013"/>
      <c r="HDL38" s="1013"/>
      <c r="HDM38" s="1013"/>
      <c r="HDN38" s="1013"/>
      <c r="HDO38" s="1013"/>
      <c r="HDP38" s="1013"/>
      <c r="HDQ38" s="1013"/>
      <c r="HDR38" s="1013"/>
      <c r="HDS38" s="1013"/>
      <c r="HDT38" s="1013"/>
      <c r="HDU38" s="1013"/>
      <c r="HDV38" s="1013"/>
      <c r="HDW38" s="1013"/>
      <c r="HDX38" s="1013"/>
      <c r="HDY38" s="1013"/>
      <c r="HDZ38" s="1013"/>
      <c r="HEA38" s="1013"/>
      <c r="HEB38" s="1013"/>
      <c r="HEC38" s="1013"/>
      <c r="HED38" s="1013"/>
      <c r="HEE38" s="1013"/>
      <c r="HEF38" s="1013"/>
      <c r="HEG38" s="1013"/>
      <c r="HEH38" s="1013"/>
      <c r="HEI38" s="1013"/>
      <c r="HEJ38" s="1013"/>
      <c r="HEK38" s="1013"/>
      <c r="HEL38" s="1013"/>
      <c r="HEM38" s="1013"/>
      <c r="HEN38" s="1013"/>
      <c r="HEO38" s="1013"/>
      <c r="HEP38" s="1013"/>
      <c r="HEQ38" s="1013"/>
      <c r="HER38" s="1013"/>
      <c r="HES38" s="1013"/>
      <c r="HET38" s="1013"/>
      <c r="HEU38" s="1013"/>
      <c r="HEV38" s="1013"/>
      <c r="HEW38" s="1013"/>
      <c r="HEX38" s="1013"/>
      <c r="HEY38" s="1013"/>
      <c r="HEZ38" s="1013"/>
      <c r="HFA38" s="1013"/>
      <c r="HFB38" s="1013"/>
      <c r="HFC38" s="1013"/>
      <c r="HFD38" s="1013"/>
      <c r="HFE38" s="1013"/>
      <c r="HFF38" s="1013"/>
      <c r="HFG38" s="1013"/>
      <c r="HFH38" s="1013"/>
      <c r="HFI38" s="1013"/>
      <c r="HFJ38" s="1013"/>
      <c r="HFK38" s="1013"/>
      <c r="HFL38" s="1013"/>
      <c r="HFM38" s="1013"/>
      <c r="HFN38" s="1013"/>
      <c r="HFO38" s="1013"/>
      <c r="HFP38" s="1013"/>
      <c r="HFQ38" s="1013"/>
      <c r="HFR38" s="1013"/>
      <c r="HFS38" s="1013"/>
      <c r="HFT38" s="1013"/>
      <c r="HFU38" s="1013"/>
      <c r="HFV38" s="1013"/>
      <c r="HFW38" s="1013"/>
      <c r="HFX38" s="1013"/>
      <c r="HFY38" s="1013"/>
      <c r="HFZ38" s="1013"/>
      <c r="HGA38" s="1013"/>
      <c r="HGB38" s="1013"/>
      <c r="HGC38" s="1013"/>
      <c r="HGD38" s="1013"/>
      <c r="HGE38" s="1013"/>
      <c r="HGF38" s="1013"/>
      <c r="HGG38" s="1013"/>
      <c r="HGH38" s="1013"/>
      <c r="HGI38" s="1013"/>
      <c r="HGJ38" s="1013"/>
      <c r="HGK38" s="1013"/>
      <c r="HGL38" s="1013"/>
      <c r="HGM38" s="1013"/>
      <c r="HGN38" s="1013"/>
      <c r="HGO38" s="1013"/>
      <c r="HGP38" s="1013"/>
      <c r="HGQ38" s="1013"/>
      <c r="HGR38" s="1013"/>
      <c r="HGS38" s="1013"/>
      <c r="HGT38" s="1013"/>
      <c r="HGU38" s="1013"/>
      <c r="HGV38" s="1013"/>
      <c r="HGW38" s="1013"/>
      <c r="HGX38" s="1013"/>
      <c r="HGY38" s="1013"/>
      <c r="HGZ38" s="1013"/>
      <c r="HHA38" s="1013"/>
      <c r="HHB38" s="1013"/>
      <c r="HHC38" s="1013"/>
      <c r="HHD38" s="1013"/>
      <c r="HHE38" s="1013"/>
      <c r="HHF38" s="1013"/>
      <c r="HHG38" s="1013"/>
      <c r="HHH38" s="1013"/>
      <c r="HHI38" s="1013"/>
      <c r="HHJ38" s="1013"/>
      <c r="HHK38" s="1013"/>
      <c r="HHL38" s="1013"/>
      <c r="HHM38" s="1013"/>
      <c r="HHN38" s="1013"/>
      <c r="HHO38" s="1013"/>
      <c r="HHP38" s="1013"/>
      <c r="HHQ38" s="1013"/>
      <c r="HHR38" s="1013"/>
      <c r="HHS38" s="1013"/>
      <c r="HHT38" s="1013"/>
      <c r="HHU38" s="1013"/>
      <c r="HHV38" s="1013"/>
      <c r="HHW38" s="1013"/>
      <c r="HHX38" s="1013"/>
      <c r="HHY38" s="1013"/>
      <c r="HHZ38" s="1013"/>
      <c r="HIA38" s="1013"/>
      <c r="HIB38" s="1013"/>
      <c r="HIC38" s="1013"/>
      <c r="HID38" s="1013"/>
      <c r="HIE38" s="1013"/>
      <c r="HIF38" s="1013"/>
      <c r="HIG38" s="1013"/>
      <c r="HIH38" s="1013"/>
      <c r="HII38" s="1013"/>
      <c r="HIJ38" s="1013"/>
      <c r="HIK38" s="1013"/>
      <c r="HIL38" s="1013"/>
      <c r="HIM38" s="1013"/>
      <c r="HIN38" s="1013"/>
      <c r="HIO38" s="1013"/>
      <c r="HIP38" s="1013"/>
      <c r="HIQ38" s="1013"/>
      <c r="HIR38" s="1013"/>
      <c r="HIS38" s="1013"/>
      <c r="HIT38" s="1013"/>
      <c r="HIU38" s="1013"/>
      <c r="HIV38" s="1013"/>
      <c r="HIW38" s="1013"/>
      <c r="HIX38" s="1013"/>
      <c r="HIY38" s="1013"/>
      <c r="HIZ38" s="1013"/>
      <c r="HJA38" s="1013"/>
      <c r="HJB38" s="1013"/>
      <c r="HJC38" s="1013"/>
      <c r="HJD38" s="1013"/>
      <c r="HJE38" s="1013"/>
      <c r="HJF38" s="1013"/>
      <c r="HJG38" s="1013"/>
      <c r="HJH38" s="1013"/>
      <c r="HJI38" s="1013"/>
      <c r="HJJ38" s="1013"/>
      <c r="HJK38" s="1013"/>
      <c r="HJL38" s="1013"/>
      <c r="HJM38" s="1013"/>
      <c r="HJN38" s="1013"/>
      <c r="HJO38" s="1013"/>
      <c r="HJP38" s="1013"/>
      <c r="HJQ38" s="1013"/>
      <c r="HJR38" s="1013"/>
      <c r="HJS38" s="1013"/>
      <c r="HJT38" s="1013"/>
      <c r="HJU38" s="1013"/>
      <c r="HJV38" s="1013"/>
      <c r="HJW38" s="1013"/>
      <c r="HJX38" s="1013"/>
      <c r="HJY38" s="1013"/>
      <c r="HJZ38" s="1013"/>
      <c r="HKA38" s="1013"/>
      <c r="HKB38" s="1013"/>
      <c r="HKC38" s="1013"/>
      <c r="HKD38" s="1013"/>
      <c r="HKE38" s="1013"/>
      <c r="HKF38" s="1013"/>
      <c r="HKG38" s="1013"/>
      <c r="HKH38" s="1013"/>
      <c r="HKI38" s="1013"/>
      <c r="HKJ38" s="1013"/>
      <c r="HKK38" s="1013"/>
      <c r="HKL38" s="1013"/>
      <c r="HKM38" s="1013"/>
      <c r="HKN38" s="1013"/>
      <c r="HKO38" s="1013"/>
      <c r="HKP38" s="1013"/>
      <c r="HKQ38" s="1013"/>
      <c r="HKR38" s="1013"/>
      <c r="HKS38" s="1013"/>
      <c r="HKT38" s="1013"/>
      <c r="HKU38" s="1013"/>
      <c r="HKV38" s="1013"/>
      <c r="HKW38" s="1013"/>
      <c r="HKX38" s="1013"/>
      <c r="HKY38" s="1013"/>
      <c r="HKZ38" s="1013"/>
      <c r="HLA38" s="1013"/>
      <c r="HLB38" s="1013"/>
      <c r="HLC38" s="1013"/>
      <c r="HLD38" s="1013"/>
      <c r="HLE38" s="1013"/>
      <c r="HLF38" s="1013"/>
      <c r="HLG38" s="1013"/>
      <c r="HLH38" s="1013"/>
      <c r="HLI38" s="1013"/>
      <c r="HLJ38" s="1013"/>
      <c r="HLK38" s="1013"/>
      <c r="HLL38" s="1013"/>
      <c r="HLM38" s="1013"/>
      <c r="HLN38" s="1013"/>
      <c r="HLO38" s="1013"/>
      <c r="HLP38" s="1013"/>
      <c r="HLQ38" s="1013"/>
      <c r="HLR38" s="1013"/>
      <c r="HLS38" s="1013"/>
      <c r="HLT38" s="1013"/>
      <c r="HLU38" s="1013"/>
      <c r="HLV38" s="1013"/>
      <c r="HLW38" s="1013"/>
      <c r="HLX38" s="1013"/>
      <c r="HLY38" s="1013"/>
      <c r="HLZ38" s="1013"/>
      <c r="HMA38" s="1013"/>
      <c r="HMB38" s="1013"/>
      <c r="HMC38" s="1013"/>
      <c r="HMD38" s="1013"/>
      <c r="HME38" s="1013"/>
      <c r="HMF38" s="1013"/>
      <c r="HMG38" s="1013"/>
      <c r="HMH38" s="1013"/>
      <c r="HMI38" s="1013"/>
      <c r="HMJ38" s="1013"/>
      <c r="HMK38" s="1013"/>
      <c r="HML38" s="1013"/>
      <c r="HMM38" s="1013"/>
      <c r="HMN38" s="1013"/>
      <c r="HMO38" s="1013"/>
      <c r="HMP38" s="1013"/>
      <c r="HMQ38" s="1013"/>
      <c r="HMR38" s="1013"/>
      <c r="HMS38" s="1013"/>
      <c r="HMT38" s="1013"/>
      <c r="HMU38" s="1013"/>
      <c r="HMV38" s="1013"/>
      <c r="HMW38" s="1013"/>
      <c r="HMX38" s="1013"/>
      <c r="HMY38" s="1013"/>
      <c r="HMZ38" s="1013"/>
      <c r="HNA38" s="1013"/>
      <c r="HNB38" s="1013"/>
      <c r="HNC38" s="1013"/>
      <c r="HND38" s="1013"/>
      <c r="HNE38" s="1013"/>
      <c r="HNF38" s="1013"/>
      <c r="HNG38" s="1013"/>
      <c r="HNH38" s="1013"/>
      <c r="HNI38" s="1013"/>
      <c r="HNJ38" s="1013"/>
      <c r="HNK38" s="1013"/>
      <c r="HNL38" s="1013"/>
      <c r="HNM38" s="1013"/>
      <c r="HNN38" s="1013"/>
      <c r="HNO38" s="1013"/>
      <c r="HNP38" s="1013"/>
      <c r="HNQ38" s="1013"/>
      <c r="HNR38" s="1013"/>
      <c r="HNS38" s="1013"/>
      <c r="HNT38" s="1013"/>
      <c r="HNU38" s="1013"/>
      <c r="HNV38" s="1013"/>
      <c r="HNW38" s="1013"/>
      <c r="HNX38" s="1013"/>
      <c r="HNY38" s="1013"/>
      <c r="HNZ38" s="1013"/>
      <c r="HOA38" s="1013"/>
      <c r="HOB38" s="1013"/>
      <c r="HOC38" s="1013"/>
      <c r="HOD38" s="1013"/>
      <c r="HOE38" s="1013"/>
      <c r="HOF38" s="1013"/>
      <c r="HOG38" s="1013"/>
      <c r="HOH38" s="1013"/>
      <c r="HOI38" s="1013"/>
      <c r="HOJ38" s="1013"/>
      <c r="HOK38" s="1013"/>
      <c r="HOL38" s="1013"/>
      <c r="HOM38" s="1013"/>
      <c r="HON38" s="1013"/>
      <c r="HOO38" s="1013"/>
      <c r="HOP38" s="1013"/>
      <c r="HOQ38" s="1013"/>
      <c r="HOR38" s="1013"/>
      <c r="HOS38" s="1013"/>
      <c r="HOT38" s="1013"/>
      <c r="HOU38" s="1013"/>
      <c r="HOV38" s="1013"/>
      <c r="HOW38" s="1013"/>
      <c r="HOX38" s="1013"/>
      <c r="HOY38" s="1013"/>
      <c r="HOZ38" s="1013"/>
      <c r="HPA38" s="1013"/>
      <c r="HPB38" s="1013"/>
      <c r="HPC38" s="1013"/>
      <c r="HPD38" s="1013"/>
      <c r="HPE38" s="1013"/>
      <c r="HPF38" s="1013"/>
      <c r="HPG38" s="1013"/>
      <c r="HPH38" s="1013"/>
      <c r="HPI38" s="1013"/>
      <c r="HPJ38" s="1013"/>
      <c r="HPK38" s="1013"/>
      <c r="HPL38" s="1013"/>
      <c r="HPM38" s="1013"/>
      <c r="HPN38" s="1013"/>
      <c r="HPO38" s="1013"/>
      <c r="HPP38" s="1013"/>
      <c r="HPQ38" s="1013"/>
      <c r="HPR38" s="1013"/>
      <c r="HPS38" s="1013"/>
      <c r="HPT38" s="1013"/>
      <c r="HPU38" s="1013"/>
      <c r="HPV38" s="1013"/>
      <c r="HPW38" s="1013"/>
      <c r="HPX38" s="1013"/>
      <c r="HPY38" s="1013"/>
      <c r="HPZ38" s="1013"/>
      <c r="HQA38" s="1013"/>
      <c r="HQB38" s="1013"/>
      <c r="HQC38" s="1013"/>
      <c r="HQD38" s="1013"/>
      <c r="HQE38" s="1013"/>
      <c r="HQF38" s="1013"/>
      <c r="HQG38" s="1013"/>
      <c r="HQH38" s="1013"/>
      <c r="HQI38" s="1013"/>
      <c r="HQJ38" s="1013"/>
      <c r="HQK38" s="1013"/>
      <c r="HQL38" s="1013"/>
      <c r="HQM38" s="1013"/>
      <c r="HQN38" s="1013"/>
      <c r="HQO38" s="1013"/>
      <c r="HQP38" s="1013"/>
      <c r="HQQ38" s="1013"/>
      <c r="HQR38" s="1013"/>
      <c r="HQS38" s="1013"/>
      <c r="HQT38" s="1013"/>
      <c r="HQU38" s="1013"/>
      <c r="HQV38" s="1013"/>
      <c r="HQW38" s="1013"/>
      <c r="HQX38" s="1013"/>
      <c r="HQY38" s="1013"/>
      <c r="HQZ38" s="1013"/>
      <c r="HRA38" s="1013"/>
      <c r="HRB38" s="1013"/>
      <c r="HRC38" s="1013"/>
      <c r="HRD38" s="1013"/>
      <c r="HRE38" s="1013"/>
      <c r="HRF38" s="1013"/>
      <c r="HRG38" s="1013"/>
      <c r="HRH38" s="1013"/>
      <c r="HRI38" s="1013"/>
      <c r="HRJ38" s="1013"/>
      <c r="HRK38" s="1013"/>
      <c r="HRL38" s="1013"/>
      <c r="HRM38" s="1013"/>
      <c r="HRN38" s="1013"/>
      <c r="HRO38" s="1013"/>
      <c r="HRP38" s="1013"/>
      <c r="HRQ38" s="1013"/>
      <c r="HRR38" s="1013"/>
      <c r="HRS38" s="1013"/>
      <c r="HRT38" s="1013"/>
      <c r="HRU38" s="1013"/>
      <c r="HRV38" s="1013"/>
      <c r="HRW38" s="1013"/>
      <c r="HRX38" s="1013"/>
      <c r="HRY38" s="1013"/>
      <c r="HRZ38" s="1013"/>
      <c r="HSA38" s="1013"/>
      <c r="HSB38" s="1013"/>
      <c r="HSC38" s="1013"/>
      <c r="HSD38" s="1013"/>
      <c r="HSE38" s="1013"/>
      <c r="HSF38" s="1013"/>
      <c r="HSG38" s="1013"/>
      <c r="HSH38" s="1013"/>
      <c r="HSI38" s="1013"/>
      <c r="HSJ38" s="1013"/>
      <c r="HSK38" s="1013"/>
      <c r="HSL38" s="1013"/>
      <c r="HSM38" s="1013"/>
      <c r="HSN38" s="1013"/>
      <c r="HSO38" s="1013"/>
      <c r="HSP38" s="1013"/>
      <c r="HSQ38" s="1013"/>
      <c r="HSR38" s="1013"/>
      <c r="HSS38" s="1013"/>
      <c r="HST38" s="1013"/>
      <c r="HSU38" s="1013"/>
      <c r="HSV38" s="1013"/>
      <c r="HSW38" s="1013"/>
      <c r="HSX38" s="1013"/>
      <c r="HSY38" s="1013"/>
      <c r="HSZ38" s="1013"/>
      <c r="HTA38" s="1013"/>
      <c r="HTB38" s="1013"/>
      <c r="HTC38" s="1013"/>
      <c r="HTD38" s="1013"/>
      <c r="HTE38" s="1013"/>
      <c r="HTF38" s="1013"/>
      <c r="HTG38" s="1013"/>
      <c r="HTH38" s="1013"/>
      <c r="HTI38" s="1013"/>
      <c r="HTJ38" s="1013"/>
      <c r="HTK38" s="1013"/>
      <c r="HTL38" s="1013"/>
      <c r="HTM38" s="1013"/>
      <c r="HTN38" s="1013"/>
      <c r="HTO38" s="1013"/>
      <c r="HTP38" s="1013"/>
      <c r="HTQ38" s="1013"/>
      <c r="HTR38" s="1013"/>
      <c r="HTS38" s="1013"/>
      <c r="HTT38" s="1013"/>
      <c r="HTU38" s="1013"/>
      <c r="HTV38" s="1013"/>
      <c r="HTW38" s="1013"/>
      <c r="HTX38" s="1013"/>
      <c r="HTY38" s="1013"/>
      <c r="HTZ38" s="1013"/>
      <c r="HUA38" s="1013"/>
      <c r="HUB38" s="1013"/>
      <c r="HUC38" s="1013"/>
      <c r="HUD38" s="1013"/>
      <c r="HUE38" s="1013"/>
      <c r="HUF38" s="1013"/>
      <c r="HUG38" s="1013"/>
      <c r="HUH38" s="1013"/>
      <c r="HUI38" s="1013"/>
      <c r="HUJ38" s="1013"/>
      <c r="HUK38" s="1013"/>
      <c r="HUL38" s="1013"/>
      <c r="HUM38" s="1013"/>
      <c r="HUN38" s="1013"/>
      <c r="HUO38" s="1013"/>
      <c r="HUP38" s="1013"/>
      <c r="HUQ38" s="1013"/>
      <c r="HUR38" s="1013"/>
      <c r="HUS38" s="1013"/>
      <c r="HUT38" s="1013"/>
      <c r="HUU38" s="1013"/>
      <c r="HUV38" s="1013"/>
      <c r="HUW38" s="1013"/>
      <c r="HUX38" s="1013"/>
      <c r="HUY38" s="1013"/>
      <c r="HUZ38" s="1013"/>
      <c r="HVA38" s="1013"/>
      <c r="HVB38" s="1013"/>
      <c r="HVC38" s="1013"/>
      <c r="HVD38" s="1013"/>
      <c r="HVE38" s="1013"/>
      <c r="HVF38" s="1013"/>
      <c r="HVG38" s="1013"/>
      <c r="HVH38" s="1013"/>
      <c r="HVI38" s="1013"/>
      <c r="HVJ38" s="1013"/>
      <c r="HVK38" s="1013"/>
      <c r="HVL38" s="1013"/>
      <c r="HVM38" s="1013"/>
      <c r="HVN38" s="1013"/>
      <c r="HVO38" s="1013"/>
      <c r="HVP38" s="1013"/>
      <c r="HVQ38" s="1013"/>
      <c r="HVR38" s="1013"/>
      <c r="HVS38" s="1013"/>
      <c r="HVT38" s="1013"/>
      <c r="HVU38" s="1013"/>
      <c r="HVV38" s="1013"/>
      <c r="HVW38" s="1013"/>
      <c r="HVX38" s="1013"/>
      <c r="HVY38" s="1013"/>
      <c r="HVZ38" s="1013"/>
      <c r="HWA38" s="1013"/>
      <c r="HWB38" s="1013"/>
      <c r="HWC38" s="1013"/>
      <c r="HWD38" s="1013"/>
      <c r="HWE38" s="1013"/>
      <c r="HWF38" s="1013"/>
      <c r="HWG38" s="1013"/>
      <c r="HWH38" s="1013"/>
      <c r="HWI38" s="1013"/>
      <c r="HWJ38" s="1013"/>
      <c r="HWK38" s="1013"/>
      <c r="HWL38" s="1013"/>
      <c r="HWM38" s="1013"/>
      <c r="HWN38" s="1013"/>
      <c r="HWO38" s="1013"/>
      <c r="HWP38" s="1013"/>
      <c r="HWQ38" s="1013"/>
      <c r="HWR38" s="1013"/>
      <c r="HWS38" s="1013"/>
      <c r="HWT38" s="1013"/>
      <c r="HWU38" s="1013"/>
      <c r="HWV38" s="1013"/>
      <c r="HWW38" s="1013"/>
      <c r="HWX38" s="1013"/>
      <c r="HWY38" s="1013"/>
      <c r="HWZ38" s="1013"/>
      <c r="HXA38" s="1013"/>
      <c r="HXB38" s="1013"/>
      <c r="HXC38" s="1013"/>
      <c r="HXD38" s="1013"/>
      <c r="HXE38" s="1013"/>
      <c r="HXF38" s="1013"/>
      <c r="HXG38" s="1013"/>
      <c r="HXH38" s="1013"/>
      <c r="HXI38" s="1013"/>
      <c r="HXJ38" s="1013"/>
      <c r="HXK38" s="1013"/>
      <c r="HXL38" s="1013"/>
      <c r="HXM38" s="1013"/>
      <c r="HXN38" s="1013"/>
      <c r="HXO38" s="1013"/>
      <c r="HXP38" s="1013"/>
      <c r="HXQ38" s="1013"/>
      <c r="HXR38" s="1013"/>
      <c r="HXS38" s="1013"/>
      <c r="HXT38" s="1013"/>
      <c r="HXU38" s="1013"/>
      <c r="HXV38" s="1013"/>
      <c r="HXW38" s="1013"/>
      <c r="HXX38" s="1013"/>
      <c r="HXY38" s="1013"/>
      <c r="HXZ38" s="1013"/>
      <c r="HYA38" s="1013"/>
      <c r="HYB38" s="1013"/>
      <c r="HYC38" s="1013"/>
      <c r="HYD38" s="1013"/>
      <c r="HYE38" s="1013"/>
      <c r="HYF38" s="1013"/>
      <c r="HYG38" s="1013"/>
      <c r="HYH38" s="1013"/>
      <c r="HYI38" s="1013"/>
      <c r="HYJ38" s="1013"/>
      <c r="HYK38" s="1013"/>
      <c r="HYL38" s="1013"/>
      <c r="HYM38" s="1013"/>
      <c r="HYN38" s="1013"/>
      <c r="HYO38" s="1013"/>
      <c r="HYP38" s="1013"/>
      <c r="HYQ38" s="1013"/>
      <c r="HYR38" s="1013"/>
      <c r="HYS38" s="1013"/>
      <c r="HYT38" s="1013"/>
      <c r="HYU38" s="1013"/>
      <c r="HYV38" s="1013"/>
      <c r="HYW38" s="1013"/>
      <c r="HYX38" s="1013"/>
      <c r="HYY38" s="1013"/>
      <c r="HYZ38" s="1013"/>
      <c r="HZA38" s="1013"/>
      <c r="HZB38" s="1013"/>
      <c r="HZC38" s="1013"/>
      <c r="HZD38" s="1013"/>
      <c r="HZE38" s="1013"/>
      <c r="HZF38" s="1013"/>
      <c r="HZG38" s="1013"/>
      <c r="HZH38" s="1013"/>
      <c r="HZI38" s="1013"/>
      <c r="HZJ38" s="1013"/>
      <c r="HZK38" s="1013"/>
      <c r="HZL38" s="1013"/>
      <c r="HZM38" s="1013"/>
      <c r="HZN38" s="1013"/>
      <c r="HZO38" s="1013"/>
      <c r="HZP38" s="1013"/>
      <c r="HZQ38" s="1013"/>
      <c r="HZR38" s="1013"/>
      <c r="HZS38" s="1013"/>
      <c r="HZT38" s="1013"/>
      <c r="HZU38" s="1013"/>
      <c r="HZV38" s="1013"/>
      <c r="HZW38" s="1013"/>
      <c r="HZX38" s="1013"/>
      <c r="HZY38" s="1013"/>
      <c r="HZZ38" s="1013"/>
      <c r="IAA38" s="1013"/>
      <c r="IAB38" s="1013"/>
      <c r="IAC38" s="1013"/>
      <c r="IAD38" s="1013"/>
      <c r="IAE38" s="1013"/>
      <c r="IAF38" s="1013"/>
      <c r="IAG38" s="1013"/>
      <c r="IAH38" s="1013"/>
      <c r="IAI38" s="1013"/>
      <c r="IAJ38" s="1013"/>
      <c r="IAK38" s="1013"/>
      <c r="IAL38" s="1013"/>
      <c r="IAM38" s="1013"/>
      <c r="IAN38" s="1013"/>
      <c r="IAO38" s="1013"/>
      <c r="IAP38" s="1013"/>
      <c r="IAQ38" s="1013"/>
      <c r="IAR38" s="1013"/>
      <c r="IAS38" s="1013"/>
      <c r="IAT38" s="1013"/>
      <c r="IAU38" s="1013"/>
      <c r="IAV38" s="1013"/>
      <c r="IAW38" s="1013"/>
      <c r="IAX38" s="1013"/>
      <c r="IAY38" s="1013"/>
      <c r="IAZ38" s="1013"/>
      <c r="IBA38" s="1013"/>
      <c r="IBB38" s="1013"/>
      <c r="IBC38" s="1013"/>
      <c r="IBD38" s="1013"/>
      <c r="IBE38" s="1013"/>
      <c r="IBF38" s="1013"/>
      <c r="IBG38" s="1013"/>
      <c r="IBH38" s="1013"/>
      <c r="IBI38" s="1013"/>
      <c r="IBJ38" s="1013"/>
      <c r="IBK38" s="1013"/>
      <c r="IBL38" s="1013"/>
      <c r="IBM38" s="1013"/>
      <c r="IBN38" s="1013"/>
      <c r="IBO38" s="1013"/>
      <c r="IBP38" s="1013"/>
      <c r="IBQ38" s="1013"/>
      <c r="IBR38" s="1013"/>
      <c r="IBS38" s="1013"/>
      <c r="IBT38" s="1013"/>
      <c r="IBU38" s="1013"/>
      <c r="IBV38" s="1013"/>
      <c r="IBW38" s="1013"/>
      <c r="IBX38" s="1013"/>
      <c r="IBY38" s="1013"/>
      <c r="IBZ38" s="1013"/>
      <c r="ICA38" s="1013"/>
      <c r="ICB38" s="1013"/>
      <c r="ICC38" s="1013"/>
      <c r="ICD38" s="1013"/>
      <c r="ICE38" s="1013"/>
      <c r="ICF38" s="1013"/>
      <c r="ICG38" s="1013"/>
      <c r="ICH38" s="1013"/>
      <c r="ICI38" s="1013"/>
      <c r="ICJ38" s="1013"/>
      <c r="ICK38" s="1013"/>
      <c r="ICL38" s="1013"/>
      <c r="ICM38" s="1013"/>
      <c r="ICN38" s="1013"/>
      <c r="ICO38" s="1013"/>
      <c r="ICP38" s="1013"/>
      <c r="ICQ38" s="1013"/>
      <c r="ICR38" s="1013"/>
      <c r="ICS38" s="1013"/>
      <c r="ICT38" s="1013"/>
      <c r="ICU38" s="1013"/>
      <c r="ICV38" s="1013"/>
      <c r="ICW38" s="1013"/>
      <c r="ICX38" s="1013"/>
      <c r="ICY38" s="1013"/>
      <c r="ICZ38" s="1013"/>
      <c r="IDA38" s="1013"/>
      <c r="IDB38" s="1013"/>
      <c r="IDC38" s="1013"/>
      <c r="IDD38" s="1013"/>
      <c r="IDE38" s="1013"/>
      <c r="IDF38" s="1013"/>
      <c r="IDG38" s="1013"/>
      <c r="IDH38" s="1013"/>
      <c r="IDI38" s="1013"/>
      <c r="IDJ38" s="1013"/>
      <c r="IDK38" s="1013"/>
      <c r="IDL38" s="1013"/>
      <c r="IDM38" s="1013"/>
      <c r="IDN38" s="1013"/>
      <c r="IDO38" s="1013"/>
      <c r="IDP38" s="1013"/>
      <c r="IDQ38" s="1013"/>
      <c r="IDR38" s="1013"/>
      <c r="IDS38" s="1013"/>
      <c r="IDT38" s="1013"/>
      <c r="IDU38" s="1013"/>
      <c r="IDV38" s="1013"/>
      <c r="IDW38" s="1013"/>
      <c r="IDX38" s="1013"/>
      <c r="IDY38" s="1013"/>
      <c r="IDZ38" s="1013"/>
      <c r="IEA38" s="1013"/>
      <c r="IEB38" s="1013"/>
      <c r="IEC38" s="1013"/>
      <c r="IED38" s="1013"/>
      <c r="IEE38" s="1013"/>
      <c r="IEF38" s="1013"/>
      <c r="IEG38" s="1013"/>
      <c r="IEH38" s="1013"/>
      <c r="IEI38" s="1013"/>
      <c r="IEJ38" s="1013"/>
      <c r="IEK38" s="1013"/>
      <c r="IEL38" s="1013"/>
      <c r="IEM38" s="1013"/>
      <c r="IEN38" s="1013"/>
      <c r="IEO38" s="1013"/>
      <c r="IEP38" s="1013"/>
      <c r="IEQ38" s="1013"/>
      <c r="IER38" s="1013"/>
      <c r="IES38" s="1013"/>
      <c r="IET38" s="1013"/>
      <c r="IEU38" s="1013"/>
      <c r="IEV38" s="1013"/>
      <c r="IEW38" s="1013"/>
      <c r="IEX38" s="1013"/>
      <c r="IEY38" s="1013"/>
      <c r="IEZ38" s="1013"/>
      <c r="IFA38" s="1013"/>
      <c r="IFB38" s="1013"/>
      <c r="IFC38" s="1013"/>
      <c r="IFD38" s="1013"/>
      <c r="IFE38" s="1013"/>
      <c r="IFF38" s="1013"/>
      <c r="IFG38" s="1013"/>
      <c r="IFH38" s="1013"/>
      <c r="IFI38" s="1013"/>
      <c r="IFJ38" s="1013"/>
      <c r="IFK38" s="1013"/>
      <c r="IFL38" s="1013"/>
      <c r="IFM38" s="1013"/>
      <c r="IFN38" s="1013"/>
      <c r="IFO38" s="1013"/>
      <c r="IFP38" s="1013"/>
      <c r="IFQ38" s="1013"/>
      <c r="IFR38" s="1013"/>
      <c r="IFS38" s="1013"/>
      <c r="IFT38" s="1013"/>
      <c r="IFU38" s="1013"/>
      <c r="IFV38" s="1013"/>
      <c r="IFW38" s="1013"/>
      <c r="IFX38" s="1013"/>
      <c r="IFY38" s="1013"/>
      <c r="IFZ38" s="1013"/>
      <c r="IGA38" s="1013"/>
      <c r="IGB38" s="1013"/>
      <c r="IGC38" s="1013"/>
      <c r="IGD38" s="1013"/>
      <c r="IGE38" s="1013"/>
      <c r="IGF38" s="1013"/>
      <c r="IGG38" s="1013"/>
      <c r="IGH38" s="1013"/>
      <c r="IGI38" s="1013"/>
      <c r="IGJ38" s="1013"/>
      <c r="IGK38" s="1013"/>
      <c r="IGL38" s="1013"/>
      <c r="IGM38" s="1013"/>
      <c r="IGN38" s="1013"/>
      <c r="IGO38" s="1013"/>
      <c r="IGP38" s="1013"/>
      <c r="IGQ38" s="1013"/>
      <c r="IGR38" s="1013"/>
      <c r="IGS38" s="1013"/>
      <c r="IGT38" s="1013"/>
      <c r="IGU38" s="1013"/>
      <c r="IGV38" s="1013"/>
      <c r="IGW38" s="1013"/>
      <c r="IGX38" s="1013"/>
      <c r="IGY38" s="1013"/>
      <c r="IGZ38" s="1013"/>
      <c r="IHA38" s="1013"/>
      <c r="IHB38" s="1013"/>
      <c r="IHC38" s="1013"/>
      <c r="IHD38" s="1013"/>
      <c r="IHE38" s="1013"/>
      <c r="IHF38" s="1013"/>
      <c r="IHG38" s="1013"/>
      <c r="IHH38" s="1013"/>
      <c r="IHI38" s="1013"/>
      <c r="IHJ38" s="1013"/>
      <c r="IHK38" s="1013"/>
      <c r="IHL38" s="1013"/>
      <c r="IHM38" s="1013"/>
      <c r="IHN38" s="1013"/>
      <c r="IHO38" s="1013"/>
      <c r="IHP38" s="1013"/>
      <c r="IHQ38" s="1013"/>
      <c r="IHR38" s="1013"/>
      <c r="IHS38" s="1013"/>
      <c r="IHT38" s="1013"/>
      <c r="IHU38" s="1013"/>
      <c r="IHV38" s="1013"/>
      <c r="IHW38" s="1013"/>
      <c r="IHX38" s="1013"/>
      <c r="IHY38" s="1013"/>
      <c r="IHZ38" s="1013"/>
      <c r="IIA38" s="1013"/>
      <c r="IIB38" s="1013"/>
      <c r="IIC38" s="1013"/>
      <c r="IID38" s="1013"/>
      <c r="IIE38" s="1013"/>
      <c r="IIF38" s="1013"/>
      <c r="IIG38" s="1013"/>
      <c r="IIH38" s="1013"/>
      <c r="III38" s="1013"/>
      <c r="IIJ38" s="1013"/>
      <c r="IIK38" s="1013"/>
      <c r="IIL38" s="1013"/>
      <c r="IIM38" s="1013"/>
      <c r="IIN38" s="1013"/>
      <c r="IIO38" s="1013"/>
      <c r="IIP38" s="1013"/>
      <c r="IIQ38" s="1013"/>
      <c r="IIR38" s="1013"/>
      <c r="IIS38" s="1013"/>
      <c r="IIT38" s="1013"/>
      <c r="IIU38" s="1013"/>
      <c r="IIV38" s="1013"/>
      <c r="IIW38" s="1013"/>
      <c r="IIX38" s="1013"/>
      <c r="IIY38" s="1013"/>
      <c r="IIZ38" s="1013"/>
      <c r="IJA38" s="1013"/>
      <c r="IJB38" s="1013"/>
      <c r="IJC38" s="1013"/>
      <c r="IJD38" s="1013"/>
      <c r="IJE38" s="1013"/>
      <c r="IJF38" s="1013"/>
      <c r="IJG38" s="1013"/>
      <c r="IJH38" s="1013"/>
      <c r="IJI38" s="1013"/>
      <c r="IJJ38" s="1013"/>
      <c r="IJK38" s="1013"/>
      <c r="IJL38" s="1013"/>
      <c r="IJM38" s="1013"/>
      <c r="IJN38" s="1013"/>
      <c r="IJO38" s="1013"/>
      <c r="IJP38" s="1013"/>
      <c r="IJQ38" s="1013"/>
      <c r="IJR38" s="1013"/>
      <c r="IJS38" s="1013"/>
      <c r="IJT38" s="1013"/>
      <c r="IJU38" s="1013"/>
      <c r="IJV38" s="1013"/>
      <c r="IJW38" s="1013"/>
      <c r="IJX38" s="1013"/>
      <c r="IJY38" s="1013"/>
      <c r="IJZ38" s="1013"/>
      <c r="IKA38" s="1013"/>
      <c r="IKB38" s="1013"/>
      <c r="IKC38" s="1013"/>
      <c r="IKD38" s="1013"/>
      <c r="IKE38" s="1013"/>
      <c r="IKF38" s="1013"/>
      <c r="IKG38" s="1013"/>
      <c r="IKH38" s="1013"/>
      <c r="IKI38" s="1013"/>
      <c r="IKJ38" s="1013"/>
      <c r="IKK38" s="1013"/>
      <c r="IKL38" s="1013"/>
      <c r="IKM38" s="1013"/>
      <c r="IKN38" s="1013"/>
      <c r="IKO38" s="1013"/>
      <c r="IKP38" s="1013"/>
      <c r="IKQ38" s="1013"/>
      <c r="IKR38" s="1013"/>
      <c r="IKS38" s="1013"/>
      <c r="IKT38" s="1013"/>
      <c r="IKU38" s="1013"/>
      <c r="IKV38" s="1013"/>
      <c r="IKW38" s="1013"/>
      <c r="IKX38" s="1013"/>
      <c r="IKY38" s="1013"/>
      <c r="IKZ38" s="1013"/>
      <c r="ILA38" s="1013"/>
      <c r="ILB38" s="1013"/>
      <c r="ILC38" s="1013"/>
      <c r="ILD38" s="1013"/>
      <c r="ILE38" s="1013"/>
      <c r="ILF38" s="1013"/>
      <c r="ILG38" s="1013"/>
      <c r="ILH38" s="1013"/>
      <c r="ILI38" s="1013"/>
      <c r="ILJ38" s="1013"/>
      <c r="ILK38" s="1013"/>
      <c r="ILL38" s="1013"/>
      <c r="ILM38" s="1013"/>
      <c r="ILN38" s="1013"/>
      <c r="ILO38" s="1013"/>
      <c r="ILP38" s="1013"/>
      <c r="ILQ38" s="1013"/>
      <c r="ILR38" s="1013"/>
      <c r="ILS38" s="1013"/>
      <c r="ILT38" s="1013"/>
      <c r="ILU38" s="1013"/>
      <c r="ILV38" s="1013"/>
      <c r="ILW38" s="1013"/>
      <c r="ILX38" s="1013"/>
      <c r="ILY38" s="1013"/>
      <c r="ILZ38" s="1013"/>
      <c r="IMA38" s="1013"/>
      <c r="IMB38" s="1013"/>
      <c r="IMC38" s="1013"/>
      <c r="IMD38" s="1013"/>
      <c r="IME38" s="1013"/>
      <c r="IMF38" s="1013"/>
      <c r="IMG38" s="1013"/>
      <c r="IMH38" s="1013"/>
      <c r="IMI38" s="1013"/>
      <c r="IMJ38" s="1013"/>
      <c r="IMK38" s="1013"/>
      <c r="IML38" s="1013"/>
      <c r="IMM38" s="1013"/>
      <c r="IMN38" s="1013"/>
      <c r="IMO38" s="1013"/>
      <c r="IMP38" s="1013"/>
      <c r="IMQ38" s="1013"/>
      <c r="IMR38" s="1013"/>
      <c r="IMS38" s="1013"/>
      <c r="IMT38" s="1013"/>
      <c r="IMU38" s="1013"/>
      <c r="IMV38" s="1013"/>
      <c r="IMW38" s="1013"/>
      <c r="IMX38" s="1013"/>
      <c r="IMY38" s="1013"/>
      <c r="IMZ38" s="1013"/>
      <c r="INA38" s="1013"/>
      <c r="INB38" s="1013"/>
      <c r="INC38" s="1013"/>
      <c r="IND38" s="1013"/>
      <c r="INE38" s="1013"/>
      <c r="INF38" s="1013"/>
      <c r="ING38" s="1013"/>
      <c r="INH38" s="1013"/>
      <c r="INI38" s="1013"/>
      <c r="INJ38" s="1013"/>
      <c r="INK38" s="1013"/>
      <c r="INL38" s="1013"/>
      <c r="INM38" s="1013"/>
      <c r="INN38" s="1013"/>
      <c r="INO38" s="1013"/>
      <c r="INP38" s="1013"/>
      <c r="INQ38" s="1013"/>
      <c r="INR38" s="1013"/>
      <c r="INS38" s="1013"/>
      <c r="INT38" s="1013"/>
      <c r="INU38" s="1013"/>
      <c r="INV38" s="1013"/>
      <c r="INW38" s="1013"/>
      <c r="INX38" s="1013"/>
      <c r="INY38" s="1013"/>
      <c r="INZ38" s="1013"/>
      <c r="IOA38" s="1013"/>
      <c r="IOB38" s="1013"/>
      <c r="IOC38" s="1013"/>
      <c r="IOD38" s="1013"/>
      <c r="IOE38" s="1013"/>
      <c r="IOF38" s="1013"/>
      <c r="IOG38" s="1013"/>
      <c r="IOH38" s="1013"/>
      <c r="IOI38" s="1013"/>
      <c r="IOJ38" s="1013"/>
      <c r="IOK38" s="1013"/>
      <c r="IOL38" s="1013"/>
      <c r="IOM38" s="1013"/>
      <c r="ION38" s="1013"/>
      <c r="IOO38" s="1013"/>
      <c r="IOP38" s="1013"/>
      <c r="IOQ38" s="1013"/>
      <c r="IOR38" s="1013"/>
      <c r="IOS38" s="1013"/>
      <c r="IOT38" s="1013"/>
      <c r="IOU38" s="1013"/>
      <c r="IOV38" s="1013"/>
      <c r="IOW38" s="1013"/>
      <c r="IOX38" s="1013"/>
      <c r="IOY38" s="1013"/>
      <c r="IOZ38" s="1013"/>
      <c r="IPA38" s="1013"/>
      <c r="IPB38" s="1013"/>
      <c r="IPC38" s="1013"/>
      <c r="IPD38" s="1013"/>
      <c r="IPE38" s="1013"/>
      <c r="IPF38" s="1013"/>
      <c r="IPG38" s="1013"/>
      <c r="IPH38" s="1013"/>
      <c r="IPI38" s="1013"/>
      <c r="IPJ38" s="1013"/>
      <c r="IPK38" s="1013"/>
      <c r="IPL38" s="1013"/>
      <c r="IPM38" s="1013"/>
      <c r="IPN38" s="1013"/>
      <c r="IPO38" s="1013"/>
      <c r="IPP38" s="1013"/>
      <c r="IPQ38" s="1013"/>
      <c r="IPR38" s="1013"/>
      <c r="IPS38" s="1013"/>
      <c r="IPT38" s="1013"/>
      <c r="IPU38" s="1013"/>
      <c r="IPV38" s="1013"/>
      <c r="IPW38" s="1013"/>
      <c r="IPX38" s="1013"/>
      <c r="IPY38" s="1013"/>
      <c r="IPZ38" s="1013"/>
      <c r="IQA38" s="1013"/>
      <c r="IQB38" s="1013"/>
      <c r="IQC38" s="1013"/>
      <c r="IQD38" s="1013"/>
      <c r="IQE38" s="1013"/>
      <c r="IQF38" s="1013"/>
      <c r="IQG38" s="1013"/>
      <c r="IQH38" s="1013"/>
      <c r="IQI38" s="1013"/>
      <c r="IQJ38" s="1013"/>
      <c r="IQK38" s="1013"/>
      <c r="IQL38" s="1013"/>
      <c r="IQM38" s="1013"/>
      <c r="IQN38" s="1013"/>
      <c r="IQO38" s="1013"/>
      <c r="IQP38" s="1013"/>
      <c r="IQQ38" s="1013"/>
      <c r="IQR38" s="1013"/>
      <c r="IQS38" s="1013"/>
      <c r="IQT38" s="1013"/>
      <c r="IQU38" s="1013"/>
      <c r="IQV38" s="1013"/>
      <c r="IQW38" s="1013"/>
      <c r="IQX38" s="1013"/>
      <c r="IQY38" s="1013"/>
      <c r="IQZ38" s="1013"/>
      <c r="IRA38" s="1013"/>
      <c r="IRB38" s="1013"/>
      <c r="IRC38" s="1013"/>
      <c r="IRD38" s="1013"/>
      <c r="IRE38" s="1013"/>
      <c r="IRF38" s="1013"/>
      <c r="IRG38" s="1013"/>
      <c r="IRH38" s="1013"/>
      <c r="IRI38" s="1013"/>
      <c r="IRJ38" s="1013"/>
      <c r="IRK38" s="1013"/>
      <c r="IRL38" s="1013"/>
      <c r="IRM38" s="1013"/>
      <c r="IRN38" s="1013"/>
      <c r="IRO38" s="1013"/>
      <c r="IRP38" s="1013"/>
      <c r="IRQ38" s="1013"/>
      <c r="IRR38" s="1013"/>
      <c r="IRS38" s="1013"/>
      <c r="IRT38" s="1013"/>
      <c r="IRU38" s="1013"/>
      <c r="IRV38" s="1013"/>
      <c r="IRW38" s="1013"/>
      <c r="IRX38" s="1013"/>
      <c r="IRY38" s="1013"/>
      <c r="IRZ38" s="1013"/>
      <c r="ISA38" s="1013"/>
      <c r="ISB38" s="1013"/>
      <c r="ISC38" s="1013"/>
      <c r="ISD38" s="1013"/>
      <c r="ISE38" s="1013"/>
      <c r="ISF38" s="1013"/>
      <c r="ISG38" s="1013"/>
      <c r="ISH38" s="1013"/>
      <c r="ISI38" s="1013"/>
      <c r="ISJ38" s="1013"/>
      <c r="ISK38" s="1013"/>
      <c r="ISL38" s="1013"/>
      <c r="ISM38" s="1013"/>
      <c r="ISN38" s="1013"/>
      <c r="ISO38" s="1013"/>
      <c r="ISP38" s="1013"/>
      <c r="ISQ38" s="1013"/>
      <c r="ISR38" s="1013"/>
      <c r="ISS38" s="1013"/>
      <c r="IST38" s="1013"/>
      <c r="ISU38" s="1013"/>
      <c r="ISV38" s="1013"/>
      <c r="ISW38" s="1013"/>
      <c r="ISX38" s="1013"/>
      <c r="ISY38" s="1013"/>
      <c r="ISZ38" s="1013"/>
      <c r="ITA38" s="1013"/>
      <c r="ITB38" s="1013"/>
      <c r="ITC38" s="1013"/>
      <c r="ITD38" s="1013"/>
      <c r="ITE38" s="1013"/>
      <c r="ITF38" s="1013"/>
      <c r="ITG38" s="1013"/>
      <c r="ITH38" s="1013"/>
      <c r="ITI38" s="1013"/>
      <c r="ITJ38" s="1013"/>
      <c r="ITK38" s="1013"/>
      <c r="ITL38" s="1013"/>
      <c r="ITM38" s="1013"/>
      <c r="ITN38" s="1013"/>
      <c r="ITO38" s="1013"/>
      <c r="ITP38" s="1013"/>
      <c r="ITQ38" s="1013"/>
      <c r="ITR38" s="1013"/>
      <c r="ITS38" s="1013"/>
      <c r="ITT38" s="1013"/>
      <c r="ITU38" s="1013"/>
      <c r="ITV38" s="1013"/>
      <c r="ITW38" s="1013"/>
      <c r="ITX38" s="1013"/>
      <c r="ITY38" s="1013"/>
      <c r="ITZ38" s="1013"/>
      <c r="IUA38" s="1013"/>
      <c r="IUB38" s="1013"/>
      <c r="IUC38" s="1013"/>
      <c r="IUD38" s="1013"/>
      <c r="IUE38" s="1013"/>
      <c r="IUF38" s="1013"/>
      <c r="IUG38" s="1013"/>
      <c r="IUH38" s="1013"/>
      <c r="IUI38" s="1013"/>
      <c r="IUJ38" s="1013"/>
      <c r="IUK38" s="1013"/>
      <c r="IUL38" s="1013"/>
      <c r="IUM38" s="1013"/>
      <c r="IUN38" s="1013"/>
      <c r="IUO38" s="1013"/>
      <c r="IUP38" s="1013"/>
      <c r="IUQ38" s="1013"/>
      <c r="IUR38" s="1013"/>
      <c r="IUS38" s="1013"/>
      <c r="IUT38" s="1013"/>
      <c r="IUU38" s="1013"/>
      <c r="IUV38" s="1013"/>
      <c r="IUW38" s="1013"/>
      <c r="IUX38" s="1013"/>
      <c r="IUY38" s="1013"/>
      <c r="IUZ38" s="1013"/>
      <c r="IVA38" s="1013"/>
      <c r="IVB38" s="1013"/>
      <c r="IVC38" s="1013"/>
      <c r="IVD38" s="1013"/>
      <c r="IVE38" s="1013"/>
      <c r="IVF38" s="1013"/>
      <c r="IVG38" s="1013"/>
      <c r="IVH38" s="1013"/>
      <c r="IVI38" s="1013"/>
      <c r="IVJ38" s="1013"/>
      <c r="IVK38" s="1013"/>
      <c r="IVL38" s="1013"/>
      <c r="IVM38" s="1013"/>
      <c r="IVN38" s="1013"/>
      <c r="IVO38" s="1013"/>
      <c r="IVP38" s="1013"/>
      <c r="IVQ38" s="1013"/>
      <c r="IVR38" s="1013"/>
      <c r="IVS38" s="1013"/>
      <c r="IVT38" s="1013"/>
      <c r="IVU38" s="1013"/>
      <c r="IVV38" s="1013"/>
      <c r="IVW38" s="1013"/>
      <c r="IVX38" s="1013"/>
      <c r="IVY38" s="1013"/>
      <c r="IVZ38" s="1013"/>
      <c r="IWA38" s="1013"/>
      <c r="IWB38" s="1013"/>
      <c r="IWC38" s="1013"/>
      <c r="IWD38" s="1013"/>
      <c r="IWE38" s="1013"/>
      <c r="IWF38" s="1013"/>
      <c r="IWG38" s="1013"/>
      <c r="IWH38" s="1013"/>
      <c r="IWI38" s="1013"/>
      <c r="IWJ38" s="1013"/>
      <c r="IWK38" s="1013"/>
      <c r="IWL38" s="1013"/>
      <c r="IWM38" s="1013"/>
      <c r="IWN38" s="1013"/>
      <c r="IWO38" s="1013"/>
      <c r="IWP38" s="1013"/>
      <c r="IWQ38" s="1013"/>
      <c r="IWR38" s="1013"/>
      <c r="IWS38" s="1013"/>
      <c r="IWT38" s="1013"/>
      <c r="IWU38" s="1013"/>
      <c r="IWV38" s="1013"/>
      <c r="IWW38" s="1013"/>
      <c r="IWX38" s="1013"/>
      <c r="IWY38" s="1013"/>
      <c r="IWZ38" s="1013"/>
      <c r="IXA38" s="1013"/>
      <c r="IXB38" s="1013"/>
      <c r="IXC38" s="1013"/>
      <c r="IXD38" s="1013"/>
      <c r="IXE38" s="1013"/>
      <c r="IXF38" s="1013"/>
      <c r="IXG38" s="1013"/>
      <c r="IXH38" s="1013"/>
      <c r="IXI38" s="1013"/>
      <c r="IXJ38" s="1013"/>
      <c r="IXK38" s="1013"/>
      <c r="IXL38" s="1013"/>
      <c r="IXM38" s="1013"/>
      <c r="IXN38" s="1013"/>
      <c r="IXO38" s="1013"/>
      <c r="IXP38" s="1013"/>
      <c r="IXQ38" s="1013"/>
      <c r="IXR38" s="1013"/>
      <c r="IXS38" s="1013"/>
      <c r="IXT38" s="1013"/>
      <c r="IXU38" s="1013"/>
      <c r="IXV38" s="1013"/>
      <c r="IXW38" s="1013"/>
      <c r="IXX38" s="1013"/>
      <c r="IXY38" s="1013"/>
      <c r="IXZ38" s="1013"/>
      <c r="IYA38" s="1013"/>
      <c r="IYB38" s="1013"/>
      <c r="IYC38" s="1013"/>
      <c r="IYD38" s="1013"/>
      <c r="IYE38" s="1013"/>
      <c r="IYF38" s="1013"/>
      <c r="IYG38" s="1013"/>
      <c r="IYH38" s="1013"/>
      <c r="IYI38" s="1013"/>
      <c r="IYJ38" s="1013"/>
      <c r="IYK38" s="1013"/>
      <c r="IYL38" s="1013"/>
      <c r="IYM38" s="1013"/>
      <c r="IYN38" s="1013"/>
      <c r="IYO38" s="1013"/>
      <c r="IYP38" s="1013"/>
      <c r="IYQ38" s="1013"/>
      <c r="IYR38" s="1013"/>
      <c r="IYS38" s="1013"/>
      <c r="IYT38" s="1013"/>
      <c r="IYU38" s="1013"/>
      <c r="IYV38" s="1013"/>
      <c r="IYW38" s="1013"/>
      <c r="IYX38" s="1013"/>
      <c r="IYY38" s="1013"/>
      <c r="IYZ38" s="1013"/>
      <c r="IZA38" s="1013"/>
      <c r="IZB38" s="1013"/>
      <c r="IZC38" s="1013"/>
      <c r="IZD38" s="1013"/>
      <c r="IZE38" s="1013"/>
      <c r="IZF38" s="1013"/>
      <c r="IZG38" s="1013"/>
      <c r="IZH38" s="1013"/>
      <c r="IZI38" s="1013"/>
      <c r="IZJ38" s="1013"/>
      <c r="IZK38" s="1013"/>
      <c r="IZL38" s="1013"/>
      <c r="IZM38" s="1013"/>
      <c r="IZN38" s="1013"/>
      <c r="IZO38" s="1013"/>
      <c r="IZP38" s="1013"/>
      <c r="IZQ38" s="1013"/>
      <c r="IZR38" s="1013"/>
      <c r="IZS38" s="1013"/>
      <c r="IZT38" s="1013"/>
      <c r="IZU38" s="1013"/>
      <c r="IZV38" s="1013"/>
      <c r="IZW38" s="1013"/>
      <c r="IZX38" s="1013"/>
      <c r="IZY38" s="1013"/>
      <c r="IZZ38" s="1013"/>
      <c r="JAA38" s="1013"/>
      <c r="JAB38" s="1013"/>
      <c r="JAC38" s="1013"/>
      <c r="JAD38" s="1013"/>
      <c r="JAE38" s="1013"/>
      <c r="JAF38" s="1013"/>
      <c r="JAG38" s="1013"/>
      <c r="JAH38" s="1013"/>
      <c r="JAI38" s="1013"/>
      <c r="JAJ38" s="1013"/>
      <c r="JAK38" s="1013"/>
      <c r="JAL38" s="1013"/>
      <c r="JAM38" s="1013"/>
      <c r="JAN38" s="1013"/>
      <c r="JAO38" s="1013"/>
      <c r="JAP38" s="1013"/>
      <c r="JAQ38" s="1013"/>
      <c r="JAR38" s="1013"/>
      <c r="JAS38" s="1013"/>
      <c r="JAT38" s="1013"/>
      <c r="JAU38" s="1013"/>
      <c r="JAV38" s="1013"/>
      <c r="JAW38" s="1013"/>
      <c r="JAX38" s="1013"/>
      <c r="JAY38" s="1013"/>
      <c r="JAZ38" s="1013"/>
      <c r="JBA38" s="1013"/>
      <c r="JBB38" s="1013"/>
      <c r="JBC38" s="1013"/>
      <c r="JBD38" s="1013"/>
      <c r="JBE38" s="1013"/>
      <c r="JBF38" s="1013"/>
      <c r="JBG38" s="1013"/>
      <c r="JBH38" s="1013"/>
      <c r="JBI38" s="1013"/>
      <c r="JBJ38" s="1013"/>
      <c r="JBK38" s="1013"/>
      <c r="JBL38" s="1013"/>
      <c r="JBM38" s="1013"/>
      <c r="JBN38" s="1013"/>
      <c r="JBO38" s="1013"/>
      <c r="JBP38" s="1013"/>
      <c r="JBQ38" s="1013"/>
      <c r="JBR38" s="1013"/>
      <c r="JBS38" s="1013"/>
      <c r="JBT38" s="1013"/>
      <c r="JBU38" s="1013"/>
      <c r="JBV38" s="1013"/>
      <c r="JBW38" s="1013"/>
      <c r="JBX38" s="1013"/>
      <c r="JBY38" s="1013"/>
      <c r="JBZ38" s="1013"/>
      <c r="JCA38" s="1013"/>
      <c r="JCB38" s="1013"/>
      <c r="JCC38" s="1013"/>
      <c r="JCD38" s="1013"/>
      <c r="JCE38" s="1013"/>
      <c r="JCF38" s="1013"/>
      <c r="JCG38" s="1013"/>
      <c r="JCH38" s="1013"/>
      <c r="JCI38" s="1013"/>
      <c r="JCJ38" s="1013"/>
      <c r="JCK38" s="1013"/>
      <c r="JCL38" s="1013"/>
      <c r="JCM38" s="1013"/>
      <c r="JCN38" s="1013"/>
      <c r="JCO38" s="1013"/>
      <c r="JCP38" s="1013"/>
      <c r="JCQ38" s="1013"/>
      <c r="JCR38" s="1013"/>
      <c r="JCS38" s="1013"/>
      <c r="JCT38" s="1013"/>
      <c r="JCU38" s="1013"/>
      <c r="JCV38" s="1013"/>
      <c r="JCW38" s="1013"/>
      <c r="JCX38" s="1013"/>
      <c r="JCY38" s="1013"/>
      <c r="JCZ38" s="1013"/>
      <c r="JDA38" s="1013"/>
      <c r="JDB38" s="1013"/>
      <c r="JDC38" s="1013"/>
      <c r="JDD38" s="1013"/>
      <c r="JDE38" s="1013"/>
      <c r="JDF38" s="1013"/>
      <c r="JDG38" s="1013"/>
      <c r="JDH38" s="1013"/>
      <c r="JDI38" s="1013"/>
      <c r="JDJ38" s="1013"/>
      <c r="JDK38" s="1013"/>
      <c r="JDL38" s="1013"/>
      <c r="JDM38" s="1013"/>
      <c r="JDN38" s="1013"/>
      <c r="JDO38" s="1013"/>
      <c r="JDP38" s="1013"/>
      <c r="JDQ38" s="1013"/>
      <c r="JDR38" s="1013"/>
      <c r="JDS38" s="1013"/>
      <c r="JDT38" s="1013"/>
      <c r="JDU38" s="1013"/>
      <c r="JDV38" s="1013"/>
      <c r="JDW38" s="1013"/>
      <c r="JDX38" s="1013"/>
      <c r="JDY38" s="1013"/>
      <c r="JDZ38" s="1013"/>
      <c r="JEA38" s="1013"/>
      <c r="JEB38" s="1013"/>
      <c r="JEC38" s="1013"/>
      <c r="JED38" s="1013"/>
      <c r="JEE38" s="1013"/>
      <c r="JEF38" s="1013"/>
      <c r="JEG38" s="1013"/>
      <c r="JEH38" s="1013"/>
      <c r="JEI38" s="1013"/>
      <c r="JEJ38" s="1013"/>
      <c r="JEK38" s="1013"/>
      <c r="JEL38" s="1013"/>
      <c r="JEM38" s="1013"/>
      <c r="JEN38" s="1013"/>
      <c r="JEO38" s="1013"/>
      <c r="JEP38" s="1013"/>
      <c r="JEQ38" s="1013"/>
      <c r="JER38" s="1013"/>
      <c r="JES38" s="1013"/>
      <c r="JET38" s="1013"/>
      <c r="JEU38" s="1013"/>
      <c r="JEV38" s="1013"/>
      <c r="JEW38" s="1013"/>
      <c r="JEX38" s="1013"/>
      <c r="JEY38" s="1013"/>
      <c r="JEZ38" s="1013"/>
      <c r="JFA38" s="1013"/>
      <c r="JFB38" s="1013"/>
      <c r="JFC38" s="1013"/>
      <c r="JFD38" s="1013"/>
      <c r="JFE38" s="1013"/>
      <c r="JFF38" s="1013"/>
      <c r="JFG38" s="1013"/>
      <c r="JFH38" s="1013"/>
      <c r="JFI38" s="1013"/>
      <c r="JFJ38" s="1013"/>
      <c r="JFK38" s="1013"/>
      <c r="JFL38" s="1013"/>
      <c r="JFM38" s="1013"/>
      <c r="JFN38" s="1013"/>
      <c r="JFO38" s="1013"/>
      <c r="JFP38" s="1013"/>
      <c r="JFQ38" s="1013"/>
      <c r="JFR38" s="1013"/>
      <c r="JFS38" s="1013"/>
      <c r="JFT38" s="1013"/>
      <c r="JFU38" s="1013"/>
      <c r="JFV38" s="1013"/>
      <c r="JFW38" s="1013"/>
      <c r="JFX38" s="1013"/>
      <c r="JFY38" s="1013"/>
      <c r="JFZ38" s="1013"/>
      <c r="JGA38" s="1013"/>
      <c r="JGB38" s="1013"/>
      <c r="JGC38" s="1013"/>
      <c r="JGD38" s="1013"/>
      <c r="JGE38" s="1013"/>
      <c r="JGF38" s="1013"/>
      <c r="JGG38" s="1013"/>
      <c r="JGH38" s="1013"/>
      <c r="JGI38" s="1013"/>
      <c r="JGJ38" s="1013"/>
      <c r="JGK38" s="1013"/>
      <c r="JGL38" s="1013"/>
      <c r="JGM38" s="1013"/>
      <c r="JGN38" s="1013"/>
      <c r="JGO38" s="1013"/>
      <c r="JGP38" s="1013"/>
      <c r="JGQ38" s="1013"/>
      <c r="JGR38" s="1013"/>
      <c r="JGS38" s="1013"/>
      <c r="JGT38" s="1013"/>
      <c r="JGU38" s="1013"/>
      <c r="JGV38" s="1013"/>
      <c r="JGW38" s="1013"/>
      <c r="JGX38" s="1013"/>
      <c r="JGY38" s="1013"/>
      <c r="JGZ38" s="1013"/>
      <c r="JHA38" s="1013"/>
      <c r="JHB38" s="1013"/>
      <c r="JHC38" s="1013"/>
      <c r="JHD38" s="1013"/>
      <c r="JHE38" s="1013"/>
      <c r="JHF38" s="1013"/>
      <c r="JHG38" s="1013"/>
      <c r="JHH38" s="1013"/>
      <c r="JHI38" s="1013"/>
      <c r="JHJ38" s="1013"/>
      <c r="JHK38" s="1013"/>
      <c r="JHL38" s="1013"/>
      <c r="JHM38" s="1013"/>
      <c r="JHN38" s="1013"/>
      <c r="JHO38" s="1013"/>
      <c r="JHP38" s="1013"/>
      <c r="JHQ38" s="1013"/>
      <c r="JHR38" s="1013"/>
      <c r="JHS38" s="1013"/>
      <c r="JHT38" s="1013"/>
      <c r="JHU38" s="1013"/>
      <c r="JHV38" s="1013"/>
      <c r="JHW38" s="1013"/>
      <c r="JHX38" s="1013"/>
      <c r="JHY38" s="1013"/>
      <c r="JHZ38" s="1013"/>
      <c r="JIA38" s="1013"/>
      <c r="JIB38" s="1013"/>
      <c r="JIC38" s="1013"/>
      <c r="JID38" s="1013"/>
      <c r="JIE38" s="1013"/>
      <c r="JIF38" s="1013"/>
      <c r="JIG38" s="1013"/>
      <c r="JIH38" s="1013"/>
      <c r="JII38" s="1013"/>
      <c r="JIJ38" s="1013"/>
      <c r="JIK38" s="1013"/>
      <c r="JIL38" s="1013"/>
      <c r="JIM38" s="1013"/>
      <c r="JIN38" s="1013"/>
      <c r="JIO38" s="1013"/>
      <c r="JIP38" s="1013"/>
      <c r="JIQ38" s="1013"/>
      <c r="JIR38" s="1013"/>
      <c r="JIS38" s="1013"/>
      <c r="JIT38" s="1013"/>
      <c r="JIU38" s="1013"/>
      <c r="JIV38" s="1013"/>
      <c r="JIW38" s="1013"/>
      <c r="JIX38" s="1013"/>
      <c r="JIY38" s="1013"/>
      <c r="JIZ38" s="1013"/>
      <c r="JJA38" s="1013"/>
      <c r="JJB38" s="1013"/>
      <c r="JJC38" s="1013"/>
      <c r="JJD38" s="1013"/>
      <c r="JJE38" s="1013"/>
      <c r="JJF38" s="1013"/>
      <c r="JJG38" s="1013"/>
      <c r="JJH38" s="1013"/>
      <c r="JJI38" s="1013"/>
      <c r="JJJ38" s="1013"/>
      <c r="JJK38" s="1013"/>
      <c r="JJL38" s="1013"/>
      <c r="JJM38" s="1013"/>
      <c r="JJN38" s="1013"/>
      <c r="JJO38" s="1013"/>
      <c r="JJP38" s="1013"/>
      <c r="JJQ38" s="1013"/>
      <c r="JJR38" s="1013"/>
      <c r="JJS38" s="1013"/>
      <c r="JJT38" s="1013"/>
      <c r="JJU38" s="1013"/>
      <c r="JJV38" s="1013"/>
      <c r="JJW38" s="1013"/>
      <c r="JJX38" s="1013"/>
      <c r="JJY38" s="1013"/>
      <c r="JJZ38" s="1013"/>
      <c r="JKA38" s="1013"/>
      <c r="JKB38" s="1013"/>
      <c r="JKC38" s="1013"/>
      <c r="JKD38" s="1013"/>
      <c r="JKE38" s="1013"/>
      <c r="JKF38" s="1013"/>
      <c r="JKG38" s="1013"/>
      <c r="JKH38" s="1013"/>
      <c r="JKI38" s="1013"/>
      <c r="JKJ38" s="1013"/>
      <c r="JKK38" s="1013"/>
      <c r="JKL38" s="1013"/>
      <c r="JKM38" s="1013"/>
      <c r="JKN38" s="1013"/>
      <c r="JKO38" s="1013"/>
      <c r="JKP38" s="1013"/>
      <c r="JKQ38" s="1013"/>
      <c r="JKR38" s="1013"/>
      <c r="JKS38" s="1013"/>
      <c r="JKT38" s="1013"/>
      <c r="JKU38" s="1013"/>
      <c r="JKV38" s="1013"/>
      <c r="JKW38" s="1013"/>
      <c r="JKX38" s="1013"/>
      <c r="JKY38" s="1013"/>
      <c r="JKZ38" s="1013"/>
      <c r="JLA38" s="1013"/>
      <c r="JLB38" s="1013"/>
      <c r="JLC38" s="1013"/>
      <c r="JLD38" s="1013"/>
      <c r="JLE38" s="1013"/>
      <c r="JLF38" s="1013"/>
      <c r="JLG38" s="1013"/>
      <c r="JLH38" s="1013"/>
      <c r="JLI38" s="1013"/>
      <c r="JLJ38" s="1013"/>
      <c r="JLK38" s="1013"/>
      <c r="JLL38" s="1013"/>
      <c r="JLM38" s="1013"/>
      <c r="JLN38" s="1013"/>
      <c r="JLO38" s="1013"/>
      <c r="JLP38" s="1013"/>
      <c r="JLQ38" s="1013"/>
      <c r="JLR38" s="1013"/>
      <c r="JLS38" s="1013"/>
      <c r="JLT38" s="1013"/>
      <c r="JLU38" s="1013"/>
      <c r="JLV38" s="1013"/>
      <c r="JLW38" s="1013"/>
      <c r="JLX38" s="1013"/>
      <c r="JLY38" s="1013"/>
      <c r="JLZ38" s="1013"/>
      <c r="JMA38" s="1013"/>
      <c r="JMB38" s="1013"/>
      <c r="JMC38" s="1013"/>
      <c r="JMD38" s="1013"/>
      <c r="JME38" s="1013"/>
      <c r="JMF38" s="1013"/>
      <c r="JMG38" s="1013"/>
      <c r="JMH38" s="1013"/>
      <c r="JMI38" s="1013"/>
      <c r="JMJ38" s="1013"/>
      <c r="JMK38" s="1013"/>
      <c r="JML38" s="1013"/>
      <c r="JMM38" s="1013"/>
      <c r="JMN38" s="1013"/>
      <c r="JMO38" s="1013"/>
      <c r="JMP38" s="1013"/>
      <c r="JMQ38" s="1013"/>
      <c r="JMR38" s="1013"/>
      <c r="JMS38" s="1013"/>
      <c r="JMT38" s="1013"/>
      <c r="JMU38" s="1013"/>
      <c r="JMV38" s="1013"/>
      <c r="JMW38" s="1013"/>
      <c r="JMX38" s="1013"/>
      <c r="JMY38" s="1013"/>
      <c r="JMZ38" s="1013"/>
      <c r="JNA38" s="1013"/>
      <c r="JNB38" s="1013"/>
      <c r="JNC38" s="1013"/>
      <c r="JND38" s="1013"/>
      <c r="JNE38" s="1013"/>
      <c r="JNF38" s="1013"/>
      <c r="JNG38" s="1013"/>
      <c r="JNH38" s="1013"/>
      <c r="JNI38" s="1013"/>
      <c r="JNJ38" s="1013"/>
      <c r="JNK38" s="1013"/>
      <c r="JNL38" s="1013"/>
      <c r="JNM38" s="1013"/>
      <c r="JNN38" s="1013"/>
      <c r="JNO38" s="1013"/>
      <c r="JNP38" s="1013"/>
      <c r="JNQ38" s="1013"/>
      <c r="JNR38" s="1013"/>
      <c r="JNS38" s="1013"/>
      <c r="JNT38" s="1013"/>
      <c r="JNU38" s="1013"/>
      <c r="JNV38" s="1013"/>
      <c r="JNW38" s="1013"/>
      <c r="JNX38" s="1013"/>
      <c r="JNY38" s="1013"/>
      <c r="JNZ38" s="1013"/>
      <c r="JOA38" s="1013"/>
      <c r="JOB38" s="1013"/>
      <c r="JOC38" s="1013"/>
      <c r="JOD38" s="1013"/>
      <c r="JOE38" s="1013"/>
      <c r="JOF38" s="1013"/>
      <c r="JOG38" s="1013"/>
      <c r="JOH38" s="1013"/>
      <c r="JOI38" s="1013"/>
      <c r="JOJ38" s="1013"/>
      <c r="JOK38" s="1013"/>
      <c r="JOL38" s="1013"/>
      <c r="JOM38" s="1013"/>
      <c r="JON38" s="1013"/>
      <c r="JOO38" s="1013"/>
      <c r="JOP38" s="1013"/>
      <c r="JOQ38" s="1013"/>
      <c r="JOR38" s="1013"/>
      <c r="JOS38" s="1013"/>
      <c r="JOT38" s="1013"/>
      <c r="JOU38" s="1013"/>
      <c r="JOV38" s="1013"/>
      <c r="JOW38" s="1013"/>
      <c r="JOX38" s="1013"/>
      <c r="JOY38" s="1013"/>
      <c r="JOZ38" s="1013"/>
      <c r="JPA38" s="1013"/>
      <c r="JPB38" s="1013"/>
      <c r="JPC38" s="1013"/>
      <c r="JPD38" s="1013"/>
      <c r="JPE38" s="1013"/>
      <c r="JPF38" s="1013"/>
      <c r="JPG38" s="1013"/>
      <c r="JPH38" s="1013"/>
      <c r="JPI38" s="1013"/>
      <c r="JPJ38" s="1013"/>
      <c r="JPK38" s="1013"/>
      <c r="JPL38" s="1013"/>
      <c r="JPM38" s="1013"/>
      <c r="JPN38" s="1013"/>
      <c r="JPO38" s="1013"/>
      <c r="JPP38" s="1013"/>
      <c r="JPQ38" s="1013"/>
      <c r="JPR38" s="1013"/>
      <c r="JPS38" s="1013"/>
      <c r="JPT38" s="1013"/>
      <c r="JPU38" s="1013"/>
      <c r="JPV38" s="1013"/>
      <c r="JPW38" s="1013"/>
      <c r="JPX38" s="1013"/>
      <c r="JPY38" s="1013"/>
      <c r="JPZ38" s="1013"/>
      <c r="JQA38" s="1013"/>
      <c r="JQB38" s="1013"/>
      <c r="JQC38" s="1013"/>
      <c r="JQD38" s="1013"/>
      <c r="JQE38" s="1013"/>
      <c r="JQF38" s="1013"/>
      <c r="JQG38" s="1013"/>
      <c r="JQH38" s="1013"/>
      <c r="JQI38" s="1013"/>
      <c r="JQJ38" s="1013"/>
      <c r="JQK38" s="1013"/>
      <c r="JQL38" s="1013"/>
      <c r="JQM38" s="1013"/>
      <c r="JQN38" s="1013"/>
      <c r="JQO38" s="1013"/>
      <c r="JQP38" s="1013"/>
      <c r="JQQ38" s="1013"/>
      <c r="JQR38" s="1013"/>
      <c r="JQS38" s="1013"/>
      <c r="JQT38" s="1013"/>
      <c r="JQU38" s="1013"/>
      <c r="JQV38" s="1013"/>
      <c r="JQW38" s="1013"/>
      <c r="JQX38" s="1013"/>
      <c r="JQY38" s="1013"/>
      <c r="JQZ38" s="1013"/>
      <c r="JRA38" s="1013"/>
      <c r="JRB38" s="1013"/>
      <c r="JRC38" s="1013"/>
      <c r="JRD38" s="1013"/>
      <c r="JRE38" s="1013"/>
      <c r="JRF38" s="1013"/>
      <c r="JRG38" s="1013"/>
      <c r="JRH38" s="1013"/>
      <c r="JRI38" s="1013"/>
      <c r="JRJ38" s="1013"/>
      <c r="JRK38" s="1013"/>
      <c r="JRL38" s="1013"/>
      <c r="JRM38" s="1013"/>
      <c r="JRN38" s="1013"/>
      <c r="JRO38" s="1013"/>
      <c r="JRP38" s="1013"/>
      <c r="JRQ38" s="1013"/>
      <c r="JRR38" s="1013"/>
      <c r="JRS38" s="1013"/>
      <c r="JRT38" s="1013"/>
      <c r="JRU38" s="1013"/>
      <c r="JRV38" s="1013"/>
      <c r="JRW38" s="1013"/>
      <c r="JRX38" s="1013"/>
      <c r="JRY38" s="1013"/>
      <c r="JRZ38" s="1013"/>
      <c r="JSA38" s="1013"/>
      <c r="JSB38" s="1013"/>
      <c r="JSC38" s="1013"/>
      <c r="JSD38" s="1013"/>
      <c r="JSE38" s="1013"/>
      <c r="JSF38" s="1013"/>
      <c r="JSG38" s="1013"/>
      <c r="JSH38" s="1013"/>
      <c r="JSI38" s="1013"/>
      <c r="JSJ38" s="1013"/>
      <c r="JSK38" s="1013"/>
      <c r="JSL38" s="1013"/>
      <c r="JSM38" s="1013"/>
      <c r="JSN38" s="1013"/>
      <c r="JSO38" s="1013"/>
      <c r="JSP38" s="1013"/>
      <c r="JSQ38" s="1013"/>
      <c r="JSR38" s="1013"/>
      <c r="JSS38" s="1013"/>
      <c r="JST38" s="1013"/>
      <c r="JSU38" s="1013"/>
      <c r="JSV38" s="1013"/>
      <c r="JSW38" s="1013"/>
      <c r="JSX38" s="1013"/>
      <c r="JSY38" s="1013"/>
      <c r="JSZ38" s="1013"/>
      <c r="JTA38" s="1013"/>
      <c r="JTB38" s="1013"/>
      <c r="JTC38" s="1013"/>
      <c r="JTD38" s="1013"/>
      <c r="JTE38" s="1013"/>
      <c r="JTF38" s="1013"/>
      <c r="JTG38" s="1013"/>
      <c r="JTH38" s="1013"/>
      <c r="JTI38" s="1013"/>
      <c r="JTJ38" s="1013"/>
      <c r="JTK38" s="1013"/>
      <c r="JTL38" s="1013"/>
      <c r="JTM38" s="1013"/>
      <c r="JTN38" s="1013"/>
      <c r="JTO38" s="1013"/>
      <c r="JTP38" s="1013"/>
      <c r="JTQ38" s="1013"/>
      <c r="JTR38" s="1013"/>
      <c r="JTS38" s="1013"/>
      <c r="JTT38" s="1013"/>
      <c r="JTU38" s="1013"/>
      <c r="JTV38" s="1013"/>
      <c r="JTW38" s="1013"/>
      <c r="JTX38" s="1013"/>
      <c r="JTY38" s="1013"/>
      <c r="JTZ38" s="1013"/>
      <c r="JUA38" s="1013"/>
      <c r="JUB38" s="1013"/>
      <c r="JUC38" s="1013"/>
      <c r="JUD38" s="1013"/>
      <c r="JUE38" s="1013"/>
      <c r="JUF38" s="1013"/>
      <c r="JUG38" s="1013"/>
      <c r="JUH38" s="1013"/>
      <c r="JUI38" s="1013"/>
      <c r="JUJ38" s="1013"/>
      <c r="JUK38" s="1013"/>
      <c r="JUL38" s="1013"/>
      <c r="JUM38" s="1013"/>
      <c r="JUN38" s="1013"/>
      <c r="JUO38" s="1013"/>
      <c r="JUP38" s="1013"/>
      <c r="JUQ38" s="1013"/>
      <c r="JUR38" s="1013"/>
      <c r="JUS38" s="1013"/>
      <c r="JUT38" s="1013"/>
      <c r="JUU38" s="1013"/>
      <c r="JUV38" s="1013"/>
      <c r="JUW38" s="1013"/>
      <c r="JUX38" s="1013"/>
      <c r="JUY38" s="1013"/>
      <c r="JUZ38" s="1013"/>
      <c r="JVA38" s="1013"/>
      <c r="JVB38" s="1013"/>
      <c r="JVC38" s="1013"/>
      <c r="JVD38" s="1013"/>
      <c r="JVE38" s="1013"/>
      <c r="JVF38" s="1013"/>
      <c r="JVG38" s="1013"/>
      <c r="JVH38" s="1013"/>
      <c r="JVI38" s="1013"/>
      <c r="JVJ38" s="1013"/>
      <c r="JVK38" s="1013"/>
      <c r="JVL38" s="1013"/>
      <c r="JVM38" s="1013"/>
      <c r="JVN38" s="1013"/>
      <c r="JVO38" s="1013"/>
      <c r="JVP38" s="1013"/>
      <c r="JVQ38" s="1013"/>
      <c r="JVR38" s="1013"/>
      <c r="JVS38" s="1013"/>
      <c r="JVT38" s="1013"/>
      <c r="JVU38" s="1013"/>
      <c r="JVV38" s="1013"/>
      <c r="JVW38" s="1013"/>
      <c r="JVX38" s="1013"/>
      <c r="JVY38" s="1013"/>
      <c r="JVZ38" s="1013"/>
      <c r="JWA38" s="1013"/>
      <c r="JWB38" s="1013"/>
      <c r="JWC38" s="1013"/>
      <c r="JWD38" s="1013"/>
      <c r="JWE38" s="1013"/>
      <c r="JWF38" s="1013"/>
      <c r="JWG38" s="1013"/>
      <c r="JWH38" s="1013"/>
      <c r="JWI38" s="1013"/>
      <c r="JWJ38" s="1013"/>
      <c r="JWK38" s="1013"/>
      <c r="JWL38" s="1013"/>
      <c r="JWM38" s="1013"/>
      <c r="JWN38" s="1013"/>
      <c r="JWO38" s="1013"/>
      <c r="JWP38" s="1013"/>
      <c r="JWQ38" s="1013"/>
      <c r="JWR38" s="1013"/>
      <c r="JWS38" s="1013"/>
      <c r="JWT38" s="1013"/>
      <c r="JWU38" s="1013"/>
      <c r="JWV38" s="1013"/>
      <c r="JWW38" s="1013"/>
      <c r="JWX38" s="1013"/>
      <c r="JWY38" s="1013"/>
      <c r="JWZ38" s="1013"/>
      <c r="JXA38" s="1013"/>
      <c r="JXB38" s="1013"/>
      <c r="JXC38" s="1013"/>
      <c r="JXD38" s="1013"/>
      <c r="JXE38" s="1013"/>
      <c r="JXF38" s="1013"/>
      <c r="JXG38" s="1013"/>
      <c r="JXH38" s="1013"/>
      <c r="JXI38" s="1013"/>
      <c r="JXJ38" s="1013"/>
      <c r="JXK38" s="1013"/>
      <c r="JXL38" s="1013"/>
      <c r="JXM38" s="1013"/>
      <c r="JXN38" s="1013"/>
      <c r="JXO38" s="1013"/>
      <c r="JXP38" s="1013"/>
      <c r="JXQ38" s="1013"/>
      <c r="JXR38" s="1013"/>
      <c r="JXS38" s="1013"/>
      <c r="JXT38" s="1013"/>
      <c r="JXU38" s="1013"/>
      <c r="JXV38" s="1013"/>
      <c r="JXW38" s="1013"/>
      <c r="JXX38" s="1013"/>
      <c r="JXY38" s="1013"/>
      <c r="JXZ38" s="1013"/>
      <c r="JYA38" s="1013"/>
      <c r="JYB38" s="1013"/>
      <c r="JYC38" s="1013"/>
      <c r="JYD38" s="1013"/>
      <c r="JYE38" s="1013"/>
      <c r="JYF38" s="1013"/>
      <c r="JYG38" s="1013"/>
      <c r="JYH38" s="1013"/>
      <c r="JYI38" s="1013"/>
      <c r="JYJ38" s="1013"/>
      <c r="JYK38" s="1013"/>
      <c r="JYL38" s="1013"/>
      <c r="JYM38" s="1013"/>
      <c r="JYN38" s="1013"/>
      <c r="JYO38" s="1013"/>
      <c r="JYP38" s="1013"/>
      <c r="JYQ38" s="1013"/>
      <c r="JYR38" s="1013"/>
      <c r="JYS38" s="1013"/>
      <c r="JYT38" s="1013"/>
      <c r="JYU38" s="1013"/>
      <c r="JYV38" s="1013"/>
      <c r="JYW38" s="1013"/>
      <c r="JYX38" s="1013"/>
      <c r="JYY38" s="1013"/>
      <c r="JYZ38" s="1013"/>
      <c r="JZA38" s="1013"/>
      <c r="JZB38" s="1013"/>
      <c r="JZC38" s="1013"/>
      <c r="JZD38" s="1013"/>
      <c r="JZE38" s="1013"/>
      <c r="JZF38" s="1013"/>
      <c r="JZG38" s="1013"/>
      <c r="JZH38" s="1013"/>
      <c r="JZI38" s="1013"/>
      <c r="JZJ38" s="1013"/>
      <c r="JZK38" s="1013"/>
      <c r="JZL38" s="1013"/>
      <c r="JZM38" s="1013"/>
      <c r="JZN38" s="1013"/>
      <c r="JZO38" s="1013"/>
      <c r="JZP38" s="1013"/>
      <c r="JZQ38" s="1013"/>
      <c r="JZR38" s="1013"/>
      <c r="JZS38" s="1013"/>
      <c r="JZT38" s="1013"/>
      <c r="JZU38" s="1013"/>
      <c r="JZV38" s="1013"/>
      <c r="JZW38" s="1013"/>
      <c r="JZX38" s="1013"/>
      <c r="JZY38" s="1013"/>
      <c r="JZZ38" s="1013"/>
      <c r="KAA38" s="1013"/>
      <c r="KAB38" s="1013"/>
      <c r="KAC38" s="1013"/>
      <c r="KAD38" s="1013"/>
      <c r="KAE38" s="1013"/>
      <c r="KAF38" s="1013"/>
      <c r="KAG38" s="1013"/>
      <c r="KAH38" s="1013"/>
      <c r="KAI38" s="1013"/>
      <c r="KAJ38" s="1013"/>
      <c r="KAK38" s="1013"/>
      <c r="KAL38" s="1013"/>
      <c r="KAM38" s="1013"/>
      <c r="KAN38" s="1013"/>
      <c r="KAO38" s="1013"/>
      <c r="KAP38" s="1013"/>
      <c r="KAQ38" s="1013"/>
      <c r="KAR38" s="1013"/>
      <c r="KAS38" s="1013"/>
      <c r="KAT38" s="1013"/>
      <c r="KAU38" s="1013"/>
      <c r="KAV38" s="1013"/>
      <c r="KAW38" s="1013"/>
      <c r="KAX38" s="1013"/>
      <c r="KAY38" s="1013"/>
      <c r="KAZ38" s="1013"/>
      <c r="KBA38" s="1013"/>
      <c r="KBB38" s="1013"/>
      <c r="KBC38" s="1013"/>
      <c r="KBD38" s="1013"/>
      <c r="KBE38" s="1013"/>
      <c r="KBF38" s="1013"/>
      <c r="KBG38" s="1013"/>
      <c r="KBH38" s="1013"/>
      <c r="KBI38" s="1013"/>
      <c r="KBJ38" s="1013"/>
      <c r="KBK38" s="1013"/>
      <c r="KBL38" s="1013"/>
      <c r="KBM38" s="1013"/>
      <c r="KBN38" s="1013"/>
      <c r="KBO38" s="1013"/>
      <c r="KBP38" s="1013"/>
      <c r="KBQ38" s="1013"/>
      <c r="KBR38" s="1013"/>
      <c r="KBS38" s="1013"/>
      <c r="KBT38" s="1013"/>
      <c r="KBU38" s="1013"/>
      <c r="KBV38" s="1013"/>
      <c r="KBW38" s="1013"/>
      <c r="KBX38" s="1013"/>
      <c r="KBY38" s="1013"/>
      <c r="KBZ38" s="1013"/>
      <c r="KCA38" s="1013"/>
      <c r="KCB38" s="1013"/>
      <c r="KCC38" s="1013"/>
      <c r="KCD38" s="1013"/>
      <c r="KCE38" s="1013"/>
      <c r="KCF38" s="1013"/>
      <c r="KCG38" s="1013"/>
      <c r="KCH38" s="1013"/>
      <c r="KCI38" s="1013"/>
      <c r="KCJ38" s="1013"/>
      <c r="KCK38" s="1013"/>
      <c r="KCL38" s="1013"/>
      <c r="KCM38" s="1013"/>
      <c r="KCN38" s="1013"/>
      <c r="KCO38" s="1013"/>
      <c r="KCP38" s="1013"/>
      <c r="KCQ38" s="1013"/>
      <c r="KCR38" s="1013"/>
      <c r="KCS38" s="1013"/>
      <c r="KCT38" s="1013"/>
      <c r="KCU38" s="1013"/>
      <c r="KCV38" s="1013"/>
      <c r="KCW38" s="1013"/>
      <c r="KCX38" s="1013"/>
      <c r="KCY38" s="1013"/>
      <c r="KCZ38" s="1013"/>
      <c r="KDA38" s="1013"/>
      <c r="KDB38" s="1013"/>
      <c r="KDC38" s="1013"/>
      <c r="KDD38" s="1013"/>
      <c r="KDE38" s="1013"/>
      <c r="KDF38" s="1013"/>
      <c r="KDG38" s="1013"/>
      <c r="KDH38" s="1013"/>
      <c r="KDI38" s="1013"/>
      <c r="KDJ38" s="1013"/>
      <c r="KDK38" s="1013"/>
      <c r="KDL38" s="1013"/>
      <c r="KDM38" s="1013"/>
      <c r="KDN38" s="1013"/>
      <c r="KDO38" s="1013"/>
      <c r="KDP38" s="1013"/>
      <c r="KDQ38" s="1013"/>
      <c r="KDR38" s="1013"/>
      <c r="KDS38" s="1013"/>
      <c r="KDT38" s="1013"/>
      <c r="KDU38" s="1013"/>
      <c r="KDV38" s="1013"/>
      <c r="KDW38" s="1013"/>
      <c r="KDX38" s="1013"/>
      <c r="KDY38" s="1013"/>
      <c r="KDZ38" s="1013"/>
      <c r="KEA38" s="1013"/>
      <c r="KEB38" s="1013"/>
      <c r="KEC38" s="1013"/>
      <c r="KED38" s="1013"/>
      <c r="KEE38" s="1013"/>
      <c r="KEF38" s="1013"/>
      <c r="KEG38" s="1013"/>
      <c r="KEH38" s="1013"/>
      <c r="KEI38" s="1013"/>
      <c r="KEJ38" s="1013"/>
      <c r="KEK38" s="1013"/>
      <c r="KEL38" s="1013"/>
      <c r="KEM38" s="1013"/>
      <c r="KEN38" s="1013"/>
      <c r="KEO38" s="1013"/>
      <c r="KEP38" s="1013"/>
      <c r="KEQ38" s="1013"/>
      <c r="KER38" s="1013"/>
      <c r="KES38" s="1013"/>
      <c r="KET38" s="1013"/>
      <c r="KEU38" s="1013"/>
      <c r="KEV38" s="1013"/>
      <c r="KEW38" s="1013"/>
      <c r="KEX38" s="1013"/>
      <c r="KEY38" s="1013"/>
      <c r="KEZ38" s="1013"/>
      <c r="KFA38" s="1013"/>
      <c r="KFB38" s="1013"/>
      <c r="KFC38" s="1013"/>
      <c r="KFD38" s="1013"/>
      <c r="KFE38" s="1013"/>
      <c r="KFF38" s="1013"/>
      <c r="KFG38" s="1013"/>
      <c r="KFH38" s="1013"/>
      <c r="KFI38" s="1013"/>
      <c r="KFJ38" s="1013"/>
      <c r="KFK38" s="1013"/>
      <c r="KFL38" s="1013"/>
      <c r="KFM38" s="1013"/>
      <c r="KFN38" s="1013"/>
      <c r="KFO38" s="1013"/>
      <c r="KFP38" s="1013"/>
      <c r="KFQ38" s="1013"/>
      <c r="KFR38" s="1013"/>
      <c r="KFS38" s="1013"/>
      <c r="KFT38" s="1013"/>
      <c r="KFU38" s="1013"/>
      <c r="KFV38" s="1013"/>
      <c r="KFW38" s="1013"/>
      <c r="KFX38" s="1013"/>
      <c r="KFY38" s="1013"/>
      <c r="KFZ38" s="1013"/>
      <c r="KGA38" s="1013"/>
      <c r="KGB38" s="1013"/>
      <c r="KGC38" s="1013"/>
      <c r="KGD38" s="1013"/>
      <c r="KGE38" s="1013"/>
      <c r="KGF38" s="1013"/>
      <c r="KGG38" s="1013"/>
      <c r="KGH38" s="1013"/>
      <c r="KGI38" s="1013"/>
      <c r="KGJ38" s="1013"/>
      <c r="KGK38" s="1013"/>
      <c r="KGL38" s="1013"/>
      <c r="KGM38" s="1013"/>
      <c r="KGN38" s="1013"/>
      <c r="KGO38" s="1013"/>
      <c r="KGP38" s="1013"/>
      <c r="KGQ38" s="1013"/>
      <c r="KGR38" s="1013"/>
      <c r="KGS38" s="1013"/>
      <c r="KGT38" s="1013"/>
      <c r="KGU38" s="1013"/>
      <c r="KGV38" s="1013"/>
      <c r="KGW38" s="1013"/>
      <c r="KGX38" s="1013"/>
      <c r="KGY38" s="1013"/>
      <c r="KGZ38" s="1013"/>
      <c r="KHA38" s="1013"/>
      <c r="KHB38" s="1013"/>
      <c r="KHC38" s="1013"/>
      <c r="KHD38" s="1013"/>
      <c r="KHE38" s="1013"/>
      <c r="KHF38" s="1013"/>
      <c r="KHG38" s="1013"/>
      <c r="KHH38" s="1013"/>
      <c r="KHI38" s="1013"/>
      <c r="KHJ38" s="1013"/>
      <c r="KHK38" s="1013"/>
      <c r="KHL38" s="1013"/>
      <c r="KHM38" s="1013"/>
      <c r="KHN38" s="1013"/>
      <c r="KHO38" s="1013"/>
      <c r="KHP38" s="1013"/>
      <c r="KHQ38" s="1013"/>
      <c r="KHR38" s="1013"/>
      <c r="KHS38" s="1013"/>
      <c r="KHT38" s="1013"/>
      <c r="KHU38" s="1013"/>
      <c r="KHV38" s="1013"/>
      <c r="KHW38" s="1013"/>
      <c r="KHX38" s="1013"/>
      <c r="KHY38" s="1013"/>
      <c r="KHZ38" s="1013"/>
      <c r="KIA38" s="1013"/>
      <c r="KIB38" s="1013"/>
      <c r="KIC38" s="1013"/>
      <c r="KID38" s="1013"/>
      <c r="KIE38" s="1013"/>
      <c r="KIF38" s="1013"/>
      <c r="KIG38" s="1013"/>
      <c r="KIH38" s="1013"/>
      <c r="KII38" s="1013"/>
      <c r="KIJ38" s="1013"/>
      <c r="KIK38" s="1013"/>
      <c r="KIL38" s="1013"/>
      <c r="KIM38" s="1013"/>
      <c r="KIN38" s="1013"/>
      <c r="KIO38" s="1013"/>
      <c r="KIP38" s="1013"/>
      <c r="KIQ38" s="1013"/>
      <c r="KIR38" s="1013"/>
      <c r="KIS38" s="1013"/>
      <c r="KIT38" s="1013"/>
      <c r="KIU38" s="1013"/>
      <c r="KIV38" s="1013"/>
      <c r="KIW38" s="1013"/>
      <c r="KIX38" s="1013"/>
      <c r="KIY38" s="1013"/>
      <c r="KIZ38" s="1013"/>
      <c r="KJA38" s="1013"/>
      <c r="KJB38" s="1013"/>
      <c r="KJC38" s="1013"/>
      <c r="KJD38" s="1013"/>
      <c r="KJE38" s="1013"/>
      <c r="KJF38" s="1013"/>
      <c r="KJG38" s="1013"/>
      <c r="KJH38" s="1013"/>
      <c r="KJI38" s="1013"/>
      <c r="KJJ38" s="1013"/>
      <c r="KJK38" s="1013"/>
      <c r="KJL38" s="1013"/>
      <c r="KJM38" s="1013"/>
      <c r="KJN38" s="1013"/>
      <c r="KJO38" s="1013"/>
      <c r="KJP38" s="1013"/>
      <c r="KJQ38" s="1013"/>
      <c r="KJR38" s="1013"/>
      <c r="KJS38" s="1013"/>
      <c r="KJT38" s="1013"/>
      <c r="KJU38" s="1013"/>
      <c r="KJV38" s="1013"/>
      <c r="KJW38" s="1013"/>
      <c r="KJX38" s="1013"/>
      <c r="KJY38" s="1013"/>
      <c r="KJZ38" s="1013"/>
      <c r="KKA38" s="1013"/>
      <c r="KKB38" s="1013"/>
      <c r="KKC38" s="1013"/>
      <c r="KKD38" s="1013"/>
      <c r="KKE38" s="1013"/>
      <c r="KKF38" s="1013"/>
      <c r="KKG38" s="1013"/>
      <c r="KKH38" s="1013"/>
      <c r="KKI38" s="1013"/>
      <c r="KKJ38" s="1013"/>
      <c r="KKK38" s="1013"/>
      <c r="KKL38" s="1013"/>
      <c r="KKM38" s="1013"/>
      <c r="KKN38" s="1013"/>
      <c r="KKO38" s="1013"/>
      <c r="KKP38" s="1013"/>
      <c r="KKQ38" s="1013"/>
      <c r="KKR38" s="1013"/>
      <c r="KKS38" s="1013"/>
      <c r="KKT38" s="1013"/>
      <c r="KKU38" s="1013"/>
      <c r="KKV38" s="1013"/>
      <c r="KKW38" s="1013"/>
      <c r="KKX38" s="1013"/>
      <c r="KKY38" s="1013"/>
      <c r="KKZ38" s="1013"/>
      <c r="KLA38" s="1013"/>
      <c r="KLB38" s="1013"/>
      <c r="KLC38" s="1013"/>
      <c r="KLD38" s="1013"/>
      <c r="KLE38" s="1013"/>
      <c r="KLF38" s="1013"/>
      <c r="KLG38" s="1013"/>
      <c r="KLH38" s="1013"/>
      <c r="KLI38" s="1013"/>
      <c r="KLJ38" s="1013"/>
      <c r="KLK38" s="1013"/>
      <c r="KLL38" s="1013"/>
      <c r="KLM38" s="1013"/>
      <c r="KLN38" s="1013"/>
      <c r="KLO38" s="1013"/>
      <c r="KLP38" s="1013"/>
      <c r="KLQ38" s="1013"/>
      <c r="KLR38" s="1013"/>
      <c r="KLS38" s="1013"/>
      <c r="KLT38" s="1013"/>
      <c r="KLU38" s="1013"/>
      <c r="KLV38" s="1013"/>
      <c r="KLW38" s="1013"/>
      <c r="KLX38" s="1013"/>
      <c r="KLY38" s="1013"/>
      <c r="KLZ38" s="1013"/>
      <c r="KMA38" s="1013"/>
      <c r="KMB38" s="1013"/>
      <c r="KMC38" s="1013"/>
      <c r="KMD38" s="1013"/>
      <c r="KME38" s="1013"/>
      <c r="KMF38" s="1013"/>
      <c r="KMG38" s="1013"/>
      <c r="KMH38" s="1013"/>
      <c r="KMI38" s="1013"/>
      <c r="KMJ38" s="1013"/>
      <c r="KMK38" s="1013"/>
      <c r="KML38" s="1013"/>
      <c r="KMM38" s="1013"/>
      <c r="KMN38" s="1013"/>
      <c r="KMO38" s="1013"/>
      <c r="KMP38" s="1013"/>
      <c r="KMQ38" s="1013"/>
      <c r="KMR38" s="1013"/>
      <c r="KMS38" s="1013"/>
      <c r="KMT38" s="1013"/>
      <c r="KMU38" s="1013"/>
      <c r="KMV38" s="1013"/>
      <c r="KMW38" s="1013"/>
      <c r="KMX38" s="1013"/>
      <c r="KMY38" s="1013"/>
      <c r="KMZ38" s="1013"/>
      <c r="KNA38" s="1013"/>
      <c r="KNB38" s="1013"/>
      <c r="KNC38" s="1013"/>
      <c r="KND38" s="1013"/>
      <c r="KNE38" s="1013"/>
      <c r="KNF38" s="1013"/>
      <c r="KNG38" s="1013"/>
      <c r="KNH38" s="1013"/>
      <c r="KNI38" s="1013"/>
      <c r="KNJ38" s="1013"/>
      <c r="KNK38" s="1013"/>
      <c r="KNL38" s="1013"/>
      <c r="KNM38" s="1013"/>
      <c r="KNN38" s="1013"/>
      <c r="KNO38" s="1013"/>
      <c r="KNP38" s="1013"/>
      <c r="KNQ38" s="1013"/>
      <c r="KNR38" s="1013"/>
      <c r="KNS38" s="1013"/>
      <c r="KNT38" s="1013"/>
      <c r="KNU38" s="1013"/>
      <c r="KNV38" s="1013"/>
      <c r="KNW38" s="1013"/>
      <c r="KNX38" s="1013"/>
      <c r="KNY38" s="1013"/>
      <c r="KNZ38" s="1013"/>
      <c r="KOA38" s="1013"/>
      <c r="KOB38" s="1013"/>
      <c r="KOC38" s="1013"/>
      <c r="KOD38" s="1013"/>
      <c r="KOE38" s="1013"/>
      <c r="KOF38" s="1013"/>
      <c r="KOG38" s="1013"/>
      <c r="KOH38" s="1013"/>
      <c r="KOI38" s="1013"/>
      <c r="KOJ38" s="1013"/>
      <c r="KOK38" s="1013"/>
      <c r="KOL38" s="1013"/>
      <c r="KOM38" s="1013"/>
      <c r="KON38" s="1013"/>
      <c r="KOO38" s="1013"/>
      <c r="KOP38" s="1013"/>
      <c r="KOQ38" s="1013"/>
      <c r="KOR38" s="1013"/>
      <c r="KOS38" s="1013"/>
      <c r="KOT38" s="1013"/>
      <c r="KOU38" s="1013"/>
      <c r="KOV38" s="1013"/>
      <c r="KOW38" s="1013"/>
      <c r="KOX38" s="1013"/>
      <c r="KOY38" s="1013"/>
      <c r="KOZ38" s="1013"/>
      <c r="KPA38" s="1013"/>
      <c r="KPB38" s="1013"/>
      <c r="KPC38" s="1013"/>
      <c r="KPD38" s="1013"/>
      <c r="KPE38" s="1013"/>
      <c r="KPF38" s="1013"/>
      <c r="KPG38" s="1013"/>
      <c r="KPH38" s="1013"/>
      <c r="KPI38" s="1013"/>
      <c r="KPJ38" s="1013"/>
      <c r="KPK38" s="1013"/>
      <c r="KPL38" s="1013"/>
      <c r="KPM38" s="1013"/>
      <c r="KPN38" s="1013"/>
      <c r="KPO38" s="1013"/>
      <c r="KPP38" s="1013"/>
      <c r="KPQ38" s="1013"/>
      <c r="KPR38" s="1013"/>
      <c r="KPS38" s="1013"/>
      <c r="KPT38" s="1013"/>
      <c r="KPU38" s="1013"/>
      <c r="KPV38" s="1013"/>
      <c r="KPW38" s="1013"/>
      <c r="KPX38" s="1013"/>
      <c r="KPY38" s="1013"/>
      <c r="KPZ38" s="1013"/>
      <c r="KQA38" s="1013"/>
      <c r="KQB38" s="1013"/>
      <c r="KQC38" s="1013"/>
      <c r="KQD38" s="1013"/>
      <c r="KQE38" s="1013"/>
      <c r="KQF38" s="1013"/>
      <c r="KQG38" s="1013"/>
      <c r="KQH38" s="1013"/>
      <c r="KQI38" s="1013"/>
      <c r="KQJ38" s="1013"/>
      <c r="KQK38" s="1013"/>
      <c r="KQL38" s="1013"/>
      <c r="KQM38" s="1013"/>
      <c r="KQN38" s="1013"/>
      <c r="KQO38" s="1013"/>
      <c r="KQP38" s="1013"/>
      <c r="KQQ38" s="1013"/>
      <c r="KQR38" s="1013"/>
      <c r="KQS38" s="1013"/>
      <c r="KQT38" s="1013"/>
      <c r="KQU38" s="1013"/>
      <c r="KQV38" s="1013"/>
      <c r="KQW38" s="1013"/>
      <c r="KQX38" s="1013"/>
      <c r="KQY38" s="1013"/>
      <c r="KQZ38" s="1013"/>
      <c r="KRA38" s="1013"/>
      <c r="KRB38" s="1013"/>
      <c r="KRC38" s="1013"/>
      <c r="KRD38" s="1013"/>
      <c r="KRE38" s="1013"/>
      <c r="KRF38" s="1013"/>
      <c r="KRG38" s="1013"/>
      <c r="KRH38" s="1013"/>
      <c r="KRI38" s="1013"/>
      <c r="KRJ38" s="1013"/>
      <c r="KRK38" s="1013"/>
      <c r="KRL38" s="1013"/>
      <c r="KRM38" s="1013"/>
      <c r="KRN38" s="1013"/>
      <c r="KRO38" s="1013"/>
      <c r="KRP38" s="1013"/>
      <c r="KRQ38" s="1013"/>
      <c r="KRR38" s="1013"/>
      <c r="KRS38" s="1013"/>
      <c r="KRT38" s="1013"/>
      <c r="KRU38" s="1013"/>
      <c r="KRV38" s="1013"/>
      <c r="KRW38" s="1013"/>
      <c r="KRX38" s="1013"/>
      <c r="KRY38" s="1013"/>
      <c r="KRZ38" s="1013"/>
      <c r="KSA38" s="1013"/>
      <c r="KSB38" s="1013"/>
      <c r="KSC38" s="1013"/>
      <c r="KSD38" s="1013"/>
      <c r="KSE38" s="1013"/>
      <c r="KSF38" s="1013"/>
      <c r="KSG38" s="1013"/>
      <c r="KSH38" s="1013"/>
      <c r="KSI38" s="1013"/>
      <c r="KSJ38" s="1013"/>
      <c r="KSK38" s="1013"/>
      <c r="KSL38" s="1013"/>
      <c r="KSM38" s="1013"/>
      <c r="KSN38" s="1013"/>
      <c r="KSO38" s="1013"/>
      <c r="KSP38" s="1013"/>
      <c r="KSQ38" s="1013"/>
      <c r="KSR38" s="1013"/>
      <c r="KSS38" s="1013"/>
      <c r="KST38" s="1013"/>
      <c r="KSU38" s="1013"/>
      <c r="KSV38" s="1013"/>
      <c r="KSW38" s="1013"/>
      <c r="KSX38" s="1013"/>
      <c r="KSY38" s="1013"/>
      <c r="KSZ38" s="1013"/>
      <c r="KTA38" s="1013"/>
      <c r="KTB38" s="1013"/>
      <c r="KTC38" s="1013"/>
      <c r="KTD38" s="1013"/>
      <c r="KTE38" s="1013"/>
      <c r="KTF38" s="1013"/>
      <c r="KTG38" s="1013"/>
      <c r="KTH38" s="1013"/>
      <c r="KTI38" s="1013"/>
      <c r="KTJ38" s="1013"/>
      <c r="KTK38" s="1013"/>
      <c r="KTL38" s="1013"/>
      <c r="KTM38" s="1013"/>
      <c r="KTN38" s="1013"/>
      <c r="KTO38" s="1013"/>
      <c r="KTP38" s="1013"/>
      <c r="KTQ38" s="1013"/>
      <c r="KTR38" s="1013"/>
      <c r="KTS38" s="1013"/>
      <c r="KTT38" s="1013"/>
      <c r="KTU38" s="1013"/>
      <c r="KTV38" s="1013"/>
      <c r="KTW38" s="1013"/>
      <c r="KTX38" s="1013"/>
      <c r="KTY38" s="1013"/>
      <c r="KTZ38" s="1013"/>
      <c r="KUA38" s="1013"/>
      <c r="KUB38" s="1013"/>
      <c r="KUC38" s="1013"/>
      <c r="KUD38" s="1013"/>
      <c r="KUE38" s="1013"/>
      <c r="KUF38" s="1013"/>
      <c r="KUG38" s="1013"/>
      <c r="KUH38" s="1013"/>
      <c r="KUI38" s="1013"/>
      <c r="KUJ38" s="1013"/>
      <c r="KUK38" s="1013"/>
      <c r="KUL38" s="1013"/>
      <c r="KUM38" s="1013"/>
      <c r="KUN38" s="1013"/>
      <c r="KUO38" s="1013"/>
      <c r="KUP38" s="1013"/>
      <c r="KUQ38" s="1013"/>
      <c r="KUR38" s="1013"/>
      <c r="KUS38" s="1013"/>
      <c r="KUT38" s="1013"/>
      <c r="KUU38" s="1013"/>
      <c r="KUV38" s="1013"/>
      <c r="KUW38" s="1013"/>
      <c r="KUX38" s="1013"/>
      <c r="KUY38" s="1013"/>
      <c r="KUZ38" s="1013"/>
      <c r="KVA38" s="1013"/>
      <c r="KVB38" s="1013"/>
      <c r="KVC38" s="1013"/>
      <c r="KVD38" s="1013"/>
      <c r="KVE38" s="1013"/>
      <c r="KVF38" s="1013"/>
      <c r="KVG38" s="1013"/>
      <c r="KVH38" s="1013"/>
      <c r="KVI38" s="1013"/>
      <c r="KVJ38" s="1013"/>
      <c r="KVK38" s="1013"/>
      <c r="KVL38" s="1013"/>
      <c r="KVM38" s="1013"/>
      <c r="KVN38" s="1013"/>
      <c r="KVO38" s="1013"/>
      <c r="KVP38" s="1013"/>
      <c r="KVQ38" s="1013"/>
      <c r="KVR38" s="1013"/>
      <c r="KVS38" s="1013"/>
      <c r="KVT38" s="1013"/>
      <c r="KVU38" s="1013"/>
      <c r="KVV38" s="1013"/>
      <c r="KVW38" s="1013"/>
      <c r="KVX38" s="1013"/>
      <c r="KVY38" s="1013"/>
      <c r="KVZ38" s="1013"/>
      <c r="KWA38" s="1013"/>
      <c r="KWB38" s="1013"/>
      <c r="KWC38" s="1013"/>
      <c r="KWD38" s="1013"/>
      <c r="KWE38" s="1013"/>
      <c r="KWF38" s="1013"/>
      <c r="KWG38" s="1013"/>
      <c r="KWH38" s="1013"/>
      <c r="KWI38" s="1013"/>
      <c r="KWJ38" s="1013"/>
      <c r="KWK38" s="1013"/>
      <c r="KWL38" s="1013"/>
      <c r="KWM38" s="1013"/>
      <c r="KWN38" s="1013"/>
      <c r="KWO38" s="1013"/>
      <c r="KWP38" s="1013"/>
      <c r="KWQ38" s="1013"/>
      <c r="KWR38" s="1013"/>
      <c r="KWS38" s="1013"/>
      <c r="KWT38" s="1013"/>
      <c r="KWU38" s="1013"/>
      <c r="KWV38" s="1013"/>
      <c r="KWW38" s="1013"/>
      <c r="KWX38" s="1013"/>
      <c r="KWY38" s="1013"/>
      <c r="KWZ38" s="1013"/>
      <c r="KXA38" s="1013"/>
      <c r="KXB38" s="1013"/>
      <c r="KXC38" s="1013"/>
      <c r="KXD38" s="1013"/>
      <c r="KXE38" s="1013"/>
      <c r="KXF38" s="1013"/>
      <c r="KXG38" s="1013"/>
      <c r="KXH38" s="1013"/>
      <c r="KXI38" s="1013"/>
      <c r="KXJ38" s="1013"/>
      <c r="KXK38" s="1013"/>
      <c r="KXL38" s="1013"/>
      <c r="KXM38" s="1013"/>
      <c r="KXN38" s="1013"/>
      <c r="KXO38" s="1013"/>
      <c r="KXP38" s="1013"/>
      <c r="KXQ38" s="1013"/>
      <c r="KXR38" s="1013"/>
      <c r="KXS38" s="1013"/>
      <c r="KXT38" s="1013"/>
      <c r="KXU38" s="1013"/>
      <c r="KXV38" s="1013"/>
      <c r="KXW38" s="1013"/>
      <c r="KXX38" s="1013"/>
      <c r="KXY38" s="1013"/>
      <c r="KXZ38" s="1013"/>
      <c r="KYA38" s="1013"/>
      <c r="KYB38" s="1013"/>
      <c r="KYC38" s="1013"/>
      <c r="KYD38" s="1013"/>
      <c r="KYE38" s="1013"/>
      <c r="KYF38" s="1013"/>
      <c r="KYG38" s="1013"/>
      <c r="KYH38" s="1013"/>
      <c r="KYI38" s="1013"/>
      <c r="KYJ38" s="1013"/>
      <c r="KYK38" s="1013"/>
      <c r="KYL38" s="1013"/>
      <c r="KYM38" s="1013"/>
      <c r="KYN38" s="1013"/>
      <c r="KYO38" s="1013"/>
      <c r="KYP38" s="1013"/>
      <c r="KYQ38" s="1013"/>
      <c r="KYR38" s="1013"/>
      <c r="KYS38" s="1013"/>
      <c r="KYT38" s="1013"/>
      <c r="KYU38" s="1013"/>
      <c r="KYV38" s="1013"/>
      <c r="KYW38" s="1013"/>
      <c r="KYX38" s="1013"/>
      <c r="KYY38" s="1013"/>
      <c r="KYZ38" s="1013"/>
      <c r="KZA38" s="1013"/>
      <c r="KZB38" s="1013"/>
      <c r="KZC38" s="1013"/>
      <c r="KZD38" s="1013"/>
      <c r="KZE38" s="1013"/>
      <c r="KZF38" s="1013"/>
      <c r="KZG38" s="1013"/>
      <c r="KZH38" s="1013"/>
      <c r="KZI38" s="1013"/>
      <c r="KZJ38" s="1013"/>
      <c r="KZK38" s="1013"/>
      <c r="KZL38" s="1013"/>
      <c r="KZM38" s="1013"/>
      <c r="KZN38" s="1013"/>
      <c r="KZO38" s="1013"/>
      <c r="KZP38" s="1013"/>
      <c r="KZQ38" s="1013"/>
      <c r="KZR38" s="1013"/>
      <c r="KZS38" s="1013"/>
      <c r="KZT38" s="1013"/>
      <c r="KZU38" s="1013"/>
      <c r="KZV38" s="1013"/>
      <c r="KZW38" s="1013"/>
      <c r="KZX38" s="1013"/>
      <c r="KZY38" s="1013"/>
      <c r="KZZ38" s="1013"/>
      <c r="LAA38" s="1013"/>
      <c r="LAB38" s="1013"/>
      <c r="LAC38" s="1013"/>
      <c r="LAD38" s="1013"/>
      <c r="LAE38" s="1013"/>
      <c r="LAF38" s="1013"/>
      <c r="LAG38" s="1013"/>
      <c r="LAH38" s="1013"/>
      <c r="LAI38" s="1013"/>
      <c r="LAJ38" s="1013"/>
      <c r="LAK38" s="1013"/>
      <c r="LAL38" s="1013"/>
      <c r="LAM38" s="1013"/>
      <c r="LAN38" s="1013"/>
      <c r="LAO38" s="1013"/>
      <c r="LAP38" s="1013"/>
      <c r="LAQ38" s="1013"/>
      <c r="LAR38" s="1013"/>
      <c r="LAS38" s="1013"/>
      <c r="LAT38" s="1013"/>
      <c r="LAU38" s="1013"/>
      <c r="LAV38" s="1013"/>
      <c r="LAW38" s="1013"/>
      <c r="LAX38" s="1013"/>
      <c r="LAY38" s="1013"/>
      <c r="LAZ38" s="1013"/>
      <c r="LBA38" s="1013"/>
      <c r="LBB38" s="1013"/>
      <c r="LBC38" s="1013"/>
      <c r="LBD38" s="1013"/>
      <c r="LBE38" s="1013"/>
      <c r="LBF38" s="1013"/>
      <c r="LBG38" s="1013"/>
      <c r="LBH38" s="1013"/>
      <c r="LBI38" s="1013"/>
      <c r="LBJ38" s="1013"/>
      <c r="LBK38" s="1013"/>
      <c r="LBL38" s="1013"/>
      <c r="LBM38" s="1013"/>
      <c r="LBN38" s="1013"/>
      <c r="LBO38" s="1013"/>
      <c r="LBP38" s="1013"/>
      <c r="LBQ38" s="1013"/>
      <c r="LBR38" s="1013"/>
      <c r="LBS38" s="1013"/>
      <c r="LBT38" s="1013"/>
      <c r="LBU38" s="1013"/>
      <c r="LBV38" s="1013"/>
      <c r="LBW38" s="1013"/>
      <c r="LBX38" s="1013"/>
      <c r="LBY38" s="1013"/>
      <c r="LBZ38" s="1013"/>
      <c r="LCA38" s="1013"/>
      <c r="LCB38" s="1013"/>
      <c r="LCC38" s="1013"/>
      <c r="LCD38" s="1013"/>
      <c r="LCE38" s="1013"/>
      <c r="LCF38" s="1013"/>
      <c r="LCG38" s="1013"/>
      <c r="LCH38" s="1013"/>
      <c r="LCI38" s="1013"/>
      <c r="LCJ38" s="1013"/>
      <c r="LCK38" s="1013"/>
      <c r="LCL38" s="1013"/>
      <c r="LCM38" s="1013"/>
      <c r="LCN38" s="1013"/>
      <c r="LCO38" s="1013"/>
      <c r="LCP38" s="1013"/>
      <c r="LCQ38" s="1013"/>
      <c r="LCR38" s="1013"/>
      <c r="LCS38" s="1013"/>
      <c r="LCT38" s="1013"/>
      <c r="LCU38" s="1013"/>
      <c r="LCV38" s="1013"/>
      <c r="LCW38" s="1013"/>
      <c r="LCX38" s="1013"/>
      <c r="LCY38" s="1013"/>
      <c r="LCZ38" s="1013"/>
      <c r="LDA38" s="1013"/>
      <c r="LDB38" s="1013"/>
      <c r="LDC38" s="1013"/>
      <c r="LDD38" s="1013"/>
      <c r="LDE38" s="1013"/>
      <c r="LDF38" s="1013"/>
      <c r="LDG38" s="1013"/>
      <c r="LDH38" s="1013"/>
      <c r="LDI38" s="1013"/>
      <c r="LDJ38" s="1013"/>
      <c r="LDK38" s="1013"/>
      <c r="LDL38" s="1013"/>
      <c r="LDM38" s="1013"/>
      <c r="LDN38" s="1013"/>
      <c r="LDO38" s="1013"/>
      <c r="LDP38" s="1013"/>
      <c r="LDQ38" s="1013"/>
      <c r="LDR38" s="1013"/>
      <c r="LDS38" s="1013"/>
      <c r="LDT38" s="1013"/>
      <c r="LDU38" s="1013"/>
      <c r="LDV38" s="1013"/>
      <c r="LDW38" s="1013"/>
      <c r="LDX38" s="1013"/>
      <c r="LDY38" s="1013"/>
      <c r="LDZ38" s="1013"/>
      <c r="LEA38" s="1013"/>
      <c r="LEB38" s="1013"/>
      <c r="LEC38" s="1013"/>
      <c r="LED38" s="1013"/>
      <c r="LEE38" s="1013"/>
      <c r="LEF38" s="1013"/>
      <c r="LEG38" s="1013"/>
      <c r="LEH38" s="1013"/>
      <c r="LEI38" s="1013"/>
      <c r="LEJ38" s="1013"/>
      <c r="LEK38" s="1013"/>
      <c r="LEL38" s="1013"/>
      <c r="LEM38" s="1013"/>
      <c r="LEN38" s="1013"/>
      <c r="LEO38" s="1013"/>
      <c r="LEP38" s="1013"/>
      <c r="LEQ38" s="1013"/>
      <c r="LER38" s="1013"/>
      <c r="LES38" s="1013"/>
      <c r="LET38" s="1013"/>
      <c r="LEU38" s="1013"/>
      <c r="LEV38" s="1013"/>
      <c r="LEW38" s="1013"/>
      <c r="LEX38" s="1013"/>
      <c r="LEY38" s="1013"/>
      <c r="LEZ38" s="1013"/>
      <c r="LFA38" s="1013"/>
      <c r="LFB38" s="1013"/>
      <c r="LFC38" s="1013"/>
      <c r="LFD38" s="1013"/>
      <c r="LFE38" s="1013"/>
      <c r="LFF38" s="1013"/>
      <c r="LFG38" s="1013"/>
      <c r="LFH38" s="1013"/>
      <c r="LFI38" s="1013"/>
      <c r="LFJ38" s="1013"/>
      <c r="LFK38" s="1013"/>
      <c r="LFL38" s="1013"/>
      <c r="LFM38" s="1013"/>
      <c r="LFN38" s="1013"/>
      <c r="LFO38" s="1013"/>
      <c r="LFP38" s="1013"/>
      <c r="LFQ38" s="1013"/>
      <c r="LFR38" s="1013"/>
      <c r="LFS38" s="1013"/>
      <c r="LFT38" s="1013"/>
      <c r="LFU38" s="1013"/>
      <c r="LFV38" s="1013"/>
      <c r="LFW38" s="1013"/>
      <c r="LFX38" s="1013"/>
      <c r="LFY38" s="1013"/>
      <c r="LFZ38" s="1013"/>
      <c r="LGA38" s="1013"/>
      <c r="LGB38" s="1013"/>
      <c r="LGC38" s="1013"/>
      <c r="LGD38" s="1013"/>
      <c r="LGE38" s="1013"/>
      <c r="LGF38" s="1013"/>
      <c r="LGG38" s="1013"/>
      <c r="LGH38" s="1013"/>
      <c r="LGI38" s="1013"/>
      <c r="LGJ38" s="1013"/>
      <c r="LGK38" s="1013"/>
      <c r="LGL38" s="1013"/>
      <c r="LGM38" s="1013"/>
      <c r="LGN38" s="1013"/>
      <c r="LGO38" s="1013"/>
      <c r="LGP38" s="1013"/>
      <c r="LGQ38" s="1013"/>
      <c r="LGR38" s="1013"/>
      <c r="LGS38" s="1013"/>
      <c r="LGT38" s="1013"/>
      <c r="LGU38" s="1013"/>
      <c r="LGV38" s="1013"/>
      <c r="LGW38" s="1013"/>
      <c r="LGX38" s="1013"/>
      <c r="LGY38" s="1013"/>
      <c r="LGZ38" s="1013"/>
      <c r="LHA38" s="1013"/>
      <c r="LHB38" s="1013"/>
      <c r="LHC38" s="1013"/>
      <c r="LHD38" s="1013"/>
      <c r="LHE38" s="1013"/>
      <c r="LHF38" s="1013"/>
      <c r="LHG38" s="1013"/>
      <c r="LHH38" s="1013"/>
      <c r="LHI38" s="1013"/>
      <c r="LHJ38" s="1013"/>
      <c r="LHK38" s="1013"/>
      <c r="LHL38" s="1013"/>
      <c r="LHM38" s="1013"/>
      <c r="LHN38" s="1013"/>
      <c r="LHO38" s="1013"/>
      <c r="LHP38" s="1013"/>
      <c r="LHQ38" s="1013"/>
      <c r="LHR38" s="1013"/>
      <c r="LHS38" s="1013"/>
      <c r="LHT38" s="1013"/>
      <c r="LHU38" s="1013"/>
      <c r="LHV38" s="1013"/>
      <c r="LHW38" s="1013"/>
      <c r="LHX38" s="1013"/>
      <c r="LHY38" s="1013"/>
      <c r="LHZ38" s="1013"/>
      <c r="LIA38" s="1013"/>
      <c r="LIB38" s="1013"/>
      <c r="LIC38" s="1013"/>
      <c r="LID38" s="1013"/>
      <c r="LIE38" s="1013"/>
      <c r="LIF38" s="1013"/>
      <c r="LIG38" s="1013"/>
      <c r="LIH38" s="1013"/>
      <c r="LII38" s="1013"/>
      <c r="LIJ38" s="1013"/>
      <c r="LIK38" s="1013"/>
      <c r="LIL38" s="1013"/>
      <c r="LIM38" s="1013"/>
      <c r="LIN38" s="1013"/>
      <c r="LIO38" s="1013"/>
      <c r="LIP38" s="1013"/>
      <c r="LIQ38" s="1013"/>
      <c r="LIR38" s="1013"/>
      <c r="LIS38" s="1013"/>
      <c r="LIT38" s="1013"/>
      <c r="LIU38" s="1013"/>
      <c r="LIV38" s="1013"/>
      <c r="LIW38" s="1013"/>
      <c r="LIX38" s="1013"/>
      <c r="LIY38" s="1013"/>
      <c r="LIZ38" s="1013"/>
      <c r="LJA38" s="1013"/>
      <c r="LJB38" s="1013"/>
      <c r="LJC38" s="1013"/>
      <c r="LJD38" s="1013"/>
      <c r="LJE38" s="1013"/>
      <c r="LJF38" s="1013"/>
      <c r="LJG38" s="1013"/>
      <c r="LJH38" s="1013"/>
      <c r="LJI38" s="1013"/>
      <c r="LJJ38" s="1013"/>
      <c r="LJK38" s="1013"/>
      <c r="LJL38" s="1013"/>
      <c r="LJM38" s="1013"/>
      <c r="LJN38" s="1013"/>
      <c r="LJO38" s="1013"/>
      <c r="LJP38" s="1013"/>
      <c r="LJQ38" s="1013"/>
      <c r="LJR38" s="1013"/>
      <c r="LJS38" s="1013"/>
      <c r="LJT38" s="1013"/>
      <c r="LJU38" s="1013"/>
      <c r="LJV38" s="1013"/>
      <c r="LJW38" s="1013"/>
      <c r="LJX38" s="1013"/>
      <c r="LJY38" s="1013"/>
      <c r="LJZ38" s="1013"/>
      <c r="LKA38" s="1013"/>
      <c r="LKB38" s="1013"/>
      <c r="LKC38" s="1013"/>
      <c r="LKD38" s="1013"/>
      <c r="LKE38" s="1013"/>
      <c r="LKF38" s="1013"/>
      <c r="LKG38" s="1013"/>
      <c r="LKH38" s="1013"/>
      <c r="LKI38" s="1013"/>
      <c r="LKJ38" s="1013"/>
      <c r="LKK38" s="1013"/>
      <c r="LKL38" s="1013"/>
      <c r="LKM38" s="1013"/>
      <c r="LKN38" s="1013"/>
      <c r="LKO38" s="1013"/>
      <c r="LKP38" s="1013"/>
      <c r="LKQ38" s="1013"/>
      <c r="LKR38" s="1013"/>
      <c r="LKS38" s="1013"/>
      <c r="LKT38" s="1013"/>
      <c r="LKU38" s="1013"/>
      <c r="LKV38" s="1013"/>
      <c r="LKW38" s="1013"/>
      <c r="LKX38" s="1013"/>
      <c r="LKY38" s="1013"/>
      <c r="LKZ38" s="1013"/>
      <c r="LLA38" s="1013"/>
      <c r="LLB38" s="1013"/>
      <c r="LLC38" s="1013"/>
      <c r="LLD38" s="1013"/>
      <c r="LLE38" s="1013"/>
      <c r="LLF38" s="1013"/>
      <c r="LLG38" s="1013"/>
      <c r="LLH38" s="1013"/>
      <c r="LLI38" s="1013"/>
      <c r="LLJ38" s="1013"/>
      <c r="LLK38" s="1013"/>
      <c r="LLL38" s="1013"/>
      <c r="LLM38" s="1013"/>
      <c r="LLN38" s="1013"/>
      <c r="LLO38" s="1013"/>
      <c r="LLP38" s="1013"/>
      <c r="LLQ38" s="1013"/>
      <c r="LLR38" s="1013"/>
      <c r="LLS38" s="1013"/>
      <c r="LLT38" s="1013"/>
      <c r="LLU38" s="1013"/>
      <c r="LLV38" s="1013"/>
      <c r="LLW38" s="1013"/>
      <c r="LLX38" s="1013"/>
      <c r="LLY38" s="1013"/>
      <c r="LLZ38" s="1013"/>
      <c r="LMA38" s="1013"/>
      <c r="LMB38" s="1013"/>
      <c r="LMC38" s="1013"/>
      <c r="LMD38" s="1013"/>
      <c r="LME38" s="1013"/>
      <c r="LMF38" s="1013"/>
      <c r="LMG38" s="1013"/>
      <c r="LMH38" s="1013"/>
      <c r="LMI38" s="1013"/>
      <c r="LMJ38" s="1013"/>
      <c r="LMK38" s="1013"/>
      <c r="LML38" s="1013"/>
      <c r="LMM38" s="1013"/>
      <c r="LMN38" s="1013"/>
      <c r="LMO38" s="1013"/>
      <c r="LMP38" s="1013"/>
      <c r="LMQ38" s="1013"/>
      <c r="LMR38" s="1013"/>
      <c r="LMS38" s="1013"/>
      <c r="LMT38" s="1013"/>
      <c r="LMU38" s="1013"/>
      <c r="LMV38" s="1013"/>
      <c r="LMW38" s="1013"/>
      <c r="LMX38" s="1013"/>
      <c r="LMY38" s="1013"/>
      <c r="LMZ38" s="1013"/>
      <c r="LNA38" s="1013"/>
      <c r="LNB38" s="1013"/>
      <c r="LNC38" s="1013"/>
      <c r="LND38" s="1013"/>
      <c r="LNE38" s="1013"/>
      <c r="LNF38" s="1013"/>
      <c r="LNG38" s="1013"/>
      <c r="LNH38" s="1013"/>
      <c r="LNI38" s="1013"/>
      <c r="LNJ38" s="1013"/>
      <c r="LNK38" s="1013"/>
      <c r="LNL38" s="1013"/>
      <c r="LNM38" s="1013"/>
      <c r="LNN38" s="1013"/>
      <c r="LNO38" s="1013"/>
      <c r="LNP38" s="1013"/>
      <c r="LNQ38" s="1013"/>
      <c r="LNR38" s="1013"/>
      <c r="LNS38" s="1013"/>
      <c r="LNT38" s="1013"/>
      <c r="LNU38" s="1013"/>
      <c r="LNV38" s="1013"/>
      <c r="LNW38" s="1013"/>
      <c r="LNX38" s="1013"/>
      <c r="LNY38" s="1013"/>
      <c r="LNZ38" s="1013"/>
      <c r="LOA38" s="1013"/>
      <c r="LOB38" s="1013"/>
      <c r="LOC38" s="1013"/>
      <c r="LOD38" s="1013"/>
      <c r="LOE38" s="1013"/>
      <c r="LOF38" s="1013"/>
      <c r="LOG38" s="1013"/>
      <c r="LOH38" s="1013"/>
      <c r="LOI38" s="1013"/>
      <c r="LOJ38" s="1013"/>
      <c r="LOK38" s="1013"/>
      <c r="LOL38" s="1013"/>
      <c r="LOM38" s="1013"/>
      <c r="LON38" s="1013"/>
      <c r="LOO38" s="1013"/>
      <c r="LOP38" s="1013"/>
      <c r="LOQ38" s="1013"/>
      <c r="LOR38" s="1013"/>
      <c r="LOS38" s="1013"/>
      <c r="LOT38" s="1013"/>
      <c r="LOU38" s="1013"/>
      <c r="LOV38" s="1013"/>
      <c r="LOW38" s="1013"/>
      <c r="LOX38" s="1013"/>
      <c r="LOY38" s="1013"/>
      <c r="LOZ38" s="1013"/>
      <c r="LPA38" s="1013"/>
      <c r="LPB38" s="1013"/>
      <c r="LPC38" s="1013"/>
      <c r="LPD38" s="1013"/>
      <c r="LPE38" s="1013"/>
      <c r="LPF38" s="1013"/>
      <c r="LPG38" s="1013"/>
      <c r="LPH38" s="1013"/>
      <c r="LPI38" s="1013"/>
      <c r="LPJ38" s="1013"/>
      <c r="LPK38" s="1013"/>
      <c r="LPL38" s="1013"/>
      <c r="LPM38" s="1013"/>
      <c r="LPN38" s="1013"/>
      <c r="LPO38" s="1013"/>
      <c r="LPP38" s="1013"/>
      <c r="LPQ38" s="1013"/>
      <c r="LPR38" s="1013"/>
      <c r="LPS38" s="1013"/>
      <c r="LPT38" s="1013"/>
      <c r="LPU38" s="1013"/>
      <c r="LPV38" s="1013"/>
      <c r="LPW38" s="1013"/>
      <c r="LPX38" s="1013"/>
      <c r="LPY38" s="1013"/>
      <c r="LPZ38" s="1013"/>
      <c r="LQA38" s="1013"/>
      <c r="LQB38" s="1013"/>
      <c r="LQC38" s="1013"/>
      <c r="LQD38" s="1013"/>
      <c r="LQE38" s="1013"/>
      <c r="LQF38" s="1013"/>
      <c r="LQG38" s="1013"/>
      <c r="LQH38" s="1013"/>
      <c r="LQI38" s="1013"/>
      <c r="LQJ38" s="1013"/>
      <c r="LQK38" s="1013"/>
      <c r="LQL38" s="1013"/>
      <c r="LQM38" s="1013"/>
      <c r="LQN38" s="1013"/>
      <c r="LQO38" s="1013"/>
      <c r="LQP38" s="1013"/>
      <c r="LQQ38" s="1013"/>
      <c r="LQR38" s="1013"/>
      <c r="LQS38" s="1013"/>
      <c r="LQT38" s="1013"/>
      <c r="LQU38" s="1013"/>
      <c r="LQV38" s="1013"/>
      <c r="LQW38" s="1013"/>
      <c r="LQX38" s="1013"/>
      <c r="LQY38" s="1013"/>
      <c r="LQZ38" s="1013"/>
      <c r="LRA38" s="1013"/>
      <c r="LRB38" s="1013"/>
      <c r="LRC38" s="1013"/>
      <c r="LRD38" s="1013"/>
      <c r="LRE38" s="1013"/>
      <c r="LRF38" s="1013"/>
      <c r="LRG38" s="1013"/>
      <c r="LRH38" s="1013"/>
      <c r="LRI38" s="1013"/>
      <c r="LRJ38" s="1013"/>
      <c r="LRK38" s="1013"/>
      <c r="LRL38" s="1013"/>
      <c r="LRM38" s="1013"/>
      <c r="LRN38" s="1013"/>
      <c r="LRO38" s="1013"/>
      <c r="LRP38" s="1013"/>
      <c r="LRQ38" s="1013"/>
      <c r="LRR38" s="1013"/>
      <c r="LRS38" s="1013"/>
      <c r="LRT38" s="1013"/>
      <c r="LRU38" s="1013"/>
      <c r="LRV38" s="1013"/>
      <c r="LRW38" s="1013"/>
      <c r="LRX38" s="1013"/>
      <c r="LRY38" s="1013"/>
      <c r="LRZ38" s="1013"/>
      <c r="LSA38" s="1013"/>
      <c r="LSB38" s="1013"/>
      <c r="LSC38" s="1013"/>
      <c r="LSD38" s="1013"/>
      <c r="LSE38" s="1013"/>
      <c r="LSF38" s="1013"/>
      <c r="LSG38" s="1013"/>
      <c r="LSH38" s="1013"/>
      <c r="LSI38" s="1013"/>
      <c r="LSJ38" s="1013"/>
      <c r="LSK38" s="1013"/>
      <c r="LSL38" s="1013"/>
      <c r="LSM38" s="1013"/>
      <c r="LSN38" s="1013"/>
      <c r="LSO38" s="1013"/>
      <c r="LSP38" s="1013"/>
      <c r="LSQ38" s="1013"/>
      <c r="LSR38" s="1013"/>
      <c r="LSS38" s="1013"/>
      <c r="LST38" s="1013"/>
      <c r="LSU38" s="1013"/>
      <c r="LSV38" s="1013"/>
      <c r="LSW38" s="1013"/>
      <c r="LSX38" s="1013"/>
      <c r="LSY38" s="1013"/>
      <c r="LSZ38" s="1013"/>
      <c r="LTA38" s="1013"/>
      <c r="LTB38" s="1013"/>
      <c r="LTC38" s="1013"/>
      <c r="LTD38" s="1013"/>
      <c r="LTE38" s="1013"/>
      <c r="LTF38" s="1013"/>
      <c r="LTG38" s="1013"/>
      <c r="LTH38" s="1013"/>
      <c r="LTI38" s="1013"/>
      <c r="LTJ38" s="1013"/>
      <c r="LTK38" s="1013"/>
      <c r="LTL38" s="1013"/>
      <c r="LTM38" s="1013"/>
      <c r="LTN38" s="1013"/>
      <c r="LTO38" s="1013"/>
      <c r="LTP38" s="1013"/>
      <c r="LTQ38" s="1013"/>
      <c r="LTR38" s="1013"/>
      <c r="LTS38" s="1013"/>
      <c r="LTT38" s="1013"/>
      <c r="LTU38" s="1013"/>
      <c r="LTV38" s="1013"/>
      <c r="LTW38" s="1013"/>
      <c r="LTX38" s="1013"/>
      <c r="LTY38" s="1013"/>
      <c r="LTZ38" s="1013"/>
      <c r="LUA38" s="1013"/>
      <c r="LUB38" s="1013"/>
      <c r="LUC38" s="1013"/>
      <c r="LUD38" s="1013"/>
      <c r="LUE38" s="1013"/>
      <c r="LUF38" s="1013"/>
      <c r="LUG38" s="1013"/>
      <c r="LUH38" s="1013"/>
      <c r="LUI38" s="1013"/>
      <c r="LUJ38" s="1013"/>
      <c r="LUK38" s="1013"/>
      <c r="LUL38" s="1013"/>
      <c r="LUM38" s="1013"/>
      <c r="LUN38" s="1013"/>
      <c r="LUO38" s="1013"/>
      <c r="LUP38" s="1013"/>
      <c r="LUQ38" s="1013"/>
      <c r="LUR38" s="1013"/>
      <c r="LUS38" s="1013"/>
      <c r="LUT38" s="1013"/>
      <c r="LUU38" s="1013"/>
      <c r="LUV38" s="1013"/>
      <c r="LUW38" s="1013"/>
      <c r="LUX38" s="1013"/>
      <c r="LUY38" s="1013"/>
      <c r="LUZ38" s="1013"/>
      <c r="LVA38" s="1013"/>
      <c r="LVB38" s="1013"/>
      <c r="LVC38" s="1013"/>
      <c r="LVD38" s="1013"/>
      <c r="LVE38" s="1013"/>
      <c r="LVF38" s="1013"/>
      <c r="LVG38" s="1013"/>
      <c r="LVH38" s="1013"/>
      <c r="LVI38" s="1013"/>
      <c r="LVJ38" s="1013"/>
      <c r="LVK38" s="1013"/>
      <c r="LVL38" s="1013"/>
      <c r="LVM38" s="1013"/>
      <c r="LVN38" s="1013"/>
      <c r="LVO38" s="1013"/>
      <c r="LVP38" s="1013"/>
      <c r="LVQ38" s="1013"/>
      <c r="LVR38" s="1013"/>
      <c r="LVS38" s="1013"/>
      <c r="LVT38" s="1013"/>
      <c r="LVU38" s="1013"/>
      <c r="LVV38" s="1013"/>
      <c r="LVW38" s="1013"/>
      <c r="LVX38" s="1013"/>
      <c r="LVY38" s="1013"/>
      <c r="LVZ38" s="1013"/>
      <c r="LWA38" s="1013"/>
      <c r="LWB38" s="1013"/>
      <c r="LWC38" s="1013"/>
      <c r="LWD38" s="1013"/>
      <c r="LWE38" s="1013"/>
      <c r="LWF38" s="1013"/>
      <c r="LWG38" s="1013"/>
      <c r="LWH38" s="1013"/>
      <c r="LWI38" s="1013"/>
      <c r="LWJ38" s="1013"/>
      <c r="LWK38" s="1013"/>
      <c r="LWL38" s="1013"/>
      <c r="LWM38" s="1013"/>
      <c r="LWN38" s="1013"/>
      <c r="LWO38" s="1013"/>
      <c r="LWP38" s="1013"/>
      <c r="LWQ38" s="1013"/>
      <c r="LWR38" s="1013"/>
      <c r="LWS38" s="1013"/>
      <c r="LWT38" s="1013"/>
      <c r="LWU38" s="1013"/>
      <c r="LWV38" s="1013"/>
      <c r="LWW38" s="1013"/>
      <c r="LWX38" s="1013"/>
      <c r="LWY38" s="1013"/>
      <c r="LWZ38" s="1013"/>
      <c r="LXA38" s="1013"/>
      <c r="LXB38" s="1013"/>
      <c r="LXC38" s="1013"/>
      <c r="LXD38" s="1013"/>
      <c r="LXE38" s="1013"/>
      <c r="LXF38" s="1013"/>
      <c r="LXG38" s="1013"/>
      <c r="LXH38" s="1013"/>
      <c r="LXI38" s="1013"/>
      <c r="LXJ38" s="1013"/>
      <c r="LXK38" s="1013"/>
      <c r="LXL38" s="1013"/>
      <c r="LXM38" s="1013"/>
      <c r="LXN38" s="1013"/>
      <c r="LXO38" s="1013"/>
      <c r="LXP38" s="1013"/>
      <c r="LXQ38" s="1013"/>
      <c r="LXR38" s="1013"/>
      <c r="LXS38" s="1013"/>
      <c r="LXT38" s="1013"/>
      <c r="LXU38" s="1013"/>
      <c r="LXV38" s="1013"/>
      <c r="LXW38" s="1013"/>
      <c r="LXX38" s="1013"/>
      <c r="LXY38" s="1013"/>
      <c r="LXZ38" s="1013"/>
      <c r="LYA38" s="1013"/>
      <c r="LYB38" s="1013"/>
      <c r="LYC38" s="1013"/>
      <c r="LYD38" s="1013"/>
      <c r="LYE38" s="1013"/>
      <c r="LYF38" s="1013"/>
      <c r="LYG38" s="1013"/>
      <c r="LYH38" s="1013"/>
      <c r="LYI38" s="1013"/>
      <c r="LYJ38" s="1013"/>
      <c r="LYK38" s="1013"/>
      <c r="LYL38" s="1013"/>
      <c r="LYM38" s="1013"/>
      <c r="LYN38" s="1013"/>
      <c r="LYO38" s="1013"/>
      <c r="LYP38" s="1013"/>
      <c r="LYQ38" s="1013"/>
      <c r="LYR38" s="1013"/>
      <c r="LYS38" s="1013"/>
      <c r="LYT38" s="1013"/>
      <c r="LYU38" s="1013"/>
      <c r="LYV38" s="1013"/>
      <c r="LYW38" s="1013"/>
      <c r="LYX38" s="1013"/>
      <c r="LYY38" s="1013"/>
      <c r="LYZ38" s="1013"/>
      <c r="LZA38" s="1013"/>
      <c r="LZB38" s="1013"/>
      <c r="LZC38" s="1013"/>
      <c r="LZD38" s="1013"/>
      <c r="LZE38" s="1013"/>
      <c r="LZF38" s="1013"/>
      <c r="LZG38" s="1013"/>
      <c r="LZH38" s="1013"/>
      <c r="LZI38" s="1013"/>
      <c r="LZJ38" s="1013"/>
      <c r="LZK38" s="1013"/>
      <c r="LZL38" s="1013"/>
      <c r="LZM38" s="1013"/>
      <c r="LZN38" s="1013"/>
      <c r="LZO38" s="1013"/>
      <c r="LZP38" s="1013"/>
      <c r="LZQ38" s="1013"/>
      <c r="LZR38" s="1013"/>
      <c r="LZS38" s="1013"/>
      <c r="LZT38" s="1013"/>
      <c r="LZU38" s="1013"/>
      <c r="LZV38" s="1013"/>
      <c r="LZW38" s="1013"/>
      <c r="LZX38" s="1013"/>
      <c r="LZY38" s="1013"/>
      <c r="LZZ38" s="1013"/>
      <c r="MAA38" s="1013"/>
      <c r="MAB38" s="1013"/>
      <c r="MAC38" s="1013"/>
      <c r="MAD38" s="1013"/>
      <c r="MAE38" s="1013"/>
      <c r="MAF38" s="1013"/>
      <c r="MAG38" s="1013"/>
      <c r="MAH38" s="1013"/>
      <c r="MAI38" s="1013"/>
      <c r="MAJ38" s="1013"/>
      <c r="MAK38" s="1013"/>
      <c r="MAL38" s="1013"/>
      <c r="MAM38" s="1013"/>
      <c r="MAN38" s="1013"/>
      <c r="MAO38" s="1013"/>
      <c r="MAP38" s="1013"/>
      <c r="MAQ38" s="1013"/>
      <c r="MAR38" s="1013"/>
      <c r="MAS38" s="1013"/>
      <c r="MAT38" s="1013"/>
      <c r="MAU38" s="1013"/>
      <c r="MAV38" s="1013"/>
      <c r="MAW38" s="1013"/>
      <c r="MAX38" s="1013"/>
      <c r="MAY38" s="1013"/>
      <c r="MAZ38" s="1013"/>
      <c r="MBA38" s="1013"/>
      <c r="MBB38" s="1013"/>
      <c r="MBC38" s="1013"/>
      <c r="MBD38" s="1013"/>
      <c r="MBE38" s="1013"/>
      <c r="MBF38" s="1013"/>
      <c r="MBG38" s="1013"/>
      <c r="MBH38" s="1013"/>
      <c r="MBI38" s="1013"/>
      <c r="MBJ38" s="1013"/>
      <c r="MBK38" s="1013"/>
      <c r="MBL38" s="1013"/>
      <c r="MBM38" s="1013"/>
      <c r="MBN38" s="1013"/>
      <c r="MBO38" s="1013"/>
      <c r="MBP38" s="1013"/>
      <c r="MBQ38" s="1013"/>
      <c r="MBR38" s="1013"/>
      <c r="MBS38" s="1013"/>
      <c r="MBT38" s="1013"/>
      <c r="MBU38" s="1013"/>
      <c r="MBV38" s="1013"/>
      <c r="MBW38" s="1013"/>
      <c r="MBX38" s="1013"/>
      <c r="MBY38" s="1013"/>
      <c r="MBZ38" s="1013"/>
      <c r="MCA38" s="1013"/>
      <c r="MCB38" s="1013"/>
      <c r="MCC38" s="1013"/>
      <c r="MCD38" s="1013"/>
      <c r="MCE38" s="1013"/>
      <c r="MCF38" s="1013"/>
      <c r="MCG38" s="1013"/>
      <c r="MCH38" s="1013"/>
      <c r="MCI38" s="1013"/>
      <c r="MCJ38" s="1013"/>
      <c r="MCK38" s="1013"/>
      <c r="MCL38" s="1013"/>
      <c r="MCM38" s="1013"/>
      <c r="MCN38" s="1013"/>
      <c r="MCO38" s="1013"/>
      <c r="MCP38" s="1013"/>
      <c r="MCQ38" s="1013"/>
      <c r="MCR38" s="1013"/>
      <c r="MCS38" s="1013"/>
      <c r="MCT38" s="1013"/>
      <c r="MCU38" s="1013"/>
      <c r="MCV38" s="1013"/>
      <c r="MCW38" s="1013"/>
      <c r="MCX38" s="1013"/>
      <c r="MCY38" s="1013"/>
      <c r="MCZ38" s="1013"/>
      <c r="MDA38" s="1013"/>
      <c r="MDB38" s="1013"/>
      <c r="MDC38" s="1013"/>
      <c r="MDD38" s="1013"/>
      <c r="MDE38" s="1013"/>
      <c r="MDF38" s="1013"/>
      <c r="MDG38" s="1013"/>
      <c r="MDH38" s="1013"/>
      <c r="MDI38" s="1013"/>
      <c r="MDJ38" s="1013"/>
      <c r="MDK38" s="1013"/>
      <c r="MDL38" s="1013"/>
      <c r="MDM38" s="1013"/>
      <c r="MDN38" s="1013"/>
      <c r="MDO38" s="1013"/>
      <c r="MDP38" s="1013"/>
      <c r="MDQ38" s="1013"/>
      <c r="MDR38" s="1013"/>
      <c r="MDS38" s="1013"/>
      <c r="MDT38" s="1013"/>
      <c r="MDU38" s="1013"/>
      <c r="MDV38" s="1013"/>
      <c r="MDW38" s="1013"/>
      <c r="MDX38" s="1013"/>
      <c r="MDY38" s="1013"/>
      <c r="MDZ38" s="1013"/>
      <c r="MEA38" s="1013"/>
      <c r="MEB38" s="1013"/>
      <c r="MEC38" s="1013"/>
      <c r="MED38" s="1013"/>
      <c r="MEE38" s="1013"/>
      <c r="MEF38" s="1013"/>
      <c r="MEG38" s="1013"/>
      <c r="MEH38" s="1013"/>
      <c r="MEI38" s="1013"/>
      <c r="MEJ38" s="1013"/>
      <c r="MEK38" s="1013"/>
      <c r="MEL38" s="1013"/>
      <c r="MEM38" s="1013"/>
      <c r="MEN38" s="1013"/>
      <c r="MEO38" s="1013"/>
      <c r="MEP38" s="1013"/>
      <c r="MEQ38" s="1013"/>
      <c r="MER38" s="1013"/>
      <c r="MES38" s="1013"/>
      <c r="MET38" s="1013"/>
      <c r="MEU38" s="1013"/>
      <c r="MEV38" s="1013"/>
      <c r="MEW38" s="1013"/>
      <c r="MEX38" s="1013"/>
      <c r="MEY38" s="1013"/>
      <c r="MEZ38" s="1013"/>
      <c r="MFA38" s="1013"/>
      <c r="MFB38" s="1013"/>
      <c r="MFC38" s="1013"/>
      <c r="MFD38" s="1013"/>
      <c r="MFE38" s="1013"/>
      <c r="MFF38" s="1013"/>
      <c r="MFG38" s="1013"/>
      <c r="MFH38" s="1013"/>
      <c r="MFI38" s="1013"/>
      <c r="MFJ38" s="1013"/>
      <c r="MFK38" s="1013"/>
      <c r="MFL38" s="1013"/>
      <c r="MFM38" s="1013"/>
      <c r="MFN38" s="1013"/>
      <c r="MFO38" s="1013"/>
      <c r="MFP38" s="1013"/>
      <c r="MFQ38" s="1013"/>
      <c r="MFR38" s="1013"/>
      <c r="MFS38" s="1013"/>
      <c r="MFT38" s="1013"/>
      <c r="MFU38" s="1013"/>
      <c r="MFV38" s="1013"/>
      <c r="MFW38" s="1013"/>
      <c r="MFX38" s="1013"/>
      <c r="MFY38" s="1013"/>
      <c r="MFZ38" s="1013"/>
      <c r="MGA38" s="1013"/>
      <c r="MGB38" s="1013"/>
      <c r="MGC38" s="1013"/>
      <c r="MGD38" s="1013"/>
      <c r="MGE38" s="1013"/>
      <c r="MGF38" s="1013"/>
      <c r="MGG38" s="1013"/>
      <c r="MGH38" s="1013"/>
      <c r="MGI38" s="1013"/>
      <c r="MGJ38" s="1013"/>
      <c r="MGK38" s="1013"/>
      <c r="MGL38" s="1013"/>
      <c r="MGM38" s="1013"/>
      <c r="MGN38" s="1013"/>
      <c r="MGO38" s="1013"/>
      <c r="MGP38" s="1013"/>
      <c r="MGQ38" s="1013"/>
      <c r="MGR38" s="1013"/>
      <c r="MGS38" s="1013"/>
      <c r="MGT38" s="1013"/>
      <c r="MGU38" s="1013"/>
      <c r="MGV38" s="1013"/>
      <c r="MGW38" s="1013"/>
      <c r="MGX38" s="1013"/>
      <c r="MGY38" s="1013"/>
      <c r="MGZ38" s="1013"/>
      <c r="MHA38" s="1013"/>
      <c r="MHB38" s="1013"/>
      <c r="MHC38" s="1013"/>
      <c r="MHD38" s="1013"/>
      <c r="MHE38" s="1013"/>
      <c r="MHF38" s="1013"/>
      <c r="MHG38" s="1013"/>
      <c r="MHH38" s="1013"/>
      <c r="MHI38" s="1013"/>
      <c r="MHJ38" s="1013"/>
      <c r="MHK38" s="1013"/>
      <c r="MHL38" s="1013"/>
      <c r="MHM38" s="1013"/>
      <c r="MHN38" s="1013"/>
      <c r="MHO38" s="1013"/>
      <c r="MHP38" s="1013"/>
      <c r="MHQ38" s="1013"/>
      <c r="MHR38" s="1013"/>
      <c r="MHS38" s="1013"/>
      <c r="MHT38" s="1013"/>
      <c r="MHU38" s="1013"/>
      <c r="MHV38" s="1013"/>
      <c r="MHW38" s="1013"/>
      <c r="MHX38" s="1013"/>
      <c r="MHY38" s="1013"/>
      <c r="MHZ38" s="1013"/>
      <c r="MIA38" s="1013"/>
      <c r="MIB38" s="1013"/>
      <c r="MIC38" s="1013"/>
      <c r="MID38" s="1013"/>
      <c r="MIE38" s="1013"/>
      <c r="MIF38" s="1013"/>
      <c r="MIG38" s="1013"/>
      <c r="MIH38" s="1013"/>
      <c r="MII38" s="1013"/>
      <c r="MIJ38" s="1013"/>
      <c r="MIK38" s="1013"/>
      <c r="MIL38" s="1013"/>
      <c r="MIM38" s="1013"/>
      <c r="MIN38" s="1013"/>
      <c r="MIO38" s="1013"/>
      <c r="MIP38" s="1013"/>
      <c r="MIQ38" s="1013"/>
      <c r="MIR38" s="1013"/>
      <c r="MIS38" s="1013"/>
      <c r="MIT38" s="1013"/>
      <c r="MIU38" s="1013"/>
      <c r="MIV38" s="1013"/>
      <c r="MIW38" s="1013"/>
      <c r="MIX38" s="1013"/>
      <c r="MIY38" s="1013"/>
      <c r="MIZ38" s="1013"/>
      <c r="MJA38" s="1013"/>
      <c r="MJB38" s="1013"/>
      <c r="MJC38" s="1013"/>
      <c r="MJD38" s="1013"/>
      <c r="MJE38" s="1013"/>
      <c r="MJF38" s="1013"/>
      <c r="MJG38" s="1013"/>
      <c r="MJH38" s="1013"/>
      <c r="MJI38" s="1013"/>
      <c r="MJJ38" s="1013"/>
      <c r="MJK38" s="1013"/>
      <c r="MJL38" s="1013"/>
      <c r="MJM38" s="1013"/>
      <c r="MJN38" s="1013"/>
      <c r="MJO38" s="1013"/>
      <c r="MJP38" s="1013"/>
      <c r="MJQ38" s="1013"/>
      <c r="MJR38" s="1013"/>
      <c r="MJS38" s="1013"/>
      <c r="MJT38" s="1013"/>
      <c r="MJU38" s="1013"/>
      <c r="MJV38" s="1013"/>
      <c r="MJW38" s="1013"/>
      <c r="MJX38" s="1013"/>
      <c r="MJY38" s="1013"/>
      <c r="MJZ38" s="1013"/>
      <c r="MKA38" s="1013"/>
      <c r="MKB38" s="1013"/>
      <c r="MKC38" s="1013"/>
      <c r="MKD38" s="1013"/>
      <c r="MKE38" s="1013"/>
      <c r="MKF38" s="1013"/>
      <c r="MKG38" s="1013"/>
      <c r="MKH38" s="1013"/>
      <c r="MKI38" s="1013"/>
      <c r="MKJ38" s="1013"/>
      <c r="MKK38" s="1013"/>
      <c r="MKL38" s="1013"/>
      <c r="MKM38" s="1013"/>
      <c r="MKN38" s="1013"/>
      <c r="MKO38" s="1013"/>
      <c r="MKP38" s="1013"/>
      <c r="MKQ38" s="1013"/>
      <c r="MKR38" s="1013"/>
      <c r="MKS38" s="1013"/>
      <c r="MKT38" s="1013"/>
      <c r="MKU38" s="1013"/>
      <c r="MKV38" s="1013"/>
      <c r="MKW38" s="1013"/>
      <c r="MKX38" s="1013"/>
      <c r="MKY38" s="1013"/>
      <c r="MKZ38" s="1013"/>
      <c r="MLA38" s="1013"/>
      <c r="MLB38" s="1013"/>
      <c r="MLC38" s="1013"/>
      <c r="MLD38" s="1013"/>
      <c r="MLE38" s="1013"/>
      <c r="MLF38" s="1013"/>
      <c r="MLG38" s="1013"/>
      <c r="MLH38" s="1013"/>
      <c r="MLI38" s="1013"/>
      <c r="MLJ38" s="1013"/>
      <c r="MLK38" s="1013"/>
      <c r="MLL38" s="1013"/>
      <c r="MLM38" s="1013"/>
      <c r="MLN38" s="1013"/>
      <c r="MLO38" s="1013"/>
      <c r="MLP38" s="1013"/>
      <c r="MLQ38" s="1013"/>
      <c r="MLR38" s="1013"/>
      <c r="MLS38" s="1013"/>
      <c r="MLT38" s="1013"/>
      <c r="MLU38" s="1013"/>
      <c r="MLV38" s="1013"/>
      <c r="MLW38" s="1013"/>
      <c r="MLX38" s="1013"/>
      <c r="MLY38" s="1013"/>
      <c r="MLZ38" s="1013"/>
      <c r="MMA38" s="1013"/>
      <c r="MMB38" s="1013"/>
      <c r="MMC38" s="1013"/>
      <c r="MMD38" s="1013"/>
      <c r="MME38" s="1013"/>
      <c r="MMF38" s="1013"/>
      <c r="MMG38" s="1013"/>
      <c r="MMH38" s="1013"/>
      <c r="MMI38" s="1013"/>
      <c r="MMJ38" s="1013"/>
      <c r="MMK38" s="1013"/>
      <c r="MML38" s="1013"/>
      <c r="MMM38" s="1013"/>
      <c r="MMN38" s="1013"/>
      <c r="MMO38" s="1013"/>
      <c r="MMP38" s="1013"/>
      <c r="MMQ38" s="1013"/>
      <c r="MMR38" s="1013"/>
      <c r="MMS38" s="1013"/>
      <c r="MMT38" s="1013"/>
      <c r="MMU38" s="1013"/>
      <c r="MMV38" s="1013"/>
      <c r="MMW38" s="1013"/>
      <c r="MMX38" s="1013"/>
      <c r="MMY38" s="1013"/>
      <c r="MMZ38" s="1013"/>
      <c r="MNA38" s="1013"/>
      <c r="MNB38" s="1013"/>
      <c r="MNC38" s="1013"/>
      <c r="MND38" s="1013"/>
      <c r="MNE38" s="1013"/>
      <c r="MNF38" s="1013"/>
      <c r="MNG38" s="1013"/>
      <c r="MNH38" s="1013"/>
      <c r="MNI38" s="1013"/>
      <c r="MNJ38" s="1013"/>
      <c r="MNK38" s="1013"/>
      <c r="MNL38" s="1013"/>
      <c r="MNM38" s="1013"/>
      <c r="MNN38" s="1013"/>
      <c r="MNO38" s="1013"/>
      <c r="MNP38" s="1013"/>
      <c r="MNQ38" s="1013"/>
      <c r="MNR38" s="1013"/>
      <c r="MNS38" s="1013"/>
      <c r="MNT38" s="1013"/>
      <c r="MNU38" s="1013"/>
      <c r="MNV38" s="1013"/>
      <c r="MNW38" s="1013"/>
      <c r="MNX38" s="1013"/>
      <c r="MNY38" s="1013"/>
      <c r="MNZ38" s="1013"/>
      <c r="MOA38" s="1013"/>
      <c r="MOB38" s="1013"/>
      <c r="MOC38" s="1013"/>
      <c r="MOD38" s="1013"/>
      <c r="MOE38" s="1013"/>
      <c r="MOF38" s="1013"/>
      <c r="MOG38" s="1013"/>
      <c r="MOH38" s="1013"/>
      <c r="MOI38" s="1013"/>
      <c r="MOJ38" s="1013"/>
      <c r="MOK38" s="1013"/>
      <c r="MOL38" s="1013"/>
      <c r="MOM38" s="1013"/>
      <c r="MON38" s="1013"/>
      <c r="MOO38" s="1013"/>
      <c r="MOP38" s="1013"/>
      <c r="MOQ38" s="1013"/>
      <c r="MOR38" s="1013"/>
      <c r="MOS38" s="1013"/>
      <c r="MOT38" s="1013"/>
      <c r="MOU38" s="1013"/>
      <c r="MOV38" s="1013"/>
      <c r="MOW38" s="1013"/>
      <c r="MOX38" s="1013"/>
      <c r="MOY38" s="1013"/>
      <c r="MOZ38" s="1013"/>
      <c r="MPA38" s="1013"/>
      <c r="MPB38" s="1013"/>
      <c r="MPC38" s="1013"/>
      <c r="MPD38" s="1013"/>
      <c r="MPE38" s="1013"/>
      <c r="MPF38" s="1013"/>
      <c r="MPG38" s="1013"/>
      <c r="MPH38" s="1013"/>
      <c r="MPI38" s="1013"/>
      <c r="MPJ38" s="1013"/>
      <c r="MPK38" s="1013"/>
      <c r="MPL38" s="1013"/>
      <c r="MPM38" s="1013"/>
      <c r="MPN38" s="1013"/>
      <c r="MPO38" s="1013"/>
      <c r="MPP38" s="1013"/>
      <c r="MPQ38" s="1013"/>
      <c r="MPR38" s="1013"/>
      <c r="MPS38" s="1013"/>
      <c r="MPT38" s="1013"/>
      <c r="MPU38" s="1013"/>
      <c r="MPV38" s="1013"/>
      <c r="MPW38" s="1013"/>
      <c r="MPX38" s="1013"/>
      <c r="MPY38" s="1013"/>
      <c r="MPZ38" s="1013"/>
      <c r="MQA38" s="1013"/>
      <c r="MQB38" s="1013"/>
      <c r="MQC38" s="1013"/>
      <c r="MQD38" s="1013"/>
      <c r="MQE38" s="1013"/>
      <c r="MQF38" s="1013"/>
      <c r="MQG38" s="1013"/>
      <c r="MQH38" s="1013"/>
      <c r="MQI38" s="1013"/>
      <c r="MQJ38" s="1013"/>
      <c r="MQK38" s="1013"/>
      <c r="MQL38" s="1013"/>
      <c r="MQM38" s="1013"/>
      <c r="MQN38" s="1013"/>
      <c r="MQO38" s="1013"/>
      <c r="MQP38" s="1013"/>
      <c r="MQQ38" s="1013"/>
      <c r="MQR38" s="1013"/>
      <c r="MQS38" s="1013"/>
      <c r="MQT38" s="1013"/>
      <c r="MQU38" s="1013"/>
      <c r="MQV38" s="1013"/>
      <c r="MQW38" s="1013"/>
      <c r="MQX38" s="1013"/>
      <c r="MQY38" s="1013"/>
      <c r="MQZ38" s="1013"/>
      <c r="MRA38" s="1013"/>
      <c r="MRB38" s="1013"/>
      <c r="MRC38" s="1013"/>
      <c r="MRD38" s="1013"/>
      <c r="MRE38" s="1013"/>
      <c r="MRF38" s="1013"/>
      <c r="MRG38" s="1013"/>
      <c r="MRH38" s="1013"/>
      <c r="MRI38" s="1013"/>
      <c r="MRJ38" s="1013"/>
      <c r="MRK38" s="1013"/>
      <c r="MRL38" s="1013"/>
      <c r="MRM38" s="1013"/>
      <c r="MRN38" s="1013"/>
      <c r="MRO38" s="1013"/>
      <c r="MRP38" s="1013"/>
      <c r="MRQ38" s="1013"/>
      <c r="MRR38" s="1013"/>
      <c r="MRS38" s="1013"/>
      <c r="MRT38" s="1013"/>
      <c r="MRU38" s="1013"/>
      <c r="MRV38" s="1013"/>
      <c r="MRW38" s="1013"/>
      <c r="MRX38" s="1013"/>
      <c r="MRY38" s="1013"/>
      <c r="MRZ38" s="1013"/>
      <c r="MSA38" s="1013"/>
      <c r="MSB38" s="1013"/>
      <c r="MSC38" s="1013"/>
      <c r="MSD38" s="1013"/>
      <c r="MSE38" s="1013"/>
      <c r="MSF38" s="1013"/>
      <c r="MSG38" s="1013"/>
      <c r="MSH38" s="1013"/>
      <c r="MSI38" s="1013"/>
      <c r="MSJ38" s="1013"/>
      <c r="MSK38" s="1013"/>
      <c r="MSL38" s="1013"/>
      <c r="MSM38" s="1013"/>
      <c r="MSN38" s="1013"/>
      <c r="MSO38" s="1013"/>
      <c r="MSP38" s="1013"/>
      <c r="MSQ38" s="1013"/>
      <c r="MSR38" s="1013"/>
      <c r="MSS38" s="1013"/>
      <c r="MST38" s="1013"/>
      <c r="MSU38" s="1013"/>
      <c r="MSV38" s="1013"/>
      <c r="MSW38" s="1013"/>
      <c r="MSX38" s="1013"/>
      <c r="MSY38" s="1013"/>
      <c r="MSZ38" s="1013"/>
      <c r="MTA38" s="1013"/>
      <c r="MTB38" s="1013"/>
      <c r="MTC38" s="1013"/>
      <c r="MTD38" s="1013"/>
      <c r="MTE38" s="1013"/>
      <c r="MTF38" s="1013"/>
      <c r="MTG38" s="1013"/>
      <c r="MTH38" s="1013"/>
      <c r="MTI38" s="1013"/>
      <c r="MTJ38" s="1013"/>
      <c r="MTK38" s="1013"/>
      <c r="MTL38" s="1013"/>
      <c r="MTM38" s="1013"/>
      <c r="MTN38" s="1013"/>
      <c r="MTO38" s="1013"/>
      <c r="MTP38" s="1013"/>
      <c r="MTQ38" s="1013"/>
      <c r="MTR38" s="1013"/>
      <c r="MTS38" s="1013"/>
      <c r="MTT38" s="1013"/>
      <c r="MTU38" s="1013"/>
      <c r="MTV38" s="1013"/>
      <c r="MTW38" s="1013"/>
      <c r="MTX38" s="1013"/>
      <c r="MTY38" s="1013"/>
      <c r="MTZ38" s="1013"/>
      <c r="MUA38" s="1013"/>
      <c r="MUB38" s="1013"/>
      <c r="MUC38" s="1013"/>
      <c r="MUD38" s="1013"/>
      <c r="MUE38" s="1013"/>
      <c r="MUF38" s="1013"/>
      <c r="MUG38" s="1013"/>
      <c r="MUH38" s="1013"/>
      <c r="MUI38" s="1013"/>
      <c r="MUJ38" s="1013"/>
      <c r="MUK38" s="1013"/>
      <c r="MUL38" s="1013"/>
      <c r="MUM38" s="1013"/>
      <c r="MUN38" s="1013"/>
      <c r="MUO38" s="1013"/>
      <c r="MUP38" s="1013"/>
      <c r="MUQ38" s="1013"/>
      <c r="MUR38" s="1013"/>
      <c r="MUS38" s="1013"/>
      <c r="MUT38" s="1013"/>
      <c r="MUU38" s="1013"/>
      <c r="MUV38" s="1013"/>
      <c r="MUW38" s="1013"/>
      <c r="MUX38" s="1013"/>
      <c r="MUY38" s="1013"/>
      <c r="MUZ38" s="1013"/>
      <c r="MVA38" s="1013"/>
      <c r="MVB38" s="1013"/>
      <c r="MVC38" s="1013"/>
      <c r="MVD38" s="1013"/>
      <c r="MVE38" s="1013"/>
      <c r="MVF38" s="1013"/>
      <c r="MVG38" s="1013"/>
      <c r="MVH38" s="1013"/>
      <c r="MVI38" s="1013"/>
      <c r="MVJ38" s="1013"/>
      <c r="MVK38" s="1013"/>
      <c r="MVL38" s="1013"/>
      <c r="MVM38" s="1013"/>
      <c r="MVN38" s="1013"/>
      <c r="MVO38" s="1013"/>
      <c r="MVP38" s="1013"/>
      <c r="MVQ38" s="1013"/>
      <c r="MVR38" s="1013"/>
      <c r="MVS38" s="1013"/>
      <c r="MVT38" s="1013"/>
      <c r="MVU38" s="1013"/>
      <c r="MVV38" s="1013"/>
      <c r="MVW38" s="1013"/>
      <c r="MVX38" s="1013"/>
      <c r="MVY38" s="1013"/>
      <c r="MVZ38" s="1013"/>
      <c r="MWA38" s="1013"/>
      <c r="MWB38" s="1013"/>
      <c r="MWC38" s="1013"/>
      <c r="MWD38" s="1013"/>
      <c r="MWE38" s="1013"/>
      <c r="MWF38" s="1013"/>
      <c r="MWG38" s="1013"/>
      <c r="MWH38" s="1013"/>
      <c r="MWI38" s="1013"/>
      <c r="MWJ38" s="1013"/>
      <c r="MWK38" s="1013"/>
      <c r="MWL38" s="1013"/>
      <c r="MWM38" s="1013"/>
      <c r="MWN38" s="1013"/>
      <c r="MWO38" s="1013"/>
      <c r="MWP38" s="1013"/>
      <c r="MWQ38" s="1013"/>
      <c r="MWR38" s="1013"/>
      <c r="MWS38" s="1013"/>
      <c r="MWT38" s="1013"/>
      <c r="MWU38" s="1013"/>
      <c r="MWV38" s="1013"/>
      <c r="MWW38" s="1013"/>
      <c r="MWX38" s="1013"/>
      <c r="MWY38" s="1013"/>
      <c r="MWZ38" s="1013"/>
      <c r="MXA38" s="1013"/>
      <c r="MXB38" s="1013"/>
      <c r="MXC38" s="1013"/>
      <c r="MXD38" s="1013"/>
      <c r="MXE38" s="1013"/>
      <c r="MXF38" s="1013"/>
      <c r="MXG38" s="1013"/>
      <c r="MXH38" s="1013"/>
      <c r="MXI38" s="1013"/>
      <c r="MXJ38" s="1013"/>
      <c r="MXK38" s="1013"/>
      <c r="MXL38" s="1013"/>
      <c r="MXM38" s="1013"/>
      <c r="MXN38" s="1013"/>
      <c r="MXO38" s="1013"/>
      <c r="MXP38" s="1013"/>
      <c r="MXQ38" s="1013"/>
      <c r="MXR38" s="1013"/>
      <c r="MXS38" s="1013"/>
      <c r="MXT38" s="1013"/>
      <c r="MXU38" s="1013"/>
      <c r="MXV38" s="1013"/>
      <c r="MXW38" s="1013"/>
      <c r="MXX38" s="1013"/>
      <c r="MXY38" s="1013"/>
      <c r="MXZ38" s="1013"/>
      <c r="MYA38" s="1013"/>
      <c r="MYB38" s="1013"/>
      <c r="MYC38" s="1013"/>
      <c r="MYD38" s="1013"/>
      <c r="MYE38" s="1013"/>
      <c r="MYF38" s="1013"/>
      <c r="MYG38" s="1013"/>
      <c r="MYH38" s="1013"/>
      <c r="MYI38" s="1013"/>
      <c r="MYJ38" s="1013"/>
      <c r="MYK38" s="1013"/>
      <c r="MYL38" s="1013"/>
      <c r="MYM38" s="1013"/>
      <c r="MYN38" s="1013"/>
      <c r="MYO38" s="1013"/>
      <c r="MYP38" s="1013"/>
      <c r="MYQ38" s="1013"/>
      <c r="MYR38" s="1013"/>
      <c r="MYS38" s="1013"/>
      <c r="MYT38" s="1013"/>
      <c r="MYU38" s="1013"/>
      <c r="MYV38" s="1013"/>
      <c r="MYW38" s="1013"/>
      <c r="MYX38" s="1013"/>
      <c r="MYY38" s="1013"/>
      <c r="MYZ38" s="1013"/>
      <c r="MZA38" s="1013"/>
      <c r="MZB38" s="1013"/>
      <c r="MZC38" s="1013"/>
      <c r="MZD38" s="1013"/>
      <c r="MZE38" s="1013"/>
      <c r="MZF38" s="1013"/>
      <c r="MZG38" s="1013"/>
      <c r="MZH38" s="1013"/>
      <c r="MZI38" s="1013"/>
      <c r="MZJ38" s="1013"/>
      <c r="MZK38" s="1013"/>
      <c r="MZL38" s="1013"/>
      <c r="MZM38" s="1013"/>
      <c r="MZN38" s="1013"/>
      <c r="MZO38" s="1013"/>
      <c r="MZP38" s="1013"/>
      <c r="MZQ38" s="1013"/>
      <c r="MZR38" s="1013"/>
      <c r="MZS38" s="1013"/>
      <c r="MZT38" s="1013"/>
      <c r="MZU38" s="1013"/>
      <c r="MZV38" s="1013"/>
      <c r="MZW38" s="1013"/>
      <c r="MZX38" s="1013"/>
      <c r="MZY38" s="1013"/>
      <c r="MZZ38" s="1013"/>
      <c r="NAA38" s="1013"/>
      <c r="NAB38" s="1013"/>
      <c r="NAC38" s="1013"/>
      <c r="NAD38" s="1013"/>
      <c r="NAE38" s="1013"/>
      <c r="NAF38" s="1013"/>
      <c r="NAG38" s="1013"/>
      <c r="NAH38" s="1013"/>
      <c r="NAI38" s="1013"/>
      <c r="NAJ38" s="1013"/>
      <c r="NAK38" s="1013"/>
      <c r="NAL38" s="1013"/>
      <c r="NAM38" s="1013"/>
      <c r="NAN38" s="1013"/>
      <c r="NAO38" s="1013"/>
      <c r="NAP38" s="1013"/>
      <c r="NAQ38" s="1013"/>
      <c r="NAR38" s="1013"/>
      <c r="NAS38" s="1013"/>
      <c r="NAT38" s="1013"/>
      <c r="NAU38" s="1013"/>
      <c r="NAV38" s="1013"/>
      <c r="NAW38" s="1013"/>
      <c r="NAX38" s="1013"/>
      <c r="NAY38" s="1013"/>
      <c r="NAZ38" s="1013"/>
      <c r="NBA38" s="1013"/>
      <c r="NBB38" s="1013"/>
      <c r="NBC38" s="1013"/>
      <c r="NBD38" s="1013"/>
      <c r="NBE38" s="1013"/>
      <c r="NBF38" s="1013"/>
      <c r="NBG38" s="1013"/>
      <c r="NBH38" s="1013"/>
      <c r="NBI38" s="1013"/>
      <c r="NBJ38" s="1013"/>
      <c r="NBK38" s="1013"/>
      <c r="NBL38" s="1013"/>
      <c r="NBM38" s="1013"/>
      <c r="NBN38" s="1013"/>
      <c r="NBO38" s="1013"/>
      <c r="NBP38" s="1013"/>
      <c r="NBQ38" s="1013"/>
      <c r="NBR38" s="1013"/>
      <c r="NBS38" s="1013"/>
      <c r="NBT38" s="1013"/>
      <c r="NBU38" s="1013"/>
      <c r="NBV38" s="1013"/>
      <c r="NBW38" s="1013"/>
      <c r="NBX38" s="1013"/>
      <c r="NBY38" s="1013"/>
      <c r="NBZ38" s="1013"/>
      <c r="NCA38" s="1013"/>
      <c r="NCB38" s="1013"/>
      <c r="NCC38" s="1013"/>
      <c r="NCD38" s="1013"/>
      <c r="NCE38" s="1013"/>
      <c r="NCF38" s="1013"/>
      <c r="NCG38" s="1013"/>
      <c r="NCH38" s="1013"/>
      <c r="NCI38" s="1013"/>
      <c r="NCJ38" s="1013"/>
      <c r="NCK38" s="1013"/>
      <c r="NCL38" s="1013"/>
      <c r="NCM38" s="1013"/>
      <c r="NCN38" s="1013"/>
      <c r="NCO38" s="1013"/>
      <c r="NCP38" s="1013"/>
      <c r="NCQ38" s="1013"/>
      <c r="NCR38" s="1013"/>
      <c r="NCS38" s="1013"/>
      <c r="NCT38" s="1013"/>
      <c r="NCU38" s="1013"/>
      <c r="NCV38" s="1013"/>
      <c r="NCW38" s="1013"/>
      <c r="NCX38" s="1013"/>
      <c r="NCY38" s="1013"/>
      <c r="NCZ38" s="1013"/>
      <c r="NDA38" s="1013"/>
      <c r="NDB38" s="1013"/>
      <c r="NDC38" s="1013"/>
      <c r="NDD38" s="1013"/>
      <c r="NDE38" s="1013"/>
      <c r="NDF38" s="1013"/>
      <c r="NDG38" s="1013"/>
      <c r="NDH38" s="1013"/>
      <c r="NDI38" s="1013"/>
      <c r="NDJ38" s="1013"/>
      <c r="NDK38" s="1013"/>
      <c r="NDL38" s="1013"/>
      <c r="NDM38" s="1013"/>
      <c r="NDN38" s="1013"/>
      <c r="NDO38" s="1013"/>
      <c r="NDP38" s="1013"/>
      <c r="NDQ38" s="1013"/>
      <c r="NDR38" s="1013"/>
      <c r="NDS38" s="1013"/>
      <c r="NDT38" s="1013"/>
      <c r="NDU38" s="1013"/>
      <c r="NDV38" s="1013"/>
      <c r="NDW38" s="1013"/>
      <c r="NDX38" s="1013"/>
      <c r="NDY38" s="1013"/>
      <c r="NDZ38" s="1013"/>
      <c r="NEA38" s="1013"/>
      <c r="NEB38" s="1013"/>
      <c r="NEC38" s="1013"/>
      <c r="NED38" s="1013"/>
      <c r="NEE38" s="1013"/>
      <c r="NEF38" s="1013"/>
      <c r="NEG38" s="1013"/>
      <c r="NEH38" s="1013"/>
      <c r="NEI38" s="1013"/>
      <c r="NEJ38" s="1013"/>
      <c r="NEK38" s="1013"/>
      <c r="NEL38" s="1013"/>
      <c r="NEM38" s="1013"/>
      <c r="NEN38" s="1013"/>
      <c r="NEO38" s="1013"/>
      <c r="NEP38" s="1013"/>
      <c r="NEQ38" s="1013"/>
      <c r="NER38" s="1013"/>
      <c r="NES38" s="1013"/>
      <c r="NET38" s="1013"/>
      <c r="NEU38" s="1013"/>
      <c r="NEV38" s="1013"/>
      <c r="NEW38" s="1013"/>
      <c r="NEX38" s="1013"/>
      <c r="NEY38" s="1013"/>
      <c r="NEZ38" s="1013"/>
      <c r="NFA38" s="1013"/>
      <c r="NFB38" s="1013"/>
      <c r="NFC38" s="1013"/>
      <c r="NFD38" s="1013"/>
      <c r="NFE38" s="1013"/>
      <c r="NFF38" s="1013"/>
      <c r="NFG38" s="1013"/>
      <c r="NFH38" s="1013"/>
      <c r="NFI38" s="1013"/>
      <c r="NFJ38" s="1013"/>
      <c r="NFK38" s="1013"/>
      <c r="NFL38" s="1013"/>
      <c r="NFM38" s="1013"/>
      <c r="NFN38" s="1013"/>
      <c r="NFO38" s="1013"/>
      <c r="NFP38" s="1013"/>
      <c r="NFQ38" s="1013"/>
      <c r="NFR38" s="1013"/>
      <c r="NFS38" s="1013"/>
      <c r="NFT38" s="1013"/>
      <c r="NFU38" s="1013"/>
      <c r="NFV38" s="1013"/>
      <c r="NFW38" s="1013"/>
      <c r="NFX38" s="1013"/>
      <c r="NFY38" s="1013"/>
      <c r="NFZ38" s="1013"/>
      <c r="NGA38" s="1013"/>
      <c r="NGB38" s="1013"/>
      <c r="NGC38" s="1013"/>
      <c r="NGD38" s="1013"/>
      <c r="NGE38" s="1013"/>
      <c r="NGF38" s="1013"/>
      <c r="NGG38" s="1013"/>
      <c r="NGH38" s="1013"/>
      <c r="NGI38" s="1013"/>
      <c r="NGJ38" s="1013"/>
      <c r="NGK38" s="1013"/>
      <c r="NGL38" s="1013"/>
      <c r="NGM38" s="1013"/>
      <c r="NGN38" s="1013"/>
      <c r="NGO38" s="1013"/>
      <c r="NGP38" s="1013"/>
      <c r="NGQ38" s="1013"/>
      <c r="NGR38" s="1013"/>
      <c r="NGS38" s="1013"/>
      <c r="NGT38" s="1013"/>
      <c r="NGU38" s="1013"/>
      <c r="NGV38" s="1013"/>
      <c r="NGW38" s="1013"/>
      <c r="NGX38" s="1013"/>
      <c r="NGY38" s="1013"/>
      <c r="NGZ38" s="1013"/>
      <c r="NHA38" s="1013"/>
      <c r="NHB38" s="1013"/>
      <c r="NHC38" s="1013"/>
      <c r="NHD38" s="1013"/>
      <c r="NHE38" s="1013"/>
      <c r="NHF38" s="1013"/>
      <c r="NHG38" s="1013"/>
      <c r="NHH38" s="1013"/>
      <c r="NHI38" s="1013"/>
      <c r="NHJ38" s="1013"/>
      <c r="NHK38" s="1013"/>
      <c r="NHL38" s="1013"/>
      <c r="NHM38" s="1013"/>
      <c r="NHN38" s="1013"/>
      <c r="NHO38" s="1013"/>
      <c r="NHP38" s="1013"/>
      <c r="NHQ38" s="1013"/>
      <c r="NHR38" s="1013"/>
      <c r="NHS38" s="1013"/>
      <c r="NHT38" s="1013"/>
      <c r="NHU38" s="1013"/>
      <c r="NHV38" s="1013"/>
      <c r="NHW38" s="1013"/>
      <c r="NHX38" s="1013"/>
      <c r="NHY38" s="1013"/>
      <c r="NHZ38" s="1013"/>
      <c r="NIA38" s="1013"/>
      <c r="NIB38" s="1013"/>
      <c r="NIC38" s="1013"/>
      <c r="NID38" s="1013"/>
      <c r="NIE38" s="1013"/>
      <c r="NIF38" s="1013"/>
      <c r="NIG38" s="1013"/>
      <c r="NIH38" s="1013"/>
      <c r="NII38" s="1013"/>
      <c r="NIJ38" s="1013"/>
      <c r="NIK38" s="1013"/>
      <c r="NIL38" s="1013"/>
      <c r="NIM38" s="1013"/>
      <c r="NIN38" s="1013"/>
      <c r="NIO38" s="1013"/>
      <c r="NIP38" s="1013"/>
      <c r="NIQ38" s="1013"/>
      <c r="NIR38" s="1013"/>
      <c r="NIS38" s="1013"/>
      <c r="NIT38" s="1013"/>
      <c r="NIU38" s="1013"/>
      <c r="NIV38" s="1013"/>
      <c r="NIW38" s="1013"/>
      <c r="NIX38" s="1013"/>
      <c r="NIY38" s="1013"/>
      <c r="NIZ38" s="1013"/>
      <c r="NJA38" s="1013"/>
      <c r="NJB38" s="1013"/>
      <c r="NJC38" s="1013"/>
      <c r="NJD38" s="1013"/>
      <c r="NJE38" s="1013"/>
      <c r="NJF38" s="1013"/>
      <c r="NJG38" s="1013"/>
      <c r="NJH38" s="1013"/>
      <c r="NJI38" s="1013"/>
      <c r="NJJ38" s="1013"/>
      <c r="NJK38" s="1013"/>
      <c r="NJL38" s="1013"/>
      <c r="NJM38" s="1013"/>
      <c r="NJN38" s="1013"/>
      <c r="NJO38" s="1013"/>
      <c r="NJP38" s="1013"/>
      <c r="NJQ38" s="1013"/>
      <c r="NJR38" s="1013"/>
      <c r="NJS38" s="1013"/>
      <c r="NJT38" s="1013"/>
      <c r="NJU38" s="1013"/>
      <c r="NJV38" s="1013"/>
      <c r="NJW38" s="1013"/>
      <c r="NJX38" s="1013"/>
      <c r="NJY38" s="1013"/>
      <c r="NJZ38" s="1013"/>
      <c r="NKA38" s="1013"/>
      <c r="NKB38" s="1013"/>
      <c r="NKC38" s="1013"/>
      <c r="NKD38" s="1013"/>
      <c r="NKE38" s="1013"/>
      <c r="NKF38" s="1013"/>
      <c r="NKG38" s="1013"/>
      <c r="NKH38" s="1013"/>
      <c r="NKI38" s="1013"/>
      <c r="NKJ38" s="1013"/>
      <c r="NKK38" s="1013"/>
      <c r="NKL38" s="1013"/>
      <c r="NKM38" s="1013"/>
      <c r="NKN38" s="1013"/>
      <c r="NKO38" s="1013"/>
      <c r="NKP38" s="1013"/>
      <c r="NKQ38" s="1013"/>
      <c r="NKR38" s="1013"/>
      <c r="NKS38" s="1013"/>
      <c r="NKT38" s="1013"/>
      <c r="NKU38" s="1013"/>
      <c r="NKV38" s="1013"/>
      <c r="NKW38" s="1013"/>
      <c r="NKX38" s="1013"/>
      <c r="NKY38" s="1013"/>
      <c r="NKZ38" s="1013"/>
      <c r="NLA38" s="1013"/>
      <c r="NLB38" s="1013"/>
      <c r="NLC38" s="1013"/>
      <c r="NLD38" s="1013"/>
      <c r="NLE38" s="1013"/>
      <c r="NLF38" s="1013"/>
      <c r="NLG38" s="1013"/>
      <c r="NLH38" s="1013"/>
      <c r="NLI38" s="1013"/>
      <c r="NLJ38" s="1013"/>
      <c r="NLK38" s="1013"/>
      <c r="NLL38" s="1013"/>
      <c r="NLM38" s="1013"/>
      <c r="NLN38" s="1013"/>
      <c r="NLO38" s="1013"/>
      <c r="NLP38" s="1013"/>
      <c r="NLQ38" s="1013"/>
      <c r="NLR38" s="1013"/>
      <c r="NLS38" s="1013"/>
      <c r="NLT38" s="1013"/>
      <c r="NLU38" s="1013"/>
      <c r="NLV38" s="1013"/>
      <c r="NLW38" s="1013"/>
      <c r="NLX38" s="1013"/>
      <c r="NLY38" s="1013"/>
      <c r="NLZ38" s="1013"/>
      <c r="NMA38" s="1013"/>
      <c r="NMB38" s="1013"/>
      <c r="NMC38" s="1013"/>
      <c r="NMD38" s="1013"/>
      <c r="NME38" s="1013"/>
      <c r="NMF38" s="1013"/>
      <c r="NMG38" s="1013"/>
      <c r="NMH38" s="1013"/>
      <c r="NMI38" s="1013"/>
      <c r="NMJ38" s="1013"/>
      <c r="NMK38" s="1013"/>
      <c r="NML38" s="1013"/>
      <c r="NMM38" s="1013"/>
      <c r="NMN38" s="1013"/>
      <c r="NMO38" s="1013"/>
      <c r="NMP38" s="1013"/>
      <c r="NMQ38" s="1013"/>
      <c r="NMR38" s="1013"/>
      <c r="NMS38" s="1013"/>
      <c r="NMT38" s="1013"/>
      <c r="NMU38" s="1013"/>
      <c r="NMV38" s="1013"/>
      <c r="NMW38" s="1013"/>
      <c r="NMX38" s="1013"/>
      <c r="NMY38" s="1013"/>
      <c r="NMZ38" s="1013"/>
      <c r="NNA38" s="1013"/>
      <c r="NNB38" s="1013"/>
      <c r="NNC38" s="1013"/>
      <c r="NND38" s="1013"/>
      <c r="NNE38" s="1013"/>
      <c r="NNF38" s="1013"/>
      <c r="NNG38" s="1013"/>
      <c r="NNH38" s="1013"/>
      <c r="NNI38" s="1013"/>
      <c r="NNJ38" s="1013"/>
      <c r="NNK38" s="1013"/>
      <c r="NNL38" s="1013"/>
      <c r="NNM38" s="1013"/>
      <c r="NNN38" s="1013"/>
      <c r="NNO38" s="1013"/>
      <c r="NNP38" s="1013"/>
      <c r="NNQ38" s="1013"/>
      <c r="NNR38" s="1013"/>
      <c r="NNS38" s="1013"/>
      <c r="NNT38" s="1013"/>
      <c r="NNU38" s="1013"/>
      <c r="NNV38" s="1013"/>
      <c r="NNW38" s="1013"/>
      <c r="NNX38" s="1013"/>
      <c r="NNY38" s="1013"/>
      <c r="NNZ38" s="1013"/>
      <c r="NOA38" s="1013"/>
      <c r="NOB38" s="1013"/>
      <c r="NOC38" s="1013"/>
      <c r="NOD38" s="1013"/>
      <c r="NOE38" s="1013"/>
      <c r="NOF38" s="1013"/>
      <c r="NOG38" s="1013"/>
      <c r="NOH38" s="1013"/>
      <c r="NOI38" s="1013"/>
      <c r="NOJ38" s="1013"/>
      <c r="NOK38" s="1013"/>
      <c r="NOL38" s="1013"/>
      <c r="NOM38" s="1013"/>
      <c r="NON38" s="1013"/>
      <c r="NOO38" s="1013"/>
      <c r="NOP38" s="1013"/>
      <c r="NOQ38" s="1013"/>
      <c r="NOR38" s="1013"/>
      <c r="NOS38" s="1013"/>
      <c r="NOT38" s="1013"/>
      <c r="NOU38" s="1013"/>
      <c r="NOV38" s="1013"/>
      <c r="NOW38" s="1013"/>
      <c r="NOX38" s="1013"/>
      <c r="NOY38" s="1013"/>
      <c r="NOZ38" s="1013"/>
      <c r="NPA38" s="1013"/>
      <c r="NPB38" s="1013"/>
      <c r="NPC38" s="1013"/>
      <c r="NPD38" s="1013"/>
      <c r="NPE38" s="1013"/>
      <c r="NPF38" s="1013"/>
      <c r="NPG38" s="1013"/>
      <c r="NPH38" s="1013"/>
      <c r="NPI38" s="1013"/>
      <c r="NPJ38" s="1013"/>
      <c r="NPK38" s="1013"/>
      <c r="NPL38" s="1013"/>
      <c r="NPM38" s="1013"/>
      <c r="NPN38" s="1013"/>
      <c r="NPO38" s="1013"/>
      <c r="NPP38" s="1013"/>
      <c r="NPQ38" s="1013"/>
      <c r="NPR38" s="1013"/>
      <c r="NPS38" s="1013"/>
      <c r="NPT38" s="1013"/>
      <c r="NPU38" s="1013"/>
      <c r="NPV38" s="1013"/>
      <c r="NPW38" s="1013"/>
      <c r="NPX38" s="1013"/>
      <c r="NPY38" s="1013"/>
      <c r="NPZ38" s="1013"/>
      <c r="NQA38" s="1013"/>
      <c r="NQB38" s="1013"/>
      <c r="NQC38" s="1013"/>
      <c r="NQD38" s="1013"/>
      <c r="NQE38" s="1013"/>
      <c r="NQF38" s="1013"/>
      <c r="NQG38" s="1013"/>
      <c r="NQH38" s="1013"/>
      <c r="NQI38" s="1013"/>
      <c r="NQJ38" s="1013"/>
      <c r="NQK38" s="1013"/>
      <c r="NQL38" s="1013"/>
      <c r="NQM38" s="1013"/>
      <c r="NQN38" s="1013"/>
      <c r="NQO38" s="1013"/>
      <c r="NQP38" s="1013"/>
      <c r="NQQ38" s="1013"/>
      <c r="NQR38" s="1013"/>
      <c r="NQS38" s="1013"/>
      <c r="NQT38" s="1013"/>
      <c r="NQU38" s="1013"/>
      <c r="NQV38" s="1013"/>
      <c r="NQW38" s="1013"/>
      <c r="NQX38" s="1013"/>
      <c r="NQY38" s="1013"/>
      <c r="NQZ38" s="1013"/>
      <c r="NRA38" s="1013"/>
      <c r="NRB38" s="1013"/>
      <c r="NRC38" s="1013"/>
      <c r="NRD38" s="1013"/>
      <c r="NRE38" s="1013"/>
      <c r="NRF38" s="1013"/>
      <c r="NRG38" s="1013"/>
      <c r="NRH38" s="1013"/>
      <c r="NRI38" s="1013"/>
      <c r="NRJ38" s="1013"/>
      <c r="NRK38" s="1013"/>
      <c r="NRL38" s="1013"/>
      <c r="NRM38" s="1013"/>
      <c r="NRN38" s="1013"/>
      <c r="NRO38" s="1013"/>
      <c r="NRP38" s="1013"/>
      <c r="NRQ38" s="1013"/>
      <c r="NRR38" s="1013"/>
      <c r="NRS38" s="1013"/>
      <c r="NRT38" s="1013"/>
      <c r="NRU38" s="1013"/>
      <c r="NRV38" s="1013"/>
      <c r="NRW38" s="1013"/>
      <c r="NRX38" s="1013"/>
      <c r="NRY38" s="1013"/>
      <c r="NRZ38" s="1013"/>
      <c r="NSA38" s="1013"/>
      <c r="NSB38" s="1013"/>
      <c r="NSC38" s="1013"/>
      <c r="NSD38" s="1013"/>
      <c r="NSE38" s="1013"/>
      <c r="NSF38" s="1013"/>
      <c r="NSG38" s="1013"/>
      <c r="NSH38" s="1013"/>
      <c r="NSI38" s="1013"/>
      <c r="NSJ38" s="1013"/>
      <c r="NSK38" s="1013"/>
      <c r="NSL38" s="1013"/>
      <c r="NSM38" s="1013"/>
      <c r="NSN38" s="1013"/>
      <c r="NSO38" s="1013"/>
      <c r="NSP38" s="1013"/>
      <c r="NSQ38" s="1013"/>
      <c r="NSR38" s="1013"/>
      <c r="NSS38" s="1013"/>
      <c r="NST38" s="1013"/>
      <c r="NSU38" s="1013"/>
      <c r="NSV38" s="1013"/>
      <c r="NSW38" s="1013"/>
      <c r="NSX38" s="1013"/>
      <c r="NSY38" s="1013"/>
      <c r="NSZ38" s="1013"/>
      <c r="NTA38" s="1013"/>
      <c r="NTB38" s="1013"/>
      <c r="NTC38" s="1013"/>
      <c r="NTD38" s="1013"/>
      <c r="NTE38" s="1013"/>
      <c r="NTF38" s="1013"/>
      <c r="NTG38" s="1013"/>
      <c r="NTH38" s="1013"/>
      <c r="NTI38" s="1013"/>
      <c r="NTJ38" s="1013"/>
      <c r="NTK38" s="1013"/>
      <c r="NTL38" s="1013"/>
      <c r="NTM38" s="1013"/>
      <c r="NTN38" s="1013"/>
      <c r="NTO38" s="1013"/>
      <c r="NTP38" s="1013"/>
      <c r="NTQ38" s="1013"/>
      <c r="NTR38" s="1013"/>
      <c r="NTS38" s="1013"/>
      <c r="NTT38" s="1013"/>
      <c r="NTU38" s="1013"/>
      <c r="NTV38" s="1013"/>
      <c r="NTW38" s="1013"/>
      <c r="NTX38" s="1013"/>
      <c r="NTY38" s="1013"/>
      <c r="NTZ38" s="1013"/>
      <c r="NUA38" s="1013"/>
      <c r="NUB38" s="1013"/>
      <c r="NUC38" s="1013"/>
      <c r="NUD38" s="1013"/>
      <c r="NUE38" s="1013"/>
      <c r="NUF38" s="1013"/>
      <c r="NUG38" s="1013"/>
      <c r="NUH38" s="1013"/>
      <c r="NUI38" s="1013"/>
      <c r="NUJ38" s="1013"/>
      <c r="NUK38" s="1013"/>
      <c r="NUL38" s="1013"/>
      <c r="NUM38" s="1013"/>
      <c r="NUN38" s="1013"/>
      <c r="NUO38" s="1013"/>
      <c r="NUP38" s="1013"/>
      <c r="NUQ38" s="1013"/>
      <c r="NUR38" s="1013"/>
      <c r="NUS38" s="1013"/>
      <c r="NUT38" s="1013"/>
      <c r="NUU38" s="1013"/>
      <c r="NUV38" s="1013"/>
      <c r="NUW38" s="1013"/>
      <c r="NUX38" s="1013"/>
      <c r="NUY38" s="1013"/>
      <c r="NUZ38" s="1013"/>
      <c r="NVA38" s="1013"/>
      <c r="NVB38" s="1013"/>
      <c r="NVC38" s="1013"/>
      <c r="NVD38" s="1013"/>
      <c r="NVE38" s="1013"/>
      <c r="NVF38" s="1013"/>
      <c r="NVG38" s="1013"/>
      <c r="NVH38" s="1013"/>
      <c r="NVI38" s="1013"/>
      <c r="NVJ38" s="1013"/>
      <c r="NVK38" s="1013"/>
      <c r="NVL38" s="1013"/>
      <c r="NVM38" s="1013"/>
      <c r="NVN38" s="1013"/>
      <c r="NVO38" s="1013"/>
      <c r="NVP38" s="1013"/>
      <c r="NVQ38" s="1013"/>
      <c r="NVR38" s="1013"/>
      <c r="NVS38" s="1013"/>
      <c r="NVT38" s="1013"/>
      <c r="NVU38" s="1013"/>
      <c r="NVV38" s="1013"/>
      <c r="NVW38" s="1013"/>
      <c r="NVX38" s="1013"/>
      <c r="NVY38" s="1013"/>
      <c r="NVZ38" s="1013"/>
      <c r="NWA38" s="1013"/>
      <c r="NWB38" s="1013"/>
      <c r="NWC38" s="1013"/>
      <c r="NWD38" s="1013"/>
      <c r="NWE38" s="1013"/>
      <c r="NWF38" s="1013"/>
      <c r="NWG38" s="1013"/>
      <c r="NWH38" s="1013"/>
      <c r="NWI38" s="1013"/>
      <c r="NWJ38" s="1013"/>
      <c r="NWK38" s="1013"/>
      <c r="NWL38" s="1013"/>
      <c r="NWM38" s="1013"/>
      <c r="NWN38" s="1013"/>
      <c r="NWO38" s="1013"/>
      <c r="NWP38" s="1013"/>
      <c r="NWQ38" s="1013"/>
      <c r="NWR38" s="1013"/>
      <c r="NWS38" s="1013"/>
      <c r="NWT38" s="1013"/>
      <c r="NWU38" s="1013"/>
      <c r="NWV38" s="1013"/>
      <c r="NWW38" s="1013"/>
      <c r="NWX38" s="1013"/>
      <c r="NWY38" s="1013"/>
      <c r="NWZ38" s="1013"/>
      <c r="NXA38" s="1013"/>
      <c r="NXB38" s="1013"/>
      <c r="NXC38" s="1013"/>
      <c r="NXD38" s="1013"/>
      <c r="NXE38" s="1013"/>
      <c r="NXF38" s="1013"/>
      <c r="NXG38" s="1013"/>
      <c r="NXH38" s="1013"/>
      <c r="NXI38" s="1013"/>
      <c r="NXJ38" s="1013"/>
      <c r="NXK38" s="1013"/>
      <c r="NXL38" s="1013"/>
      <c r="NXM38" s="1013"/>
      <c r="NXN38" s="1013"/>
      <c r="NXO38" s="1013"/>
      <c r="NXP38" s="1013"/>
      <c r="NXQ38" s="1013"/>
      <c r="NXR38" s="1013"/>
      <c r="NXS38" s="1013"/>
      <c r="NXT38" s="1013"/>
      <c r="NXU38" s="1013"/>
      <c r="NXV38" s="1013"/>
      <c r="NXW38" s="1013"/>
      <c r="NXX38" s="1013"/>
      <c r="NXY38" s="1013"/>
      <c r="NXZ38" s="1013"/>
      <c r="NYA38" s="1013"/>
      <c r="NYB38" s="1013"/>
      <c r="NYC38" s="1013"/>
      <c r="NYD38" s="1013"/>
      <c r="NYE38" s="1013"/>
      <c r="NYF38" s="1013"/>
      <c r="NYG38" s="1013"/>
      <c r="NYH38" s="1013"/>
      <c r="NYI38" s="1013"/>
      <c r="NYJ38" s="1013"/>
      <c r="NYK38" s="1013"/>
      <c r="NYL38" s="1013"/>
      <c r="NYM38" s="1013"/>
      <c r="NYN38" s="1013"/>
      <c r="NYO38" s="1013"/>
      <c r="NYP38" s="1013"/>
      <c r="NYQ38" s="1013"/>
      <c r="NYR38" s="1013"/>
      <c r="NYS38" s="1013"/>
      <c r="NYT38" s="1013"/>
      <c r="NYU38" s="1013"/>
      <c r="NYV38" s="1013"/>
      <c r="NYW38" s="1013"/>
      <c r="NYX38" s="1013"/>
      <c r="NYY38" s="1013"/>
      <c r="NYZ38" s="1013"/>
      <c r="NZA38" s="1013"/>
      <c r="NZB38" s="1013"/>
      <c r="NZC38" s="1013"/>
      <c r="NZD38" s="1013"/>
      <c r="NZE38" s="1013"/>
      <c r="NZF38" s="1013"/>
      <c r="NZG38" s="1013"/>
      <c r="NZH38" s="1013"/>
      <c r="NZI38" s="1013"/>
      <c r="NZJ38" s="1013"/>
      <c r="NZK38" s="1013"/>
      <c r="NZL38" s="1013"/>
      <c r="NZM38" s="1013"/>
      <c r="NZN38" s="1013"/>
      <c r="NZO38" s="1013"/>
      <c r="NZP38" s="1013"/>
      <c r="NZQ38" s="1013"/>
      <c r="NZR38" s="1013"/>
      <c r="NZS38" s="1013"/>
      <c r="NZT38" s="1013"/>
      <c r="NZU38" s="1013"/>
      <c r="NZV38" s="1013"/>
      <c r="NZW38" s="1013"/>
      <c r="NZX38" s="1013"/>
      <c r="NZY38" s="1013"/>
      <c r="NZZ38" s="1013"/>
      <c r="OAA38" s="1013"/>
      <c r="OAB38" s="1013"/>
      <c r="OAC38" s="1013"/>
      <c r="OAD38" s="1013"/>
      <c r="OAE38" s="1013"/>
      <c r="OAF38" s="1013"/>
      <c r="OAG38" s="1013"/>
      <c r="OAH38" s="1013"/>
      <c r="OAI38" s="1013"/>
      <c r="OAJ38" s="1013"/>
      <c r="OAK38" s="1013"/>
      <c r="OAL38" s="1013"/>
      <c r="OAM38" s="1013"/>
      <c r="OAN38" s="1013"/>
      <c r="OAO38" s="1013"/>
      <c r="OAP38" s="1013"/>
      <c r="OAQ38" s="1013"/>
      <c r="OAR38" s="1013"/>
      <c r="OAS38" s="1013"/>
      <c r="OAT38" s="1013"/>
      <c r="OAU38" s="1013"/>
      <c r="OAV38" s="1013"/>
      <c r="OAW38" s="1013"/>
      <c r="OAX38" s="1013"/>
      <c r="OAY38" s="1013"/>
      <c r="OAZ38" s="1013"/>
      <c r="OBA38" s="1013"/>
      <c r="OBB38" s="1013"/>
      <c r="OBC38" s="1013"/>
      <c r="OBD38" s="1013"/>
      <c r="OBE38" s="1013"/>
      <c r="OBF38" s="1013"/>
      <c r="OBG38" s="1013"/>
      <c r="OBH38" s="1013"/>
      <c r="OBI38" s="1013"/>
      <c r="OBJ38" s="1013"/>
      <c r="OBK38" s="1013"/>
      <c r="OBL38" s="1013"/>
      <c r="OBM38" s="1013"/>
      <c r="OBN38" s="1013"/>
      <c r="OBO38" s="1013"/>
      <c r="OBP38" s="1013"/>
      <c r="OBQ38" s="1013"/>
      <c r="OBR38" s="1013"/>
      <c r="OBS38" s="1013"/>
      <c r="OBT38" s="1013"/>
      <c r="OBU38" s="1013"/>
      <c r="OBV38" s="1013"/>
      <c r="OBW38" s="1013"/>
      <c r="OBX38" s="1013"/>
      <c r="OBY38" s="1013"/>
      <c r="OBZ38" s="1013"/>
      <c r="OCA38" s="1013"/>
      <c r="OCB38" s="1013"/>
      <c r="OCC38" s="1013"/>
      <c r="OCD38" s="1013"/>
      <c r="OCE38" s="1013"/>
      <c r="OCF38" s="1013"/>
      <c r="OCG38" s="1013"/>
      <c r="OCH38" s="1013"/>
      <c r="OCI38" s="1013"/>
      <c r="OCJ38" s="1013"/>
      <c r="OCK38" s="1013"/>
      <c r="OCL38" s="1013"/>
      <c r="OCM38" s="1013"/>
      <c r="OCN38" s="1013"/>
      <c r="OCO38" s="1013"/>
      <c r="OCP38" s="1013"/>
      <c r="OCQ38" s="1013"/>
      <c r="OCR38" s="1013"/>
      <c r="OCS38" s="1013"/>
      <c r="OCT38" s="1013"/>
      <c r="OCU38" s="1013"/>
      <c r="OCV38" s="1013"/>
      <c r="OCW38" s="1013"/>
      <c r="OCX38" s="1013"/>
      <c r="OCY38" s="1013"/>
      <c r="OCZ38" s="1013"/>
      <c r="ODA38" s="1013"/>
      <c r="ODB38" s="1013"/>
      <c r="ODC38" s="1013"/>
      <c r="ODD38" s="1013"/>
      <c r="ODE38" s="1013"/>
      <c r="ODF38" s="1013"/>
      <c r="ODG38" s="1013"/>
      <c r="ODH38" s="1013"/>
      <c r="ODI38" s="1013"/>
      <c r="ODJ38" s="1013"/>
      <c r="ODK38" s="1013"/>
      <c r="ODL38" s="1013"/>
      <c r="ODM38" s="1013"/>
      <c r="ODN38" s="1013"/>
      <c r="ODO38" s="1013"/>
      <c r="ODP38" s="1013"/>
      <c r="ODQ38" s="1013"/>
      <c r="ODR38" s="1013"/>
      <c r="ODS38" s="1013"/>
      <c r="ODT38" s="1013"/>
      <c r="ODU38" s="1013"/>
      <c r="ODV38" s="1013"/>
      <c r="ODW38" s="1013"/>
      <c r="ODX38" s="1013"/>
      <c r="ODY38" s="1013"/>
      <c r="ODZ38" s="1013"/>
      <c r="OEA38" s="1013"/>
      <c r="OEB38" s="1013"/>
      <c r="OEC38" s="1013"/>
      <c r="OED38" s="1013"/>
      <c r="OEE38" s="1013"/>
      <c r="OEF38" s="1013"/>
      <c r="OEG38" s="1013"/>
      <c r="OEH38" s="1013"/>
      <c r="OEI38" s="1013"/>
      <c r="OEJ38" s="1013"/>
      <c r="OEK38" s="1013"/>
      <c r="OEL38" s="1013"/>
      <c r="OEM38" s="1013"/>
      <c r="OEN38" s="1013"/>
      <c r="OEO38" s="1013"/>
      <c r="OEP38" s="1013"/>
      <c r="OEQ38" s="1013"/>
      <c r="OER38" s="1013"/>
      <c r="OES38" s="1013"/>
      <c r="OET38" s="1013"/>
      <c r="OEU38" s="1013"/>
      <c r="OEV38" s="1013"/>
      <c r="OEW38" s="1013"/>
      <c r="OEX38" s="1013"/>
      <c r="OEY38" s="1013"/>
      <c r="OEZ38" s="1013"/>
      <c r="OFA38" s="1013"/>
      <c r="OFB38" s="1013"/>
      <c r="OFC38" s="1013"/>
      <c r="OFD38" s="1013"/>
      <c r="OFE38" s="1013"/>
      <c r="OFF38" s="1013"/>
      <c r="OFG38" s="1013"/>
      <c r="OFH38" s="1013"/>
      <c r="OFI38" s="1013"/>
      <c r="OFJ38" s="1013"/>
      <c r="OFK38" s="1013"/>
      <c r="OFL38" s="1013"/>
      <c r="OFM38" s="1013"/>
      <c r="OFN38" s="1013"/>
      <c r="OFO38" s="1013"/>
      <c r="OFP38" s="1013"/>
      <c r="OFQ38" s="1013"/>
      <c r="OFR38" s="1013"/>
      <c r="OFS38" s="1013"/>
      <c r="OFT38" s="1013"/>
      <c r="OFU38" s="1013"/>
      <c r="OFV38" s="1013"/>
      <c r="OFW38" s="1013"/>
      <c r="OFX38" s="1013"/>
      <c r="OFY38" s="1013"/>
      <c r="OFZ38" s="1013"/>
      <c r="OGA38" s="1013"/>
      <c r="OGB38" s="1013"/>
      <c r="OGC38" s="1013"/>
      <c r="OGD38" s="1013"/>
      <c r="OGE38" s="1013"/>
      <c r="OGF38" s="1013"/>
      <c r="OGG38" s="1013"/>
      <c r="OGH38" s="1013"/>
      <c r="OGI38" s="1013"/>
      <c r="OGJ38" s="1013"/>
      <c r="OGK38" s="1013"/>
      <c r="OGL38" s="1013"/>
      <c r="OGM38" s="1013"/>
      <c r="OGN38" s="1013"/>
      <c r="OGO38" s="1013"/>
      <c r="OGP38" s="1013"/>
      <c r="OGQ38" s="1013"/>
      <c r="OGR38" s="1013"/>
      <c r="OGS38" s="1013"/>
      <c r="OGT38" s="1013"/>
      <c r="OGU38" s="1013"/>
      <c r="OGV38" s="1013"/>
      <c r="OGW38" s="1013"/>
      <c r="OGX38" s="1013"/>
      <c r="OGY38" s="1013"/>
      <c r="OGZ38" s="1013"/>
      <c r="OHA38" s="1013"/>
      <c r="OHB38" s="1013"/>
      <c r="OHC38" s="1013"/>
      <c r="OHD38" s="1013"/>
      <c r="OHE38" s="1013"/>
      <c r="OHF38" s="1013"/>
      <c r="OHG38" s="1013"/>
      <c r="OHH38" s="1013"/>
      <c r="OHI38" s="1013"/>
      <c r="OHJ38" s="1013"/>
      <c r="OHK38" s="1013"/>
      <c r="OHL38" s="1013"/>
      <c r="OHM38" s="1013"/>
      <c r="OHN38" s="1013"/>
      <c r="OHO38" s="1013"/>
      <c r="OHP38" s="1013"/>
      <c r="OHQ38" s="1013"/>
      <c r="OHR38" s="1013"/>
      <c r="OHS38" s="1013"/>
      <c r="OHT38" s="1013"/>
      <c r="OHU38" s="1013"/>
      <c r="OHV38" s="1013"/>
      <c r="OHW38" s="1013"/>
      <c r="OHX38" s="1013"/>
      <c r="OHY38" s="1013"/>
      <c r="OHZ38" s="1013"/>
      <c r="OIA38" s="1013"/>
      <c r="OIB38" s="1013"/>
      <c r="OIC38" s="1013"/>
      <c r="OID38" s="1013"/>
      <c r="OIE38" s="1013"/>
      <c r="OIF38" s="1013"/>
      <c r="OIG38" s="1013"/>
      <c r="OIH38" s="1013"/>
      <c r="OII38" s="1013"/>
      <c r="OIJ38" s="1013"/>
      <c r="OIK38" s="1013"/>
      <c r="OIL38" s="1013"/>
      <c r="OIM38" s="1013"/>
      <c r="OIN38" s="1013"/>
      <c r="OIO38" s="1013"/>
      <c r="OIP38" s="1013"/>
      <c r="OIQ38" s="1013"/>
      <c r="OIR38" s="1013"/>
      <c r="OIS38" s="1013"/>
      <c r="OIT38" s="1013"/>
      <c r="OIU38" s="1013"/>
      <c r="OIV38" s="1013"/>
      <c r="OIW38" s="1013"/>
      <c r="OIX38" s="1013"/>
      <c r="OIY38" s="1013"/>
      <c r="OIZ38" s="1013"/>
      <c r="OJA38" s="1013"/>
      <c r="OJB38" s="1013"/>
      <c r="OJC38" s="1013"/>
      <c r="OJD38" s="1013"/>
      <c r="OJE38" s="1013"/>
      <c r="OJF38" s="1013"/>
      <c r="OJG38" s="1013"/>
      <c r="OJH38" s="1013"/>
      <c r="OJI38" s="1013"/>
      <c r="OJJ38" s="1013"/>
      <c r="OJK38" s="1013"/>
      <c r="OJL38" s="1013"/>
      <c r="OJM38" s="1013"/>
      <c r="OJN38" s="1013"/>
      <c r="OJO38" s="1013"/>
      <c r="OJP38" s="1013"/>
      <c r="OJQ38" s="1013"/>
      <c r="OJR38" s="1013"/>
      <c r="OJS38" s="1013"/>
      <c r="OJT38" s="1013"/>
      <c r="OJU38" s="1013"/>
      <c r="OJV38" s="1013"/>
      <c r="OJW38" s="1013"/>
      <c r="OJX38" s="1013"/>
      <c r="OJY38" s="1013"/>
      <c r="OJZ38" s="1013"/>
      <c r="OKA38" s="1013"/>
      <c r="OKB38" s="1013"/>
      <c r="OKC38" s="1013"/>
      <c r="OKD38" s="1013"/>
      <c r="OKE38" s="1013"/>
      <c r="OKF38" s="1013"/>
      <c r="OKG38" s="1013"/>
      <c r="OKH38" s="1013"/>
      <c r="OKI38" s="1013"/>
      <c r="OKJ38" s="1013"/>
      <c r="OKK38" s="1013"/>
      <c r="OKL38" s="1013"/>
      <c r="OKM38" s="1013"/>
      <c r="OKN38" s="1013"/>
      <c r="OKO38" s="1013"/>
      <c r="OKP38" s="1013"/>
      <c r="OKQ38" s="1013"/>
      <c r="OKR38" s="1013"/>
      <c r="OKS38" s="1013"/>
      <c r="OKT38" s="1013"/>
      <c r="OKU38" s="1013"/>
      <c r="OKV38" s="1013"/>
      <c r="OKW38" s="1013"/>
      <c r="OKX38" s="1013"/>
      <c r="OKY38" s="1013"/>
      <c r="OKZ38" s="1013"/>
      <c r="OLA38" s="1013"/>
      <c r="OLB38" s="1013"/>
      <c r="OLC38" s="1013"/>
      <c r="OLD38" s="1013"/>
      <c r="OLE38" s="1013"/>
      <c r="OLF38" s="1013"/>
      <c r="OLG38" s="1013"/>
      <c r="OLH38" s="1013"/>
      <c r="OLI38" s="1013"/>
      <c r="OLJ38" s="1013"/>
      <c r="OLK38" s="1013"/>
      <c r="OLL38" s="1013"/>
      <c r="OLM38" s="1013"/>
      <c r="OLN38" s="1013"/>
      <c r="OLO38" s="1013"/>
      <c r="OLP38" s="1013"/>
      <c r="OLQ38" s="1013"/>
      <c r="OLR38" s="1013"/>
      <c r="OLS38" s="1013"/>
      <c r="OLT38" s="1013"/>
      <c r="OLU38" s="1013"/>
      <c r="OLV38" s="1013"/>
      <c r="OLW38" s="1013"/>
      <c r="OLX38" s="1013"/>
      <c r="OLY38" s="1013"/>
      <c r="OLZ38" s="1013"/>
      <c r="OMA38" s="1013"/>
      <c r="OMB38" s="1013"/>
      <c r="OMC38" s="1013"/>
      <c r="OMD38" s="1013"/>
      <c r="OME38" s="1013"/>
      <c r="OMF38" s="1013"/>
      <c r="OMG38" s="1013"/>
      <c r="OMH38" s="1013"/>
      <c r="OMI38" s="1013"/>
      <c r="OMJ38" s="1013"/>
      <c r="OMK38" s="1013"/>
      <c r="OML38" s="1013"/>
      <c r="OMM38" s="1013"/>
      <c r="OMN38" s="1013"/>
      <c r="OMO38" s="1013"/>
      <c r="OMP38" s="1013"/>
      <c r="OMQ38" s="1013"/>
      <c r="OMR38" s="1013"/>
      <c r="OMS38" s="1013"/>
      <c r="OMT38" s="1013"/>
      <c r="OMU38" s="1013"/>
      <c r="OMV38" s="1013"/>
      <c r="OMW38" s="1013"/>
      <c r="OMX38" s="1013"/>
      <c r="OMY38" s="1013"/>
      <c r="OMZ38" s="1013"/>
      <c r="ONA38" s="1013"/>
      <c r="ONB38" s="1013"/>
      <c r="ONC38" s="1013"/>
      <c r="OND38" s="1013"/>
      <c r="ONE38" s="1013"/>
      <c r="ONF38" s="1013"/>
      <c r="ONG38" s="1013"/>
      <c r="ONH38" s="1013"/>
      <c r="ONI38" s="1013"/>
      <c r="ONJ38" s="1013"/>
      <c r="ONK38" s="1013"/>
      <c r="ONL38" s="1013"/>
      <c r="ONM38" s="1013"/>
      <c r="ONN38" s="1013"/>
      <c r="ONO38" s="1013"/>
      <c r="ONP38" s="1013"/>
      <c r="ONQ38" s="1013"/>
      <c r="ONR38" s="1013"/>
      <c r="ONS38" s="1013"/>
      <c r="ONT38" s="1013"/>
      <c r="ONU38" s="1013"/>
      <c r="ONV38" s="1013"/>
      <c r="ONW38" s="1013"/>
      <c r="ONX38" s="1013"/>
      <c r="ONY38" s="1013"/>
      <c r="ONZ38" s="1013"/>
      <c r="OOA38" s="1013"/>
      <c r="OOB38" s="1013"/>
      <c r="OOC38" s="1013"/>
      <c r="OOD38" s="1013"/>
      <c r="OOE38" s="1013"/>
      <c r="OOF38" s="1013"/>
      <c r="OOG38" s="1013"/>
      <c r="OOH38" s="1013"/>
      <c r="OOI38" s="1013"/>
      <c r="OOJ38" s="1013"/>
      <c r="OOK38" s="1013"/>
      <c r="OOL38" s="1013"/>
      <c r="OOM38" s="1013"/>
      <c r="OON38" s="1013"/>
      <c r="OOO38" s="1013"/>
      <c r="OOP38" s="1013"/>
      <c r="OOQ38" s="1013"/>
      <c r="OOR38" s="1013"/>
      <c r="OOS38" s="1013"/>
      <c r="OOT38" s="1013"/>
      <c r="OOU38" s="1013"/>
      <c r="OOV38" s="1013"/>
      <c r="OOW38" s="1013"/>
      <c r="OOX38" s="1013"/>
      <c r="OOY38" s="1013"/>
      <c r="OOZ38" s="1013"/>
      <c r="OPA38" s="1013"/>
      <c r="OPB38" s="1013"/>
      <c r="OPC38" s="1013"/>
      <c r="OPD38" s="1013"/>
      <c r="OPE38" s="1013"/>
      <c r="OPF38" s="1013"/>
      <c r="OPG38" s="1013"/>
      <c r="OPH38" s="1013"/>
      <c r="OPI38" s="1013"/>
      <c r="OPJ38" s="1013"/>
      <c r="OPK38" s="1013"/>
      <c r="OPL38" s="1013"/>
      <c r="OPM38" s="1013"/>
      <c r="OPN38" s="1013"/>
      <c r="OPO38" s="1013"/>
      <c r="OPP38" s="1013"/>
      <c r="OPQ38" s="1013"/>
      <c r="OPR38" s="1013"/>
      <c r="OPS38" s="1013"/>
      <c r="OPT38" s="1013"/>
      <c r="OPU38" s="1013"/>
      <c r="OPV38" s="1013"/>
      <c r="OPW38" s="1013"/>
      <c r="OPX38" s="1013"/>
      <c r="OPY38" s="1013"/>
      <c r="OPZ38" s="1013"/>
      <c r="OQA38" s="1013"/>
      <c r="OQB38" s="1013"/>
      <c r="OQC38" s="1013"/>
      <c r="OQD38" s="1013"/>
      <c r="OQE38" s="1013"/>
      <c r="OQF38" s="1013"/>
      <c r="OQG38" s="1013"/>
      <c r="OQH38" s="1013"/>
      <c r="OQI38" s="1013"/>
      <c r="OQJ38" s="1013"/>
      <c r="OQK38" s="1013"/>
      <c r="OQL38" s="1013"/>
      <c r="OQM38" s="1013"/>
      <c r="OQN38" s="1013"/>
      <c r="OQO38" s="1013"/>
      <c r="OQP38" s="1013"/>
      <c r="OQQ38" s="1013"/>
      <c r="OQR38" s="1013"/>
      <c r="OQS38" s="1013"/>
      <c r="OQT38" s="1013"/>
      <c r="OQU38" s="1013"/>
      <c r="OQV38" s="1013"/>
      <c r="OQW38" s="1013"/>
      <c r="OQX38" s="1013"/>
      <c r="OQY38" s="1013"/>
      <c r="OQZ38" s="1013"/>
      <c r="ORA38" s="1013"/>
      <c r="ORB38" s="1013"/>
      <c r="ORC38" s="1013"/>
      <c r="ORD38" s="1013"/>
      <c r="ORE38" s="1013"/>
      <c r="ORF38" s="1013"/>
      <c r="ORG38" s="1013"/>
      <c r="ORH38" s="1013"/>
      <c r="ORI38" s="1013"/>
      <c r="ORJ38" s="1013"/>
      <c r="ORK38" s="1013"/>
      <c r="ORL38" s="1013"/>
      <c r="ORM38" s="1013"/>
      <c r="ORN38" s="1013"/>
      <c r="ORO38" s="1013"/>
      <c r="ORP38" s="1013"/>
      <c r="ORQ38" s="1013"/>
      <c r="ORR38" s="1013"/>
      <c r="ORS38" s="1013"/>
      <c r="ORT38" s="1013"/>
      <c r="ORU38" s="1013"/>
      <c r="ORV38" s="1013"/>
      <c r="ORW38" s="1013"/>
      <c r="ORX38" s="1013"/>
      <c r="ORY38" s="1013"/>
      <c r="ORZ38" s="1013"/>
      <c r="OSA38" s="1013"/>
      <c r="OSB38" s="1013"/>
      <c r="OSC38" s="1013"/>
      <c r="OSD38" s="1013"/>
      <c r="OSE38" s="1013"/>
      <c r="OSF38" s="1013"/>
      <c r="OSG38" s="1013"/>
      <c r="OSH38" s="1013"/>
      <c r="OSI38" s="1013"/>
      <c r="OSJ38" s="1013"/>
      <c r="OSK38" s="1013"/>
      <c r="OSL38" s="1013"/>
      <c r="OSM38" s="1013"/>
      <c r="OSN38" s="1013"/>
      <c r="OSO38" s="1013"/>
      <c r="OSP38" s="1013"/>
      <c r="OSQ38" s="1013"/>
      <c r="OSR38" s="1013"/>
      <c r="OSS38" s="1013"/>
      <c r="OST38" s="1013"/>
      <c r="OSU38" s="1013"/>
      <c r="OSV38" s="1013"/>
      <c r="OSW38" s="1013"/>
      <c r="OSX38" s="1013"/>
      <c r="OSY38" s="1013"/>
      <c r="OSZ38" s="1013"/>
      <c r="OTA38" s="1013"/>
      <c r="OTB38" s="1013"/>
      <c r="OTC38" s="1013"/>
      <c r="OTD38" s="1013"/>
      <c r="OTE38" s="1013"/>
      <c r="OTF38" s="1013"/>
      <c r="OTG38" s="1013"/>
      <c r="OTH38" s="1013"/>
      <c r="OTI38" s="1013"/>
      <c r="OTJ38" s="1013"/>
      <c r="OTK38" s="1013"/>
      <c r="OTL38" s="1013"/>
      <c r="OTM38" s="1013"/>
      <c r="OTN38" s="1013"/>
      <c r="OTO38" s="1013"/>
      <c r="OTP38" s="1013"/>
      <c r="OTQ38" s="1013"/>
      <c r="OTR38" s="1013"/>
      <c r="OTS38" s="1013"/>
      <c r="OTT38" s="1013"/>
      <c r="OTU38" s="1013"/>
      <c r="OTV38" s="1013"/>
      <c r="OTW38" s="1013"/>
      <c r="OTX38" s="1013"/>
      <c r="OTY38" s="1013"/>
      <c r="OTZ38" s="1013"/>
      <c r="OUA38" s="1013"/>
      <c r="OUB38" s="1013"/>
      <c r="OUC38" s="1013"/>
      <c r="OUD38" s="1013"/>
      <c r="OUE38" s="1013"/>
      <c r="OUF38" s="1013"/>
      <c r="OUG38" s="1013"/>
      <c r="OUH38" s="1013"/>
      <c r="OUI38" s="1013"/>
      <c r="OUJ38" s="1013"/>
      <c r="OUK38" s="1013"/>
      <c r="OUL38" s="1013"/>
      <c r="OUM38" s="1013"/>
      <c r="OUN38" s="1013"/>
      <c r="OUO38" s="1013"/>
      <c r="OUP38" s="1013"/>
      <c r="OUQ38" s="1013"/>
      <c r="OUR38" s="1013"/>
      <c r="OUS38" s="1013"/>
      <c r="OUT38" s="1013"/>
      <c r="OUU38" s="1013"/>
      <c r="OUV38" s="1013"/>
      <c r="OUW38" s="1013"/>
      <c r="OUX38" s="1013"/>
      <c r="OUY38" s="1013"/>
      <c r="OUZ38" s="1013"/>
      <c r="OVA38" s="1013"/>
      <c r="OVB38" s="1013"/>
      <c r="OVC38" s="1013"/>
      <c r="OVD38" s="1013"/>
      <c r="OVE38" s="1013"/>
      <c r="OVF38" s="1013"/>
      <c r="OVG38" s="1013"/>
      <c r="OVH38" s="1013"/>
      <c r="OVI38" s="1013"/>
      <c r="OVJ38" s="1013"/>
      <c r="OVK38" s="1013"/>
      <c r="OVL38" s="1013"/>
      <c r="OVM38" s="1013"/>
      <c r="OVN38" s="1013"/>
      <c r="OVO38" s="1013"/>
      <c r="OVP38" s="1013"/>
      <c r="OVQ38" s="1013"/>
      <c r="OVR38" s="1013"/>
      <c r="OVS38" s="1013"/>
      <c r="OVT38" s="1013"/>
      <c r="OVU38" s="1013"/>
      <c r="OVV38" s="1013"/>
      <c r="OVW38" s="1013"/>
      <c r="OVX38" s="1013"/>
      <c r="OVY38" s="1013"/>
      <c r="OVZ38" s="1013"/>
      <c r="OWA38" s="1013"/>
      <c r="OWB38" s="1013"/>
      <c r="OWC38" s="1013"/>
      <c r="OWD38" s="1013"/>
      <c r="OWE38" s="1013"/>
      <c r="OWF38" s="1013"/>
      <c r="OWG38" s="1013"/>
      <c r="OWH38" s="1013"/>
      <c r="OWI38" s="1013"/>
      <c r="OWJ38" s="1013"/>
      <c r="OWK38" s="1013"/>
      <c r="OWL38" s="1013"/>
      <c r="OWM38" s="1013"/>
      <c r="OWN38" s="1013"/>
      <c r="OWO38" s="1013"/>
      <c r="OWP38" s="1013"/>
      <c r="OWQ38" s="1013"/>
      <c r="OWR38" s="1013"/>
      <c r="OWS38" s="1013"/>
      <c r="OWT38" s="1013"/>
      <c r="OWU38" s="1013"/>
      <c r="OWV38" s="1013"/>
      <c r="OWW38" s="1013"/>
      <c r="OWX38" s="1013"/>
      <c r="OWY38" s="1013"/>
      <c r="OWZ38" s="1013"/>
      <c r="OXA38" s="1013"/>
      <c r="OXB38" s="1013"/>
      <c r="OXC38" s="1013"/>
      <c r="OXD38" s="1013"/>
      <c r="OXE38" s="1013"/>
      <c r="OXF38" s="1013"/>
      <c r="OXG38" s="1013"/>
      <c r="OXH38" s="1013"/>
      <c r="OXI38" s="1013"/>
      <c r="OXJ38" s="1013"/>
      <c r="OXK38" s="1013"/>
      <c r="OXL38" s="1013"/>
      <c r="OXM38" s="1013"/>
      <c r="OXN38" s="1013"/>
      <c r="OXO38" s="1013"/>
      <c r="OXP38" s="1013"/>
      <c r="OXQ38" s="1013"/>
      <c r="OXR38" s="1013"/>
      <c r="OXS38" s="1013"/>
      <c r="OXT38" s="1013"/>
      <c r="OXU38" s="1013"/>
      <c r="OXV38" s="1013"/>
      <c r="OXW38" s="1013"/>
      <c r="OXX38" s="1013"/>
      <c r="OXY38" s="1013"/>
      <c r="OXZ38" s="1013"/>
      <c r="OYA38" s="1013"/>
      <c r="OYB38" s="1013"/>
      <c r="OYC38" s="1013"/>
      <c r="OYD38" s="1013"/>
      <c r="OYE38" s="1013"/>
      <c r="OYF38" s="1013"/>
      <c r="OYG38" s="1013"/>
      <c r="OYH38" s="1013"/>
      <c r="OYI38" s="1013"/>
      <c r="OYJ38" s="1013"/>
      <c r="OYK38" s="1013"/>
      <c r="OYL38" s="1013"/>
      <c r="OYM38" s="1013"/>
      <c r="OYN38" s="1013"/>
      <c r="OYO38" s="1013"/>
      <c r="OYP38" s="1013"/>
      <c r="OYQ38" s="1013"/>
      <c r="OYR38" s="1013"/>
      <c r="OYS38" s="1013"/>
      <c r="OYT38" s="1013"/>
      <c r="OYU38" s="1013"/>
      <c r="OYV38" s="1013"/>
      <c r="OYW38" s="1013"/>
      <c r="OYX38" s="1013"/>
      <c r="OYY38" s="1013"/>
      <c r="OYZ38" s="1013"/>
      <c r="OZA38" s="1013"/>
      <c r="OZB38" s="1013"/>
      <c r="OZC38" s="1013"/>
      <c r="OZD38" s="1013"/>
      <c r="OZE38" s="1013"/>
      <c r="OZF38" s="1013"/>
      <c r="OZG38" s="1013"/>
      <c r="OZH38" s="1013"/>
      <c r="OZI38" s="1013"/>
      <c r="OZJ38" s="1013"/>
      <c r="OZK38" s="1013"/>
      <c r="OZL38" s="1013"/>
      <c r="OZM38" s="1013"/>
      <c r="OZN38" s="1013"/>
      <c r="OZO38" s="1013"/>
      <c r="OZP38" s="1013"/>
      <c r="OZQ38" s="1013"/>
      <c r="OZR38" s="1013"/>
      <c r="OZS38" s="1013"/>
      <c r="OZT38" s="1013"/>
      <c r="OZU38" s="1013"/>
      <c r="OZV38" s="1013"/>
      <c r="OZW38" s="1013"/>
      <c r="OZX38" s="1013"/>
      <c r="OZY38" s="1013"/>
      <c r="OZZ38" s="1013"/>
      <c r="PAA38" s="1013"/>
      <c r="PAB38" s="1013"/>
      <c r="PAC38" s="1013"/>
      <c r="PAD38" s="1013"/>
      <c r="PAE38" s="1013"/>
      <c r="PAF38" s="1013"/>
      <c r="PAG38" s="1013"/>
      <c r="PAH38" s="1013"/>
      <c r="PAI38" s="1013"/>
      <c r="PAJ38" s="1013"/>
      <c r="PAK38" s="1013"/>
      <c r="PAL38" s="1013"/>
      <c r="PAM38" s="1013"/>
      <c r="PAN38" s="1013"/>
      <c r="PAO38" s="1013"/>
      <c r="PAP38" s="1013"/>
      <c r="PAQ38" s="1013"/>
      <c r="PAR38" s="1013"/>
      <c r="PAS38" s="1013"/>
      <c r="PAT38" s="1013"/>
      <c r="PAU38" s="1013"/>
      <c r="PAV38" s="1013"/>
      <c r="PAW38" s="1013"/>
      <c r="PAX38" s="1013"/>
      <c r="PAY38" s="1013"/>
      <c r="PAZ38" s="1013"/>
      <c r="PBA38" s="1013"/>
      <c r="PBB38" s="1013"/>
      <c r="PBC38" s="1013"/>
      <c r="PBD38" s="1013"/>
      <c r="PBE38" s="1013"/>
      <c r="PBF38" s="1013"/>
      <c r="PBG38" s="1013"/>
      <c r="PBH38" s="1013"/>
      <c r="PBI38" s="1013"/>
      <c r="PBJ38" s="1013"/>
      <c r="PBK38" s="1013"/>
      <c r="PBL38" s="1013"/>
      <c r="PBM38" s="1013"/>
      <c r="PBN38" s="1013"/>
      <c r="PBO38" s="1013"/>
      <c r="PBP38" s="1013"/>
      <c r="PBQ38" s="1013"/>
      <c r="PBR38" s="1013"/>
      <c r="PBS38" s="1013"/>
      <c r="PBT38" s="1013"/>
      <c r="PBU38" s="1013"/>
      <c r="PBV38" s="1013"/>
      <c r="PBW38" s="1013"/>
      <c r="PBX38" s="1013"/>
      <c r="PBY38" s="1013"/>
      <c r="PBZ38" s="1013"/>
      <c r="PCA38" s="1013"/>
      <c r="PCB38" s="1013"/>
      <c r="PCC38" s="1013"/>
      <c r="PCD38" s="1013"/>
      <c r="PCE38" s="1013"/>
      <c r="PCF38" s="1013"/>
      <c r="PCG38" s="1013"/>
      <c r="PCH38" s="1013"/>
      <c r="PCI38" s="1013"/>
      <c r="PCJ38" s="1013"/>
      <c r="PCK38" s="1013"/>
      <c r="PCL38" s="1013"/>
      <c r="PCM38" s="1013"/>
      <c r="PCN38" s="1013"/>
      <c r="PCO38" s="1013"/>
      <c r="PCP38" s="1013"/>
      <c r="PCQ38" s="1013"/>
      <c r="PCR38" s="1013"/>
      <c r="PCS38" s="1013"/>
      <c r="PCT38" s="1013"/>
      <c r="PCU38" s="1013"/>
      <c r="PCV38" s="1013"/>
      <c r="PCW38" s="1013"/>
      <c r="PCX38" s="1013"/>
      <c r="PCY38" s="1013"/>
      <c r="PCZ38" s="1013"/>
      <c r="PDA38" s="1013"/>
      <c r="PDB38" s="1013"/>
      <c r="PDC38" s="1013"/>
      <c r="PDD38" s="1013"/>
      <c r="PDE38" s="1013"/>
      <c r="PDF38" s="1013"/>
      <c r="PDG38" s="1013"/>
      <c r="PDH38" s="1013"/>
      <c r="PDI38" s="1013"/>
      <c r="PDJ38" s="1013"/>
      <c r="PDK38" s="1013"/>
      <c r="PDL38" s="1013"/>
      <c r="PDM38" s="1013"/>
      <c r="PDN38" s="1013"/>
      <c r="PDO38" s="1013"/>
      <c r="PDP38" s="1013"/>
      <c r="PDQ38" s="1013"/>
      <c r="PDR38" s="1013"/>
      <c r="PDS38" s="1013"/>
      <c r="PDT38" s="1013"/>
      <c r="PDU38" s="1013"/>
      <c r="PDV38" s="1013"/>
      <c r="PDW38" s="1013"/>
      <c r="PDX38" s="1013"/>
      <c r="PDY38" s="1013"/>
      <c r="PDZ38" s="1013"/>
      <c r="PEA38" s="1013"/>
      <c r="PEB38" s="1013"/>
      <c r="PEC38" s="1013"/>
      <c r="PED38" s="1013"/>
      <c r="PEE38" s="1013"/>
      <c r="PEF38" s="1013"/>
      <c r="PEG38" s="1013"/>
      <c r="PEH38" s="1013"/>
      <c r="PEI38" s="1013"/>
      <c r="PEJ38" s="1013"/>
      <c r="PEK38" s="1013"/>
      <c r="PEL38" s="1013"/>
      <c r="PEM38" s="1013"/>
      <c r="PEN38" s="1013"/>
      <c r="PEO38" s="1013"/>
      <c r="PEP38" s="1013"/>
      <c r="PEQ38" s="1013"/>
      <c r="PER38" s="1013"/>
      <c r="PES38" s="1013"/>
      <c r="PET38" s="1013"/>
      <c r="PEU38" s="1013"/>
      <c r="PEV38" s="1013"/>
      <c r="PEW38" s="1013"/>
      <c r="PEX38" s="1013"/>
      <c r="PEY38" s="1013"/>
      <c r="PEZ38" s="1013"/>
      <c r="PFA38" s="1013"/>
      <c r="PFB38" s="1013"/>
      <c r="PFC38" s="1013"/>
      <c r="PFD38" s="1013"/>
      <c r="PFE38" s="1013"/>
      <c r="PFF38" s="1013"/>
      <c r="PFG38" s="1013"/>
      <c r="PFH38" s="1013"/>
      <c r="PFI38" s="1013"/>
      <c r="PFJ38" s="1013"/>
      <c r="PFK38" s="1013"/>
      <c r="PFL38" s="1013"/>
      <c r="PFM38" s="1013"/>
      <c r="PFN38" s="1013"/>
      <c r="PFO38" s="1013"/>
      <c r="PFP38" s="1013"/>
      <c r="PFQ38" s="1013"/>
      <c r="PFR38" s="1013"/>
      <c r="PFS38" s="1013"/>
      <c r="PFT38" s="1013"/>
      <c r="PFU38" s="1013"/>
      <c r="PFV38" s="1013"/>
      <c r="PFW38" s="1013"/>
      <c r="PFX38" s="1013"/>
      <c r="PFY38" s="1013"/>
      <c r="PFZ38" s="1013"/>
      <c r="PGA38" s="1013"/>
      <c r="PGB38" s="1013"/>
      <c r="PGC38" s="1013"/>
      <c r="PGD38" s="1013"/>
      <c r="PGE38" s="1013"/>
      <c r="PGF38" s="1013"/>
      <c r="PGG38" s="1013"/>
      <c r="PGH38" s="1013"/>
      <c r="PGI38" s="1013"/>
      <c r="PGJ38" s="1013"/>
      <c r="PGK38" s="1013"/>
      <c r="PGL38" s="1013"/>
      <c r="PGM38" s="1013"/>
      <c r="PGN38" s="1013"/>
      <c r="PGO38" s="1013"/>
      <c r="PGP38" s="1013"/>
      <c r="PGQ38" s="1013"/>
      <c r="PGR38" s="1013"/>
      <c r="PGS38" s="1013"/>
      <c r="PGT38" s="1013"/>
      <c r="PGU38" s="1013"/>
      <c r="PGV38" s="1013"/>
      <c r="PGW38" s="1013"/>
      <c r="PGX38" s="1013"/>
      <c r="PGY38" s="1013"/>
      <c r="PGZ38" s="1013"/>
      <c r="PHA38" s="1013"/>
      <c r="PHB38" s="1013"/>
      <c r="PHC38" s="1013"/>
      <c r="PHD38" s="1013"/>
      <c r="PHE38" s="1013"/>
      <c r="PHF38" s="1013"/>
      <c r="PHG38" s="1013"/>
      <c r="PHH38" s="1013"/>
      <c r="PHI38" s="1013"/>
      <c r="PHJ38" s="1013"/>
      <c r="PHK38" s="1013"/>
      <c r="PHL38" s="1013"/>
      <c r="PHM38" s="1013"/>
      <c r="PHN38" s="1013"/>
      <c r="PHO38" s="1013"/>
      <c r="PHP38" s="1013"/>
      <c r="PHQ38" s="1013"/>
      <c r="PHR38" s="1013"/>
      <c r="PHS38" s="1013"/>
      <c r="PHT38" s="1013"/>
      <c r="PHU38" s="1013"/>
      <c r="PHV38" s="1013"/>
      <c r="PHW38" s="1013"/>
      <c r="PHX38" s="1013"/>
      <c r="PHY38" s="1013"/>
      <c r="PHZ38" s="1013"/>
      <c r="PIA38" s="1013"/>
      <c r="PIB38" s="1013"/>
      <c r="PIC38" s="1013"/>
      <c r="PID38" s="1013"/>
      <c r="PIE38" s="1013"/>
      <c r="PIF38" s="1013"/>
      <c r="PIG38" s="1013"/>
      <c r="PIH38" s="1013"/>
      <c r="PII38" s="1013"/>
      <c r="PIJ38" s="1013"/>
      <c r="PIK38" s="1013"/>
      <c r="PIL38" s="1013"/>
      <c r="PIM38" s="1013"/>
      <c r="PIN38" s="1013"/>
      <c r="PIO38" s="1013"/>
      <c r="PIP38" s="1013"/>
      <c r="PIQ38" s="1013"/>
      <c r="PIR38" s="1013"/>
      <c r="PIS38" s="1013"/>
      <c r="PIT38" s="1013"/>
      <c r="PIU38" s="1013"/>
      <c r="PIV38" s="1013"/>
      <c r="PIW38" s="1013"/>
      <c r="PIX38" s="1013"/>
      <c r="PIY38" s="1013"/>
      <c r="PIZ38" s="1013"/>
      <c r="PJA38" s="1013"/>
      <c r="PJB38" s="1013"/>
      <c r="PJC38" s="1013"/>
      <c r="PJD38" s="1013"/>
      <c r="PJE38" s="1013"/>
      <c r="PJF38" s="1013"/>
      <c r="PJG38" s="1013"/>
      <c r="PJH38" s="1013"/>
      <c r="PJI38" s="1013"/>
      <c r="PJJ38" s="1013"/>
      <c r="PJK38" s="1013"/>
      <c r="PJL38" s="1013"/>
      <c r="PJM38" s="1013"/>
      <c r="PJN38" s="1013"/>
      <c r="PJO38" s="1013"/>
      <c r="PJP38" s="1013"/>
      <c r="PJQ38" s="1013"/>
      <c r="PJR38" s="1013"/>
      <c r="PJS38" s="1013"/>
      <c r="PJT38" s="1013"/>
      <c r="PJU38" s="1013"/>
      <c r="PJV38" s="1013"/>
      <c r="PJW38" s="1013"/>
      <c r="PJX38" s="1013"/>
      <c r="PJY38" s="1013"/>
      <c r="PJZ38" s="1013"/>
      <c r="PKA38" s="1013"/>
      <c r="PKB38" s="1013"/>
      <c r="PKC38" s="1013"/>
      <c r="PKD38" s="1013"/>
      <c r="PKE38" s="1013"/>
      <c r="PKF38" s="1013"/>
      <c r="PKG38" s="1013"/>
      <c r="PKH38" s="1013"/>
      <c r="PKI38" s="1013"/>
      <c r="PKJ38" s="1013"/>
      <c r="PKK38" s="1013"/>
      <c r="PKL38" s="1013"/>
      <c r="PKM38" s="1013"/>
      <c r="PKN38" s="1013"/>
      <c r="PKO38" s="1013"/>
      <c r="PKP38" s="1013"/>
      <c r="PKQ38" s="1013"/>
      <c r="PKR38" s="1013"/>
      <c r="PKS38" s="1013"/>
      <c r="PKT38" s="1013"/>
      <c r="PKU38" s="1013"/>
      <c r="PKV38" s="1013"/>
      <c r="PKW38" s="1013"/>
      <c r="PKX38" s="1013"/>
      <c r="PKY38" s="1013"/>
      <c r="PKZ38" s="1013"/>
      <c r="PLA38" s="1013"/>
      <c r="PLB38" s="1013"/>
      <c r="PLC38" s="1013"/>
      <c r="PLD38" s="1013"/>
      <c r="PLE38" s="1013"/>
      <c r="PLF38" s="1013"/>
      <c r="PLG38" s="1013"/>
      <c r="PLH38" s="1013"/>
      <c r="PLI38" s="1013"/>
      <c r="PLJ38" s="1013"/>
      <c r="PLK38" s="1013"/>
      <c r="PLL38" s="1013"/>
      <c r="PLM38" s="1013"/>
      <c r="PLN38" s="1013"/>
      <c r="PLO38" s="1013"/>
      <c r="PLP38" s="1013"/>
      <c r="PLQ38" s="1013"/>
      <c r="PLR38" s="1013"/>
      <c r="PLS38" s="1013"/>
      <c r="PLT38" s="1013"/>
      <c r="PLU38" s="1013"/>
      <c r="PLV38" s="1013"/>
      <c r="PLW38" s="1013"/>
      <c r="PLX38" s="1013"/>
      <c r="PLY38" s="1013"/>
      <c r="PLZ38" s="1013"/>
      <c r="PMA38" s="1013"/>
      <c r="PMB38" s="1013"/>
      <c r="PMC38" s="1013"/>
      <c r="PMD38" s="1013"/>
      <c r="PME38" s="1013"/>
      <c r="PMF38" s="1013"/>
      <c r="PMG38" s="1013"/>
      <c r="PMH38" s="1013"/>
      <c r="PMI38" s="1013"/>
      <c r="PMJ38" s="1013"/>
      <c r="PMK38" s="1013"/>
      <c r="PML38" s="1013"/>
      <c r="PMM38" s="1013"/>
      <c r="PMN38" s="1013"/>
      <c r="PMO38" s="1013"/>
      <c r="PMP38" s="1013"/>
      <c r="PMQ38" s="1013"/>
      <c r="PMR38" s="1013"/>
      <c r="PMS38" s="1013"/>
      <c r="PMT38" s="1013"/>
      <c r="PMU38" s="1013"/>
      <c r="PMV38" s="1013"/>
      <c r="PMW38" s="1013"/>
      <c r="PMX38" s="1013"/>
      <c r="PMY38" s="1013"/>
      <c r="PMZ38" s="1013"/>
      <c r="PNA38" s="1013"/>
      <c r="PNB38" s="1013"/>
      <c r="PNC38" s="1013"/>
      <c r="PND38" s="1013"/>
      <c r="PNE38" s="1013"/>
      <c r="PNF38" s="1013"/>
      <c r="PNG38" s="1013"/>
      <c r="PNH38" s="1013"/>
      <c r="PNI38" s="1013"/>
      <c r="PNJ38" s="1013"/>
      <c r="PNK38" s="1013"/>
      <c r="PNL38" s="1013"/>
      <c r="PNM38" s="1013"/>
      <c r="PNN38" s="1013"/>
      <c r="PNO38" s="1013"/>
      <c r="PNP38" s="1013"/>
      <c r="PNQ38" s="1013"/>
      <c r="PNR38" s="1013"/>
      <c r="PNS38" s="1013"/>
      <c r="PNT38" s="1013"/>
      <c r="PNU38" s="1013"/>
      <c r="PNV38" s="1013"/>
      <c r="PNW38" s="1013"/>
      <c r="PNX38" s="1013"/>
      <c r="PNY38" s="1013"/>
      <c r="PNZ38" s="1013"/>
      <c r="POA38" s="1013"/>
      <c r="POB38" s="1013"/>
      <c r="POC38" s="1013"/>
      <c r="POD38" s="1013"/>
      <c r="POE38" s="1013"/>
      <c r="POF38" s="1013"/>
      <c r="POG38" s="1013"/>
      <c r="POH38" s="1013"/>
      <c r="POI38" s="1013"/>
      <c r="POJ38" s="1013"/>
      <c r="POK38" s="1013"/>
      <c r="POL38" s="1013"/>
      <c r="POM38" s="1013"/>
      <c r="PON38" s="1013"/>
      <c r="POO38" s="1013"/>
      <c r="POP38" s="1013"/>
      <c r="POQ38" s="1013"/>
      <c r="POR38" s="1013"/>
      <c r="POS38" s="1013"/>
      <c r="POT38" s="1013"/>
      <c r="POU38" s="1013"/>
      <c r="POV38" s="1013"/>
      <c r="POW38" s="1013"/>
      <c r="POX38" s="1013"/>
      <c r="POY38" s="1013"/>
      <c r="POZ38" s="1013"/>
      <c r="PPA38" s="1013"/>
      <c r="PPB38" s="1013"/>
      <c r="PPC38" s="1013"/>
      <c r="PPD38" s="1013"/>
      <c r="PPE38" s="1013"/>
      <c r="PPF38" s="1013"/>
      <c r="PPG38" s="1013"/>
      <c r="PPH38" s="1013"/>
      <c r="PPI38" s="1013"/>
      <c r="PPJ38" s="1013"/>
      <c r="PPK38" s="1013"/>
      <c r="PPL38" s="1013"/>
      <c r="PPM38" s="1013"/>
      <c r="PPN38" s="1013"/>
      <c r="PPO38" s="1013"/>
      <c r="PPP38" s="1013"/>
      <c r="PPQ38" s="1013"/>
      <c r="PPR38" s="1013"/>
      <c r="PPS38" s="1013"/>
      <c r="PPT38" s="1013"/>
      <c r="PPU38" s="1013"/>
      <c r="PPV38" s="1013"/>
      <c r="PPW38" s="1013"/>
      <c r="PPX38" s="1013"/>
      <c r="PPY38" s="1013"/>
      <c r="PPZ38" s="1013"/>
      <c r="PQA38" s="1013"/>
      <c r="PQB38" s="1013"/>
      <c r="PQC38" s="1013"/>
      <c r="PQD38" s="1013"/>
      <c r="PQE38" s="1013"/>
      <c r="PQF38" s="1013"/>
      <c r="PQG38" s="1013"/>
      <c r="PQH38" s="1013"/>
      <c r="PQI38" s="1013"/>
      <c r="PQJ38" s="1013"/>
      <c r="PQK38" s="1013"/>
      <c r="PQL38" s="1013"/>
      <c r="PQM38" s="1013"/>
      <c r="PQN38" s="1013"/>
      <c r="PQO38" s="1013"/>
      <c r="PQP38" s="1013"/>
      <c r="PQQ38" s="1013"/>
      <c r="PQR38" s="1013"/>
      <c r="PQS38" s="1013"/>
      <c r="PQT38" s="1013"/>
      <c r="PQU38" s="1013"/>
      <c r="PQV38" s="1013"/>
      <c r="PQW38" s="1013"/>
      <c r="PQX38" s="1013"/>
      <c r="PQY38" s="1013"/>
      <c r="PQZ38" s="1013"/>
      <c r="PRA38" s="1013"/>
      <c r="PRB38" s="1013"/>
      <c r="PRC38" s="1013"/>
      <c r="PRD38" s="1013"/>
      <c r="PRE38" s="1013"/>
      <c r="PRF38" s="1013"/>
      <c r="PRG38" s="1013"/>
      <c r="PRH38" s="1013"/>
      <c r="PRI38" s="1013"/>
      <c r="PRJ38" s="1013"/>
      <c r="PRK38" s="1013"/>
      <c r="PRL38" s="1013"/>
      <c r="PRM38" s="1013"/>
      <c r="PRN38" s="1013"/>
      <c r="PRO38" s="1013"/>
      <c r="PRP38" s="1013"/>
      <c r="PRQ38" s="1013"/>
      <c r="PRR38" s="1013"/>
      <c r="PRS38" s="1013"/>
      <c r="PRT38" s="1013"/>
      <c r="PRU38" s="1013"/>
      <c r="PRV38" s="1013"/>
      <c r="PRW38" s="1013"/>
      <c r="PRX38" s="1013"/>
      <c r="PRY38" s="1013"/>
      <c r="PRZ38" s="1013"/>
      <c r="PSA38" s="1013"/>
      <c r="PSB38" s="1013"/>
      <c r="PSC38" s="1013"/>
      <c r="PSD38" s="1013"/>
      <c r="PSE38" s="1013"/>
      <c r="PSF38" s="1013"/>
      <c r="PSG38" s="1013"/>
      <c r="PSH38" s="1013"/>
      <c r="PSI38" s="1013"/>
      <c r="PSJ38" s="1013"/>
      <c r="PSK38" s="1013"/>
      <c r="PSL38" s="1013"/>
      <c r="PSM38" s="1013"/>
      <c r="PSN38" s="1013"/>
      <c r="PSO38" s="1013"/>
      <c r="PSP38" s="1013"/>
      <c r="PSQ38" s="1013"/>
      <c r="PSR38" s="1013"/>
      <c r="PSS38" s="1013"/>
      <c r="PST38" s="1013"/>
      <c r="PSU38" s="1013"/>
      <c r="PSV38" s="1013"/>
      <c r="PSW38" s="1013"/>
      <c r="PSX38" s="1013"/>
      <c r="PSY38" s="1013"/>
      <c r="PSZ38" s="1013"/>
      <c r="PTA38" s="1013"/>
      <c r="PTB38" s="1013"/>
      <c r="PTC38" s="1013"/>
      <c r="PTD38" s="1013"/>
      <c r="PTE38" s="1013"/>
      <c r="PTF38" s="1013"/>
      <c r="PTG38" s="1013"/>
      <c r="PTH38" s="1013"/>
      <c r="PTI38" s="1013"/>
      <c r="PTJ38" s="1013"/>
      <c r="PTK38" s="1013"/>
      <c r="PTL38" s="1013"/>
      <c r="PTM38" s="1013"/>
      <c r="PTN38" s="1013"/>
      <c r="PTO38" s="1013"/>
      <c r="PTP38" s="1013"/>
      <c r="PTQ38" s="1013"/>
      <c r="PTR38" s="1013"/>
      <c r="PTS38" s="1013"/>
      <c r="PTT38" s="1013"/>
      <c r="PTU38" s="1013"/>
      <c r="PTV38" s="1013"/>
      <c r="PTW38" s="1013"/>
      <c r="PTX38" s="1013"/>
      <c r="PTY38" s="1013"/>
      <c r="PTZ38" s="1013"/>
      <c r="PUA38" s="1013"/>
      <c r="PUB38" s="1013"/>
      <c r="PUC38" s="1013"/>
      <c r="PUD38" s="1013"/>
      <c r="PUE38" s="1013"/>
      <c r="PUF38" s="1013"/>
      <c r="PUG38" s="1013"/>
      <c r="PUH38" s="1013"/>
      <c r="PUI38" s="1013"/>
      <c r="PUJ38" s="1013"/>
      <c r="PUK38" s="1013"/>
      <c r="PUL38" s="1013"/>
      <c r="PUM38" s="1013"/>
      <c r="PUN38" s="1013"/>
      <c r="PUO38" s="1013"/>
      <c r="PUP38" s="1013"/>
      <c r="PUQ38" s="1013"/>
      <c r="PUR38" s="1013"/>
      <c r="PUS38" s="1013"/>
      <c r="PUT38" s="1013"/>
      <c r="PUU38" s="1013"/>
      <c r="PUV38" s="1013"/>
      <c r="PUW38" s="1013"/>
      <c r="PUX38" s="1013"/>
      <c r="PUY38" s="1013"/>
      <c r="PUZ38" s="1013"/>
      <c r="PVA38" s="1013"/>
      <c r="PVB38" s="1013"/>
      <c r="PVC38" s="1013"/>
      <c r="PVD38" s="1013"/>
      <c r="PVE38" s="1013"/>
      <c r="PVF38" s="1013"/>
      <c r="PVG38" s="1013"/>
      <c r="PVH38" s="1013"/>
      <c r="PVI38" s="1013"/>
      <c r="PVJ38" s="1013"/>
      <c r="PVK38" s="1013"/>
      <c r="PVL38" s="1013"/>
      <c r="PVM38" s="1013"/>
      <c r="PVN38" s="1013"/>
      <c r="PVO38" s="1013"/>
      <c r="PVP38" s="1013"/>
      <c r="PVQ38" s="1013"/>
      <c r="PVR38" s="1013"/>
      <c r="PVS38" s="1013"/>
      <c r="PVT38" s="1013"/>
      <c r="PVU38" s="1013"/>
      <c r="PVV38" s="1013"/>
      <c r="PVW38" s="1013"/>
      <c r="PVX38" s="1013"/>
      <c r="PVY38" s="1013"/>
      <c r="PVZ38" s="1013"/>
      <c r="PWA38" s="1013"/>
      <c r="PWB38" s="1013"/>
      <c r="PWC38" s="1013"/>
      <c r="PWD38" s="1013"/>
      <c r="PWE38" s="1013"/>
      <c r="PWF38" s="1013"/>
      <c r="PWG38" s="1013"/>
      <c r="PWH38" s="1013"/>
      <c r="PWI38" s="1013"/>
      <c r="PWJ38" s="1013"/>
      <c r="PWK38" s="1013"/>
      <c r="PWL38" s="1013"/>
      <c r="PWM38" s="1013"/>
      <c r="PWN38" s="1013"/>
      <c r="PWO38" s="1013"/>
      <c r="PWP38" s="1013"/>
      <c r="PWQ38" s="1013"/>
      <c r="PWR38" s="1013"/>
      <c r="PWS38" s="1013"/>
      <c r="PWT38" s="1013"/>
      <c r="PWU38" s="1013"/>
      <c r="PWV38" s="1013"/>
      <c r="PWW38" s="1013"/>
      <c r="PWX38" s="1013"/>
      <c r="PWY38" s="1013"/>
      <c r="PWZ38" s="1013"/>
      <c r="PXA38" s="1013"/>
      <c r="PXB38" s="1013"/>
      <c r="PXC38" s="1013"/>
      <c r="PXD38" s="1013"/>
      <c r="PXE38" s="1013"/>
      <c r="PXF38" s="1013"/>
      <c r="PXG38" s="1013"/>
      <c r="PXH38" s="1013"/>
      <c r="PXI38" s="1013"/>
      <c r="PXJ38" s="1013"/>
      <c r="PXK38" s="1013"/>
      <c r="PXL38" s="1013"/>
      <c r="PXM38" s="1013"/>
      <c r="PXN38" s="1013"/>
      <c r="PXO38" s="1013"/>
      <c r="PXP38" s="1013"/>
      <c r="PXQ38" s="1013"/>
      <c r="PXR38" s="1013"/>
      <c r="PXS38" s="1013"/>
      <c r="PXT38" s="1013"/>
      <c r="PXU38" s="1013"/>
      <c r="PXV38" s="1013"/>
      <c r="PXW38" s="1013"/>
      <c r="PXX38" s="1013"/>
      <c r="PXY38" s="1013"/>
      <c r="PXZ38" s="1013"/>
      <c r="PYA38" s="1013"/>
      <c r="PYB38" s="1013"/>
      <c r="PYC38" s="1013"/>
      <c r="PYD38" s="1013"/>
      <c r="PYE38" s="1013"/>
      <c r="PYF38" s="1013"/>
      <c r="PYG38" s="1013"/>
      <c r="PYH38" s="1013"/>
      <c r="PYI38" s="1013"/>
      <c r="PYJ38" s="1013"/>
      <c r="PYK38" s="1013"/>
      <c r="PYL38" s="1013"/>
      <c r="PYM38" s="1013"/>
      <c r="PYN38" s="1013"/>
      <c r="PYO38" s="1013"/>
      <c r="PYP38" s="1013"/>
      <c r="PYQ38" s="1013"/>
      <c r="PYR38" s="1013"/>
      <c r="PYS38" s="1013"/>
      <c r="PYT38" s="1013"/>
      <c r="PYU38" s="1013"/>
      <c r="PYV38" s="1013"/>
      <c r="PYW38" s="1013"/>
      <c r="PYX38" s="1013"/>
      <c r="PYY38" s="1013"/>
      <c r="PYZ38" s="1013"/>
      <c r="PZA38" s="1013"/>
      <c r="PZB38" s="1013"/>
      <c r="PZC38" s="1013"/>
      <c r="PZD38" s="1013"/>
      <c r="PZE38" s="1013"/>
      <c r="PZF38" s="1013"/>
      <c r="PZG38" s="1013"/>
      <c r="PZH38" s="1013"/>
      <c r="PZI38" s="1013"/>
      <c r="PZJ38" s="1013"/>
      <c r="PZK38" s="1013"/>
      <c r="PZL38" s="1013"/>
      <c r="PZM38" s="1013"/>
      <c r="PZN38" s="1013"/>
      <c r="PZO38" s="1013"/>
      <c r="PZP38" s="1013"/>
      <c r="PZQ38" s="1013"/>
      <c r="PZR38" s="1013"/>
      <c r="PZS38" s="1013"/>
      <c r="PZT38" s="1013"/>
      <c r="PZU38" s="1013"/>
      <c r="PZV38" s="1013"/>
      <c r="PZW38" s="1013"/>
      <c r="PZX38" s="1013"/>
      <c r="PZY38" s="1013"/>
      <c r="PZZ38" s="1013"/>
      <c r="QAA38" s="1013"/>
      <c r="QAB38" s="1013"/>
      <c r="QAC38" s="1013"/>
      <c r="QAD38" s="1013"/>
      <c r="QAE38" s="1013"/>
      <c r="QAF38" s="1013"/>
      <c r="QAG38" s="1013"/>
      <c r="QAH38" s="1013"/>
      <c r="QAI38" s="1013"/>
      <c r="QAJ38" s="1013"/>
      <c r="QAK38" s="1013"/>
      <c r="QAL38" s="1013"/>
      <c r="QAM38" s="1013"/>
      <c r="QAN38" s="1013"/>
      <c r="QAO38" s="1013"/>
      <c r="QAP38" s="1013"/>
      <c r="QAQ38" s="1013"/>
      <c r="QAR38" s="1013"/>
      <c r="QAS38" s="1013"/>
      <c r="QAT38" s="1013"/>
      <c r="QAU38" s="1013"/>
      <c r="QAV38" s="1013"/>
      <c r="QAW38" s="1013"/>
      <c r="QAX38" s="1013"/>
      <c r="QAY38" s="1013"/>
      <c r="QAZ38" s="1013"/>
      <c r="QBA38" s="1013"/>
      <c r="QBB38" s="1013"/>
      <c r="QBC38" s="1013"/>
      <c r="QBD38" s="1013"/>
      <c r="QBE38" s="1013"/>
      <c r="QBF38" s="1013"/>
      <c r="QBG38" s="1013"/>
      <c r="QBH38" s="1013"/>
      <c r="QBI38" s="1013"/>
      <c r="QBJ38" s="1013"/>
      <c r="QBK38" s="1013"/>
      <c r="QBL38" s="1013"/>
      <c r="QBM38" s="1013"/>
      <c r="QBN38" s="1013"/>
      <c r="QBO38" s="1013"/>
      <c r="QBP38" s="1013"/>
      <c r="QBQ38" s="1013"/>
      <c r="QBR38" s="1013"/>
      <c r="QBS38" s="1013"/>
      <c r="QBT38" s="1013"/>
      <c r="QBU38" s="1013"/>
      <c r="QBV38" s="1013"/>
      <c r="QBW38" s="1013"/>
      <c r="QBX38" s="1013"/>
      <c r="QBY38" s="1013"/>
      <c r="QBZ38" s="1013"/>
      <c r="QCA38" s="1013"/>
      <c r="QCB38" s="1013"/>
      <c r="QCC38" s="1013"/>
      <c r="QCD38" s="1013"/>
      <c r="QCE38" s="1013"/>
      <c r="QCF38" s="1013"/>
      <c r="QCG38" s="1013"/>
      <c r="QCH38" s="1013"/>
      <c r="QCI38" s="1013"/>
      <c r="QCJ38" s="1013"/>
      <c r="QCK38" s="1013"/>
      <c r="QCL38" s="1013"/>
      <c r="QCM38" s="1013"/>
      <c r="QCN38" s="1013"/>
      <c r="QCO38" s="1013"/>
      <c r="QCP38" s="1013"/>
      <c r="QCQ38" s="1013"/>
      <c r="QCR38" s="1013"/>
      <c r="QCS38" s="1013"/>
      <c r="QCT38" s="1013"/>
      <c r="QCU38" s="1013"/>
      <c r="QCV38" s="1013"/>
      <c r="QCW38" s="1013"/>
      <c r="QCX38" s="1013"/>
      <c r="QCY38" s="1013"/>
      <c r="QCZ38" s="1013"/>
      <c r="QDA38" s="1013"/>
      <c r="QDB38" s="1013"/>
      <c r="QDC38" s="1013"/>
      <c r="QDD38" s="1013"/>
      <c r="QDE38" s="1013"/>
      <c r="QDF38" s="1013"/>
      <c r="QDG38" s="1013"/>
      <c r="QDH38" s="1013"/>
      <c r="QDI38" s="1013"/>
      <c r="QDJ38" s="1013"/>
      <c r="QDK38" s="1013"/>
      <c r="QDL38" s="1013"/>
      <c r="QDM38" s="1013"/>
      <c r="QDN38" s="1013"/>
      <c r="QDO38" s="1013"/>
      <c r="QDP38" s="1013"/>
      <c r="QDQ38" s="1013"/>
      <c r="QDR38" s="1013"/>
      <c r="QDS38" s="1013"/>
      <c r="QDT38" s="1013"/>
      <c r="QDU38" s="1013"/>
      <c r="QDV38" s="1013"/>
      <c r="QDW38" s="1013"/>
      <c r="QDX38" s="1013"/>
      <c r="QDY38" s="1013"/>
      <c r="QDZ38" s="1013"/>
      <c r="QEA38" s="1013"/>
      <c r="QEB38" s="1013"/>
      <c r="QEC38" s="1013"/>
      <c r="QED38" s="1013"/>
      <c r="QEE38" s="1013"/>
      <c r="QEF38" s="1013"/>
      <c r="QEG38" s="1013"/>
      <c r="QEH38" s="1013"/>
      <c r="QEI38" s="1013"/>
      <c r="QEJ38" s="1013"/>
      <c r="QEK38" s="1013"/>
      <c r="QEL38" s="1013"/>
      <c r="QEM38" s="1013"/>
      <c r="QEN38" s="1013"/>
      <c r="QEO38" s="1013"/>
      <c r="QEP38" s="1013"/>
      <c r="QEQ38" s="1013"/>
      <c r="QER38" s="1013"/>
      <c r="QES38" s="1013"/>
      <c r="QET38" s="1013"/>
      <c r="QEU38" s="1013"/>
      <c r="QEV38" s="1013"/>
      <c r="QEW38" s="1013"/>
      <c r="QEX38" s="1013"/>
      <c r="QEY38" s="1013"/>
      <c r="QEZ38" s="1013"/>
      <c r="QFA38" s="1013"/>
      <c r="QFB38" s="1013"/>
      <c r="QFC38" s="1013"/>
      <c r="QFD38" s="1013"/>
      <c r="QFE38" s="1013"/>
      <c r="QFF38" s="1013"/>
      <c r="QFG38" s="1013"/>
      <c r="QFH38" s="1013"/>
      <c r="QFI38" s="1013"/>
      <c r="QFJ38" s="1013"/>
      <c r="QFK38" s="1013"/>
      <c r="QFL38" s="1013"/>
      <c r="QFM38" s="1013"/>
      <c r="QFN38" s="1013"/>
      <c r="QFO38" s="1013"/>
      <c r="QFP38" s="1013"/>
      <c r="QFQ38" s="1013"/>
      <c r="QFR38" s="1013"/>
      <c r="QFS38" s="1013"/>
      <c r="QFT38" s="1013"/>
      <c r="QFU38" s="1013"/>
      <c r="QFV38" s="1013"/>
      <c r="QFW38" s="1013"/>
      <c r="QFX38" s="1013"/>
      <c r="QFY38" s="1013"/>
      <c r="QFZ38" s="1013"/>
      <c r="QGA38" s="1013"/>
      <c r="QGB38" s="1013"/>
      <c r="QGC38" s="1013"/>
      <c r="QGD38" s="1013"/>
      <c r="QGE38" s="1013"/>
      <c r="QGF38" s="1013"/>
      <c r="QGG38" s="1013"/>
      <c r="QGH38" s="1013"/>
      <c r="QGI38" s="1013"/>
      <c r="QGJ38" s="1013"/>
      <c r="QGK38" s="1013"/>
      <c r="QGL38" s="1013"/>
      <c r="QGM38" s="1013"/>
      <c r="QGN38" s="1013"/>
      <c r="QGO38" s="1013"/>
      <c r="QGP38" s="1013"/>
      <c r="QGQ38" s="1013"/>
      <c r="QGR38" s="1013"/>
      <c r="QGS38" s="1013"/>
      <c r="QGT38" s="1013"/>
      <c r="QGU38" s="1013"/>
      <c r="QGV38" s="1013"/>
      <c r="QGW38" s="1013"/>
      <c r="QGX38" s="1013"/>
      <c r="QGY38" s="1013"/>
      <c r="QGZ38" s="1013"/>
      <c r="QHA38" s="1013"/>
      <c r="QHB38" s="1013"/>
      <c r="QHC38" s="1013"/>
      <c r="QHD38" s="1013"/>
      <c r="QHE38" s="1013"/>
      <c r="QHF38" s="1013"/>
      <c r="QHG38" s="1013"/>
      <c r="QHH38" s="1013"/>
      <c r="QHI38" s="1013"/>
      <c r="QHJ38" s="1013"/>
      <c r="QHK38" s="1013"/>
      <c r="QHL38" s="1013"/>
      <c r="QHM38" s="1013"/>
      <c r="QHN38" s="1013"/>
      <c r="QHO38" s="1013"/>
      <c r="QHP38" s="1013"/>
      <c r="QHQ38" s="1013"/>
      <c r="QHR38" s="1013"/>
      <c r="QHS38" s="1013"/>
      <c r="QHT38" s="1013"/>
      <c r="QHU38" s="1013"/>
      <c r="QHV38" s="1013"/>
      <c r="QHW38" s="1013"/>
      <c r="QHX38" s="1013"/>
      <c r="QHY38" s="1013"/>
      <c r="QHZ38" s="1013"/>
      <c r="QIA38" s="1013"/>
      <c r="QIB38" s="1013"/>
      <c r="QIC38" s="1013"/>
      <c r="QID38" s="1013"/>
      <c r="QIE38" s="1013"/>
      <c r="QIF38" s="1013"/>
      <c r="QIG38" s="1013"/>
      <c r="QIH38" s="1013"/>
      <c r="QII38" s="1013"/>
      <c r="QIJ38" s="1013"/>
      <c r="QIK38" s="1013"/>
      <c r="QIL38" s="1013"/>
      <c r="QIM38" s="1013"/>
      <c r="QIN38" s="1013"/>
      <c r="QIO38" s="1013"/>
      <c r="QIP38" s="1013"/>
      <c r="QIQ38" s="1013"/>
      <c r="QIR38" s="1013"/>
      <c r="QIS38" s="1013"/>
      <c r="QIT38" s="1013"/>
      <c r="QIU38" s="1013"/>
      <c r="QIV38" s="1013"/>
      <c r="QIW38" s="1013"/>
      <c r="QIX38" s="1013"/>
      <c r="QIY38" s="1013"/>
      <c r="QIZ38" s="1013"/>
      <c r="QJA38" s="1013"/>
      <c r="QJB38" s="1013"/>
      <c r="QJC38" s="1013"/>
      <c r="QJD38" s="1013"/>
      <c r="QJE38" s="1013"/>
      <c r="QJF38" s="1013"/>
      <c r="QJG38" s="1013"/>
      <c r="QJH38" s="1013"/>
      <c r="QJI38" s="1013"/>
      <c r="QJJ38" s="1013"/>
      <c r="QJK38" s="1013"/>
      <c r="QJL38" s="1013"/>
      <c r="QJM38" s="1013"/>
      <c r="QJN38" s="1013"/>
      <c r="QJO38" s="1013"/>
      <c r="QJP38" s="1013"/>
      <c r="QJQ38" s="1013"/>
      <c r="QJR38" s="1013"/>
      <c r="QJS38" s="1013"/>
      <c r="QJT38" s="1013"/>
      <c r="QJU38" s="1013"/>
      <c r="QJV38" s="1013"/>
      <c r="QJW38" s="1013"/>
      <c r="QJX38" s="1013"/>
      <c r="QJY38" s="1013"/>
      <c r="QJZ38" s="1013"/>
      <c r="QKA38" s="1013"/>
      <c r="QKB38" s="1013"/>
      <c r="QKC38" s="1013"/>
      <c r="QKD38" s="1013"/>
      <c r="QKE38" s="1013"/>
      <c r="QKF38" s="1013"/>
      <c r="QKG38" s="1013"/>
      <c r="QKH38" s="1013"/>
      <c r="QKI38" s="1013"/>
      <c r="QKJ38" s="1013"/>
      <c r="QKK38" s="1013"/>
      <c r="QKL38" s="1013"/>
      <c r="QKM38" s="1013"/>
      <c r="QKN38" s="1013"/>
      <c r="QKO38" s="1013"/>
      <c r="QKP38" s="1013"/>
      <c r="QKQ38" s="1013"/>
      <c r="QKR38" s="1013"/>
      <c r="QKS38" s="1013"/>
      <c r="QKT38" s="1013"/>
      <c r="QKU38" s="1013"/>
      <c r="QKV38" s="1013"/>
      <c r="QKW38" s="1013"/>
      <c r="QKX38" s="1013"/>
      <c r="QKY38" s="1013"/>
      <c r="QKZ38" s="1013"/>
      <c r="QLA38" s="1013"/>
      <c r="QLB38" s="1013"/>
      <c r="QLC38" s="1013"/>
      <c r="QLD38" s="1013"/>
      <c r="QLE38" s="1013"/>
      <c r="QLF38" s="1013"/>
      <c r="QLG38" s="1013"/>
      <c r="QLH38" s="1013"/>
      <c r="QLI38" s="1013"/>
      <c r="QLJ38" s="1013"/>
      <c r="QLK38" s="1013"/>
      <c r="QLL38" s="1013"/>
      <c r="QLM38" s="1013"/>
      <c r="QLN38" s="1013"/>
      <c r="QLO38" s="1013"/>
      <c r="QLP38" s="1013"/>
      <c r="QLQ38" s="1013"/>
      <c r="QLR38" s="1013"/>
      <c r="QLS38" s="1013"/>
      <c r="QLT38" s="1013"/>
      <c r="QLU38" s="1013"/>
      <c r="QLV38" s="1013"/>
      <c r="QLW38" s="1013"/>
      <c r="QLX38" s="1013"/>
      <c r="QLY38" s="1013"/>
      <c r="QLZ38" s="1013"/>
      <c r="QMA38" s="1013"/>
      <c r="QMB38" s="1013"/>
      <c r="QMC38" s="1013"/>
      <c r="QMD38" s="1013"/>
      <c r="QME38" s="1013"/>
      <c r="QMF38" s="1013"/>
      <c r="QMG38" s="1013"/>
      <c r="QMH38" s="1013"/>
      <c r="QMI38" s="1013"/>
      <c r="QMJ38" s="1013"/>
      <c r="QMK38" s="1013"/>
      <c r="QML38" s="1013"/>
      <c r="QMM38" s="1013"/>
      <c r="QMN38" s="1013"/>
      <c r="QMO38" s="1013"/>
      <c r="QMP38" s="1013"/>
      <c r="QMQ38" s="1013"/>
      <c r="QMR38" s="1013"/>
      <c r="QMS38" s="1013"/>
      <c r="QMT38" s="1013"/>
      <c r="QMU38" s="1013"/>
      <c r="QMV38" s="1013"/>
      <c r="QMW38" s="1013"/>
      <c r="QMX38" s="1013"/>
      <c r="QMY38" s="1013"/>
      <c r="QMZ38" s="1013"/>
      <c r="QNA38" s="1013"/>
      <c r="QNB38" s="1013"/>
      <c r="QNC38" s="1013"/>
      <c r="QND38" s="1013"/>
      <c r="QNE38" s="1013"/>
      <c r="QNF38" s="1013"/>
      <c r="QNG38" s="1013"/>
      <c r="QNH38" s="1013"/>
      <c r="QNI38" s="1013"/>
      <c r="QNJ38" s="1013"/>
      <c r="QNK38" s="1013"/>
      <c r="QNL38" s="1013"/>
      <c r="QNM38" s="1013"/>
      <c r="QNN38" s="1013"/>
      <c r="QNO38" s="1013"/>
      <c r="QNP38" s="1013"/>
      <c r="QNQ38" s="1013"/>
      <c r="QNR38" s="1013"/>
      <c r="QNS38" s="1013"/>
      <c r="QNT38" s="1013"/>
      <c r="QNU38" s="1013"/>
      <c r="QNV38" s="1013"/>
      <c r="QNW38" s="1013"/>
      <c r="QNX38" s="1013"/>
      <c r="QNY38" s="1013"/>
      <c r="QNZ38" s="1013"/>
      <c r="QOA38" s="1013"/>
      <c r="QOB38" s="1013"/>
      <c r="QOC38" s="1013"/>
      <c r="QOD38" s="1013"/>
      <c r="QOE38" s="1013"/>
      <c r="QOF38" s="1013"/>
      <c r="QOG38" s="1013"/>
      <c r="QOH38" s="1013"/>
      <c r="QOI38" s="1013"/>
      <c r="QOJ38" s="1013"/>
      <c r="QOK38" s="1013"/>
      <c r="QOL38" s="1013"/>
      <c r="QOM38" s="1013"/>
      <c r="QON38" s="1013"/>
      <c r="QOO38" s="1013"/>
      <c r="QOP38" s="1013"/>
      <c r="QOQ38" s="1013"/>
      <c r="QOR38" s="1013"/>
      <c r="QOS38" s="1013"/>
      <c r="QOT38" s="1013"/>
      <c r="QOU38" s="1013"/>
      <c r="QOV38" s="1013"/>
      <c r="QOW38" s="1013"/>
      <c r="QOX38" s="1013"/>
      <c r="QOY38" s="1013"/>
      <c r="QOZ38" s="1013"/>
      <c r="QPA38" s="1013"/>
      <c r="QPB38" s="1013"/>
      <c r="QPC38" s="1013"/>
      <c r="QPD38" s="1013"/>
      <c r="QPE38" s="1013"/>
      <c r="QPF38" s="1013"/>
      <c r="QPG38" s="1013"/>
      <c r="QPH38" s="1013"/>
      <c r="QPI38" s="1013"/>
      <c r="QPJ38" s="1013"/>
      <c r="QPK38" s="1013"/>
      <c r="QPL38" s="1013"/>
      <c r="QPM38" s="1013"/>
      <c r="QPN38" s="1013"/>
      <c r="QPO38" s="1013"/>
      <c r="QPP38" s="1013"/>
      <c r="QPQ38" s="1013"/>
      <c r="QPR38" s="1013"/>
      <c r="QPS38" s="1013"/>
      <c r="QPT38" s="1013"/>
      <c r="QPU38" s="1013"/>
      <c r="QPV38" s="1013"/>
      <c r="QPW38" s="1013"/>
      <c r="QPX38" s="1013"/>
      <c r="QPY38" s="1013"/>
      <c r="QPZ38" s="1013"/>
      <c r="QQA38" s="1013"/>
      <c r="QQB38" s="1013"/>
      <c r="QQC38" s="1013"/>
      <c r="QQD38" s="1013"/>
      <c r="QQE38" s="1013"/>
      <c r="QQF38" s="1013"/>
      <c r="QQG38" s="1013"/>
      <c r="QQH38" s="1013"/>
      <c r="QQI38" s="1013"/>
      <c r="QQJ38" s="1013"/>
      <c r="QQK38" s="1013"/>
      <c r="QQL38" s="1013"/>
      <c r="QQM38" s="1013"/>
      <c r="QQN38" s="1013"/>
      <c r="QQO38" s="1013"/>
      <c r="QQP38" s="1013"/>
      <c r="QQQ38" s="1013"/>
      <c r="QQR38" s="1013"/>
      <c r="QQS38" s="1013"/>
      <c r="QQT38" s="1013"/>
      <c r="QQU38" s="1013"/>
      <c r="QQV38" s="1013"/>
      <c r="QQW38" s="1013"/>
      <c r="QQX38" s="1013"/>
      <c r="QQY38" s="1013"/>
      <c r="QQZ38" s="1013"/>
      <c r="QRA38" s="1013"/>
      <c r="QRB38" s="1013"/>
      <c r="QRC38" s="1013"/>
      <c r="QRD38" s="1013"/>
      <c r="QRE38" s="1013"/>
      <c r="QRF38" s="1013"/>
      <c r="QRG38" s="1013"/>
      <c r="QRH38" s="1013"/>
      <c r="QRI38" s="1013"/>
      <c r="QRJ38" s="1013"/>
      <c r="QRK38" s="1013"/>
      <c r="QRL38" s="1013"/>
      <c r="QRM38" s="1013"/>
      <c r="QRN38" s="1013"/>
      <c r="QRO38" s="1013"/>
      <c r="QRP38" s="1013"/>
      <c r="QRQ38" s="1013"/>
      <c r="QRR38" s="1013"/>
      <c r="QRS38" s="1013"/>
      <c r="QRT38" s="1013"/>
      <c r="QRU38" s="1013"/>
      <c r="QRV38" s="1013"/>
      <c r="QRW38" s="1013"/>
      <c r="QRX38" s="1013"/>
      <c r="QRY38" s="1013"/>
      <c r="QRZ38" s="1013"/>
      <c r="QSA38" s="1013"/>
      <c r="QSB38" s="1013"/>
      <c r="QSC38" s="1013"/>
      <c r="QSD38" s="1013"/>
      <c r="QSE38" s="1013"/>
      <c r="QSF38" s="1013"/>
      <c r="QSG38" s="1013"/>
      <c r="QSH38" s="1013"/>
      <c r="QSI38" s="1013"/>
      <c r="QSJ38" s="1013"/>
      <c r="QSK38" s="1013"/>
      <c r="QSL38" s="1013"/>
      <c r="QSM38" s="1013"/>
      <c r="QSN38" s="1013"/>
      <c r="QSO38" s="1013"/>
      <c r="QSP38" s="1013"/>
      <c r="QSQ38" s="1013"/>
      <c r="QSR38" s="1013"/>
      <c r="QSS38" s="1013"/>
      <c r="QST38" s="1013"/>
      <c r="QSU38" s="1013"/>
      <c r="QSV38" s="1013"/>
      <c r="QSW38" s="1013"/>
      <c r="QSX38" s="1013"/>
      <c r="QSY38" s="1013"/>
      <c r="QSZ38" s="1013"/>
      <c r="QTA38" s="1013"/>
      <c r="QTB38" s="1013"/>
      <c r="QTC38" s="1013"/>
      <c r="QTD38" s="1013"/>
      <c r="QTE38" s="1013"/>
      <c r="QTF38" s="1013"/>
      <c r="QTG38" s="1013"/>
      <c r="QTH38" s="1013"/>
      <c r="QTI38" s="1013"/>
      <c r="QTJ38" s="1013"/>
      <c r="QTK38" s="1013"/>
      <c r="QTL38" s="1013"/>
      <c r="QTM38" s="1013"/>
      <c r="QTN38" s="1013"/>
      <c r="QTO38" s="1013"/>
      <c r="QTP38" s="1013"/>
      <c r="QTQ38" s="1013"/>
      <c r="QTR38" s="1013"/>
      <c r="QTS38" s="1013"/>
      <c r="QTT38" s="1013"/>
      <c r="QTU38" s="1013"/>
      <c r="QTV38" s="1013"/>
      <c r="QTW38" s="1013"/>
      <c r="QTX38" s="1013"/>
      <c r="QTY38" s="1013"/>
      <c r="QTZ38" s="1013"/>
      <c r="QUA38" s="1013"/>
      <c r="QUB38" s="1013"/>
      <c r="QUC38" s="1013"/>
      <c r="QUD38" s="1013"/>
      <c r="QUE38" s="1013"/>
      <c r="QUF38" s="1013"/>
      <c r="QUG38" s="1013"/>
      <c r="QUH38" s="1013"/>
      <c r="QUI38" s="1013"/>
      <c r="QUJ38" s="1013"/>
      <c r="QUK38" s="1013"/>
      <c r="QUL38" s="1013"/>
      <c r="QUM38" s="1013"/>
      <c r="QUN38" s="1013"/>
      <c r="QUO38" s="1013"/>
      <c r="QUP38" s="1013"/>
      <c r="QUQ38" s="1013"/>
      <c r="QUR38" s="1013"/>
      <c r="QUS38" s="1013"/>
      <c r="QUT38" s="1013"/>
      <c r="QUU38" s="1013"/>
      <c r="QUV38" s="1013"/>
      <c r="QUW38" s="1013"/>
      <c r="QUX38" s="1013"/>
      <c r="QUY38" s="1013"/>
      <c r="QUZ38" s="1013"/>
      <c r="QVA38" s="1013"/>
      <c r="QVB38" s="1013"/>
      <c r="QVC38" s="1013"/>
      <c r="QVD38" s="1013"/>
      <c r="QVE38" s="1013"/>
      <c r="QVF38" s="1013"/>
      <c r="QVG38" s="1013"/>
      <c r="QVH38" s="1013"/>
      <c r="QVI38" s="1013"/>
      <c r="QVJ38" s="1013"/>
      <c r="QVK38" s="1013"/>
      <c r="QVL38" s="1013"/>
      <c r="QVM38" s="1013"/>
      <c r="QVN38" s="1013"/>
      <c r="QVO38" s="1013"/>
      <c r="QVP38" s="1013"/>
      <c r="QVQ38" s="1013"/>
      <c r="QVR38" s="1013"/>
      <c r="QVS38" s="1013"/>
      <c r="QVT38" s="1013"/>
      <c r="QVU38" s="1013"/>
      <c r="QVV38" s="1013"/>
      <c r="QVW38" s="1013"/>
      <c r="QVX38" s="1013"/>
      <c r="QVY38" s="1013"/>
      <c r="QVZ38" s="1013"/>
      <c r="QWA38" s="1013"/>
      <c r="QWB38" s="1013"/>
      <c r="QWC38" s="1013"/>
      <c r="QWD38" s="1013"/>
      <c r="QWE38" s="1013"/>
      <c r="QWF38" s="1013"/>
      <c r="QWG38" s="1013"/>
      <c r="QWH38" s="1013"/>
      <c r="QWI38" s="1013"/>
      <c r="QWJ38" s="1013"/>
      <c r="QWK38" s="1013"/>
      <c r="QWL38" s="1013"/>
      <c r="QWM38" s="1013"/>
      <c r="QWN38" s="1013"/>
      <c r="QWO38" s="1013"/>
      <c r="QWP38" s="1013"/>
      <c r="QWQ38" s="1013"/>
      <c r="QWR38" s="1013"/>
      <c r="QWS38" s="1013"/>
      <c r="QWT38" s="1013"/>
      <c r="QWU38" s="1013"/>
      <c r="QWV38" s="1013"/>
      <c r="QWW38" s="1013"/>
      <c r="QWX38" s="1013"/>
      <c r="QWY38" s="1013"/>
      <c r="QWZ38" s="1013"/>
      <c r="QXA38" s="1013"/>
      <c r="QXB38" s="1013"/>
      <c r="QXC38" s="1013"/>
      <c r="QXD38" s="1013"/>
      <c r="QXE38" s="1013"/>
      <c r="QXF38" s="1013"/>
      <c r="QXG38" s="1013"/>
      <c r="QXH38" s="1013"/>
      <c r="QXI38" s="1013"/>
      <c r="QXJ38" s="1013"/>
      <c r="QXK38" s="1013"/>
      <c r="QXL38" s="1013"/>
      <c r="QXM38" s="1013"/>
      <c r="QXN38" s="1013"/>
      <c r="QXO38" s="1013"/>
      <c r="QXP38" s="1013"/>
      <c r="QXQ38" s="1013"/>
      <c r="QXR38" s="1013"/>
      <c r="QXS38" s="1013"/>
      <c r="QXT38" s="1013"/>
      <c r="QXU38" s="1013"/>
      <c r="QXV38" s="1013"/>
      <c r="QXW38" s="1013"/>
      <c r="QXX38" s="1013"/>
      <c r="QXY38" s="1013"/>
      <c r="QXZ38" s="1013"/>
      <c r="QYA38" s="1013"/>
      <c r="QYB38" s="1013"/>
      <c r="QYC38" s="1013"/>
      <c r="QYD38" s="1013"/>
      <c r="QYE38" s="1013"/>
      <c r="QYF38" s="1013"/>
      <c r="QYG38" s="1013"/>
      <c r="QYH38" s="1013"/>
      <c r="QYI38" s="1013"/>
      <c r="QYJ38" s="1013"/>
      <c r="QYK38" s="1013"/>
      <c r="QYL38" s="1013"/>
      <c r="QYM38" s="1013"/>
      <c r="QYN38" s="1013"/>
      <c r="QYO38" s="1013"/>
      <c r="QYP38" s="1013"/>
      <c r="QYQ38" s="1013"/>
      <c r="QYR38" s="1013"/>
      <c r="QYS38" s="1013"/>
      <c r="QYT38" s="1013"/>
      <c r="QYU38" s="1013"/>
      <c r="QYV38" s="1013"/>
      <c r="QYW38" s="1013"/>
      <c r="QYX38" s="1013"/>
      <c r="QYY38" s="1013"/>
      <c r="QYZ38" s="1013"/>
      <c r="QZA38" s="1013"/>
      <c r="QZB38" s="1013"/>
      <c r="QZC38" s="1013"/>
      <c r="QZD38" s="1013"/>
      <c r="QZE38" s="1013"/>
      <c r="QZF38" s="1013"/>
      <c r="QZG38" s="1013"/>
      <c r="QZH38" s="1013"/>
      <c r="QZI38" s="1013"/>
      <c r="QZJ38" s="1013"/>
      <c r="QZK38" s="1013"/>
      <c r="QZL38" s="1013"/>
      <c r="QZM38" s="1013"/>
      <c r="QZN38" s="1013"/>
      <c r="QZO38" s="1013"/>
      <c r="QZP38" s="1013"/>
      <c r="QZQ38" s="1013"/>
      <c r="QZR38" s="1013"/>
      <c r="QZS38" s="1013"/>
      <c r="QZT38" s="1013"/>
      <c r="QZU38" s="1013"/>
      <c r="QZV38" s="1013"/>
      <c r="QZW38" s="1013"/>
      <c r="QZX38" s="1013"/>
      <c r="QZY38" s="1013"/>
      <c r="QZZ38" s="1013"/>
      <c r="RAA38" s="1013"/>
      <c r="RAB38" s="1013"/>
      <c r="RAC38" s="1013"/>
      <c r="RAD38" s="1013"/>
      <c r="RAE38" s="1013"/>
      <c r="RAF38" s="1013"/>
      <c r="RAG38" s="1013"/>
      <c r="RAH38" s="1013"/>
      <c r="RAI38" s="1013"/>
      <c r="RAJ38" s="1013"/>
      <c r="RAK38" s="1013"/>
      <c r="RAL38" s="1013"/>
      <c r="RAM38" s="1013"/>
      <c r="RAN38" s="1013"/>
      <c r="RAO38" s="1013"/>
      <c r="RAP38" s="1013"/>
      <c r="RAQ38" s="1013"/>
      <c r="RAR38" s="1013"/>
      <c r="RAS38" s="1013"/>
      <c r="RAT38" s="1013"/>
      <c r="RAU38" s="1013"/>
      <c r="RAV38" s="1013"/>
      <c r="RAW38" s="1013"/>
      <c r="RAX38" s="1013"/>
      <c r="RAY38" s="1013"/>
      <c r="RAZ38" s="1013"/>
      <c r="RBA38" s="1013"/>
      <c r="RBB38" s="1013"/>
      <c r="RBC38" s="1013"/>
      <c r="RBD38" s="1013"/>
      <c r="RBE38" s="1013"/>
      <c r="RBF38" s="1013"/>
      <c r="RBG38" s="1013"/>
      <c r="RBH38" s="1013"/>
      <c r="RBI38" s="1013"/>
      <c r="RBJ38" s="1013"/>
      <c r="RBK38" s="1013"/>
      <c r="RBL38" s="1013"/>
      <c r="RBM38" s="1013"/>
      <c r="RBN38" s="1013"/>
      <c r="RBO38" s="1013"/>
      <c r="RBP38" s="1013"/>
      <c r="RBQ38" s="1013"/>
      <c r="RBR38" s="1013"/>
      <c r="RBS38" s="1013"/>
      <c r="RBT38" s="1013"/>
      <c r="RBU38" s="1013"/>
      <c r="RBV38" s="1013"/>
      <c r="RBW38" s="1013"/>
      <c r="RBX38" s="1013"/>
      <c r="RBY38" s="1013"/>
      <c r="RBZ38" s="1013"/>
      <c r="RCA38" s="1013"/>
      <c r="RCB38" s="1013"/>
      <c r="RCC38" s="1013"/>
      <c r="RCD38" s="1013"/>
      <c r="RCE38" s="1013"/>
      <c r="RCF38" s="1013"/>
      <c r="RCG38" s="1013"/>
      <c r="RCH38" s="1013"/>
      <c r="RCI38" s="1013"/>
      <c r="RCJ38" s="1013"/>
      <c r="RCK38" s="1013"/>
      <c r="RCL38" s="1013"/>
      <c r="RCM38" s="1013"/>
      <c r="RCN38" s="1013"/>
      <c r="RCO38" s="1013"/>
      <c r="RCP38" s="1013"/>
      <c r="RCQ38" s="1013"/>
      <c r="RCR38" s="1013"/>
      <c r="RCS38" s="1013"/>
      <c r="RCT38" s="1013"/>
      <c r="RCU38" s="1013"/>
      <c r="RCV38" s="1013"/>
      <c r="RCW38" s="1013"/>
      <c r="RCX38" s="1013"/>
      <c r="RCY38" s="1013"/>
      <c r="RCZ38" s="1013"/>
      <c r="RDA38" s="1013"/>
      <c r="RDB38" s="1013"/>
      <c r="RDC38" s="1013"/>
      <c r="RDD38" s="1013"/>
      <c r="RDE38" s="1013"/>
      <c r="RDF38" s="1013"/>
      <c r="RDG38" s="1013"/>
      <c r="RDH38" s="1013"/>
      <c r="RDI38" s="1013"/>
      <c r="RDJ38" s="1013"/>
      <c r="RDK38" s="1013"/>
      <c r="RDL38" s="1013"/>
      <c r="RDM38" s="1013"/>
      <c r="RDN38" s="1013"/>
      <c r="RDO38" s="1013"/>
      <c r="RDP38" s="1013"/>
      <c r="RDQ38" s="1013"/>
      <c r="RDR38" s="1013"/>
      <c r="RDS38" s="1013"/>
      <c r="RDT38" s="1013"/>
      <c r="RDU38" s="1013"/>
      <c r="RDV38" s="1013"/>
      <c r="RDW38" s="1013"/>
      <c r="RDX38" s="1013"/>
      <c r="RDY38" s="1013"/>
      <c r="RDZ38" s="1013"/>
      <c r="REA38" s="1013"/>
      <c r="REB38" s="1013"/>
      <c r="REC38" s="1013"/>
      <c r="RED38" s="1013"/>
      <c r="REE38" s="1013"/>
      <c r="REF38" s="1013"/>
      <c r="REG38" s="1013"/>
      <c r="REH38" s="1013"/>
      <c r="REI38" s="1013"/>
      <c r="REJ38" s="1013"/>
      <c r="REK38" s="1013"/>
      <c r="REL38" s="1013"/>
      <c r="REM38" s="1013"/>
      <c r="REN38" s="1013"/>
      <c r="REO38" s="1013"/>
      <c r="REP38" s="1013"/>
      <c r="REQ38" s="1013"/>
      <c r="RER38" s="1013"/>
      <c r="RES38" s="1013"/>
      <c r="RET38" s="1013"/>
      <c r="REU38" s="1013"/>
      <c r="REV38" s="1013"/>
      <c r="REW38" s="1013"/>
      <c r="REX38" s="1013"/>
      <c r="REY38" s="1013"/>
      <c r="REZ38" s="1013"/>
      <c r="RFA38" s="1013"/>
      <c r="RFB38" s="1013"/>
      <c r="RFC38" s="1013"/>
      <c r="RFD38" s="1013"/>
      <c r="RFE38" s="1013"/>
      <c r="RFF38" s="1013"/>
      <c r="RFG38" s="1013"/>
      <c r="RFH38" s="1013"/>
      <c r="RFI38" s="1013"/>
      <c r="RFJ38" s="1013"/>
      <c r="RFK38" s="1013"/>
      <c r="RFL38" s="1013"/>
      <c r="RFM38" s="1013"/>
      <c r="RFN38" s="1013"/>
      <c r="RFO38" s="1013"/>
      <c r="RFP38" s="1013"/>
      <c r="RFQ38" s="1013"/>
      <c r="RFR38" s="1013"/>
      <c r="RFS38" s="1013"/>
      <c r="RFT38" s="1013"/>
      <c r="RFU38" s="1013"/>
      <c r="RFV38" s="1013"/>
      <c r="RFW38" s="1013"/>
      <c r="RFX38" s="1013"/>
      <c r="RFY38" s="1013"/>
      <c r="RFZ38" s="1013"/>
      <c r="RGA38" s="1013"/>
      <c r="RGB38" s="1013"/>
      <c r="RGC38" s="1013"/>
      <c r="RGD38" s="1013"/>
      <c r="RGE38" s="1013"/>
      <c r="RGF38" s="1013"/>
      <c r="RGG38" s="1013"/>
      <c r="RGH38" s="1013"/>
      <c r="RGI38" s="1013"/>
      <c r="RGJ38" s="1013"/>
      <c r="RGK38" s="1013"/>
      <c r="RGL38" s="1013"/>
      <c r="RGM38" s="1013"/>
      <c r="RGN38" s="1013"/>
      <c r="RGO38" s="1013"/>
      <c r="RGP38" s="1013"/>
      <c r="RGQ38" s="1013"/>
      <c r="RGR38" s="1013"/>
      <c r="RGS38" s="1013"/>
      <c r="RGT38" s="1013"/>
      <c r="RGU38" s="1013"/>
      <c r="RGV38" s="1013"/>
      <c r="RGW38" s="1013"/>
      <c r="RGX38" s="1013"/>
      <c r="RGY38" s="1013"/>
      <c r="RGZ38" s="1013"/>
      <c r="RHA38" s="1013"/>
      <c r="RHB38" s="1013"/>
      <c r="RHC38" s="1013"/>
      <c r="RHD38" s="1013"/>
      <c r="RHE38" s="1013"/>
      <c r="RHF38" s="1013"/>
      <c r="RHG38" s="1013"/>
      <c r="RHH38" s="1013"/>
      <c r="RHI38" s="1013"/>
      <c r="RHJ38" s="1013"/>
      <c r="RHK38" s="1013"/>
      <c r="RHL38" s="1013"/>
      <c r="RHM38" s="1013"/>
      <c r="RHN38" s="1013"/>
      <c r="RHO38" s="1013"/>
      <c r="RHP38" s="1013"/>
      <c r="RHQ38" s="1013"/>
      <c r="RHR38" s="1013"/>
      <c r="RHS38" s="1013"/>
      <c r="RHT38" s="1013"/>
      <c r="RHU38" s="1013"/>
      <c r="RHV38" s="1013"/>
      <c r="RHW38" s="1013"/>
      <c r="RHX38" s="1013"/>
      <c r="RHY38" s="1013"/>
      <c r="RHZ38" s="1013"/>
      <c r="RIA38" s="1013"/>
      <c r="RIB38" s="1013"/>
      <c r="RIC38" s="1013"/>
      <c r="RID38" s="1013"/>
      <c r="RIE38" s="1013"/>
      <c r="RIF38" s="1013"/>
      <c r="RIG38" s="1013"/>
      <c r="RIH38" s="1013"/>
      <c r="RII38" s="1013"/>
      <c r="RIJ38" s="1013"/>
      <c r="RIK38" s="1013"/>
      <c r="RIL38" s="1013"/>
      <c r="RIM38" s="1013"/>
      <c r="RIN38" s="1013"/>
      <c r="RIO38" s="1013"/>
      <c r="RIP38" s="1013"/>
      <c r="RIQ38" s="1013"/>
      <c r="RIR38" s="1013"/>
      <c r="RIS38" s="1013"/>
      <c r="RIT38" s="1013"/>
      <c r="RIU38" s="1013"/>
      <c r="RIV38" s="1013"/>
      <c r="RIW38" s="1013"/>
      <c r="RIX38" s="1013"/>
      <c r="RIY38" s="1013"/>
      <c r="RIZ38" s="1013"/>
      <c r="RJA38" s="1013"/>
      <c r="RJB38" s="1013"/>
      <c r="RJC38" s="1013"/>
      <c r="RJD38" s="1013"/>
      <c r="RJE38" s="1013"/>
      <c r="RJF38" s="1013"/>
      <c r="RJG38" s="1013"/>
      <c r="RJH38" s="1013"/>
      <c r="RJI38" s="1013"/>
      <c r="RJJ38" s="1013"/>
      <c r="RJK38" s="1013"/>
      <c r="RJL38" s="1013"/>
      <c r="RJM38" s="1013"/>
      <c r="RJN38" s="1013"/>
      <c r="RJO38" s="1013"/>
      <c r="RJP38" s="1013"/>
      <c r="RJQ38" s="1013"/>
      <c r="RJR38" s="1013"/>
      <c r="RJS38" s="1013"/>
      <c r="RJT38" s="1013"/>
      <c r="RJU38" s="1013"/>
      <c r="RJV38" s="1013"/>
      <c r="RJW38" s="1013"/>
      <c r="RJX38" s="1013"/>
      <c r="RJY38" s="1013"/>
      <c r="RJZ38" s="1013"/>
      <c r="RKA38" s="1013"/>
      <c r="RKB38" s="1013"/>
      <c r="RKC38" s="1013"/>
      <c r="RKD38" s="1013"/>
      <c r="RKE38" s="1013"/>
      <c r="RKF38" s="1013"/>
      <c r="RKG38" s="1013"/>
      <c r="RKH38" s="1013"/>
      <c r="RKI38" s="1013"/>
      <c r="RKJ38" s="1013"/>
      <c r="RKK38" s="1013"/>
      <c r="RKL38" s="1013"/>
      <c r="RKM38" s="1013"/>
      <c r="RKN38" s="1013"/>
      <c r="RKO38" s="1013"/>
      <c r="RKP38" s="1013"/>
      <c r="RKQ38" s="1013"/>
      <c r="RKR38" s="1013"/>
      <c r="RKS38" s="1013"/>
      <c r="RKT38" s="1013"/>
      <c r="RKU38" s="1013"/>
      <c r="RKV38" s="1013"/>
      <c r="RKW38" s="1013"/>
      <c r="RKX38" s="1013"/>
      <c r="RKY38" s="1013"/>
      <c r="RKZ38" s="1013"/>
      <c r="RLA38" s="1013"/>
      <c r="RLB38" s="1013"/>
      <c r="RLC38" s="1013"/>
      <c r="RLD38" s="1013"/>
      <c r="RLE38" s="1013"/>
      <c r="RLF38" s="1013"/>
      <c r="RLG38" s="1013"/>
      <c r="RLH38" s="1013"/>
      <c r="RLI38" s="1013"/>
      <c r="RLJ38" s="1013"/>
      <c r="RLK38" s="1013"/>
      <c r="RLL38" s="1013"/>
      <c r="RLM38" s="1013"/>
      <c r="RLN38" s="1013"/>
      <c r="RLO38" s="1013"/>
      <c r="RLP38" s="1013"/>
      <c r="RLQ38" s="1013"/>
      <c r="RLR38" s="1013"/>
      <c r="RLS38" s="1013"/>
      <c r="RLT38" s="1013"/>
      <c r="RLU38" s="1013"/>
      <c r="RLV38" s="1013"/>
      <c r="RLW38" s="1013"/>
      <c r="RLX38" s="1013"/>
      <c r="RLY38" s="1013"/>
      <c r="RLZ38" s="1013"/>
      <c r="RMA38" s="1013"/>
      <c r="RMB38" s="1013"/>
      <c r="RMC38" s="1013"/>
      <c r="RMD38" s="1013"/>
      <c r="RME38" s="1013"/>
      <c r="RMF38" s="1013"/>
      <c r="RMG38" s="1013"/>
      <c r="RMH38" s="1013"/>
      <c r="RMI38" s="1013"/>
      <c r="RMJ38" s="1013"/>
      <c r="RMK38" s="1013"/>
      <c r="RML38" s="1013"/>
      <c r="RMM38" s="1013"/>
      <c r="RMN38" s="1013"/>
      <c r="RMO38" s="1013"/>
      <c r="RMP38" s="1013"/>
      <c r="RMQ38" s="1013"/>
      <c r="RMR38" s="1013"/>
      <c r="RMS38" s="1013"/>
      <c r="RMT38" s="1013"/>
      <c r="RMU38" s="1013"/>
      <c r="RMV38" s="1013"/>
      <c r="RMW38" s="1013"/>
      <c r="RMX38" s="1013"/>
      <c r="RMY38" s="1013"/>
      <c r="RMZ38" s="1013"/>
      <c r="RNA38" s="1013"/>
      <c r="RNB38" s="1013"/>
      <c r="RNC38" s="1013"/>
      <c r="RND38" s="1013"/>
      <c r="RNE38" s="1013"/>
      <c r="RNF38" s="1013"/>
      <c r="RNG38" s="1013"/>
      <c r="RNH38" s="1013"/>
      <c r="RNI38" s="1013"/>
      <c r="RNJ38" s="1013"/>
      <c r="RNK38" s="1013"/>
      <c r="RNL38" s="1013"/>
      <c r="RNM38" s="1013"/>
      <c r="RNN38" s="1013"/>
      <c r="RNO38" s="1013"/>
      <c r="RNP38" s="1013"/>
      <c r="RNQ38" s="1013"/>
      <c r="RNR38" s="1013"/>
      <c r="RNS38" s="1013"/>
      <c r="RNT38" s="1013"/>
      <c r="RNU38" s="1013"/>
      <c r="RNV38" s="1013"/>
      <c r="RNW38" s="1013"/>
      <c r="RNX38" s="1013"/>
      <c r="RNY38" s="1013"/>
      <c r="RNZ38" s="1013"/>
      <c r="ROA38" s="1013"/>
      <c r="ROB38" s="1013"/>
      <c r="ROC38" s="1013"/>
      <c r="ROD38" s="1013"/>
      <c r="ROE38" s="1013"/>
      <c r="ROF38" s="1013"/>
      <c r="ROG38" s="1013"/>
      <c r="ROH38" s="1013"/>
      <c r="ROI38" s="1013"/>
      <c r="ROJ38" s="1013"/>
      <c r="ROK38" s="1013"/>
      <c r="ROL38" s="1013"/>
      <c r="ROM38" s="1013"/>
      <c r="RON38" s="1013"/>
      <c r="ROO38" s="1013"/>
      <c r="ROP38" s="1013"/>
      <c r="ROQ38" s="1013"/>
      <c r="ROR38" s="1013"/>
      <c r="ROS38" s="1013"/>
      <c r="ROT38" s="1013"/>
      <c r="ROU38" s="1013"/>
      <c r="ROV38" s="1013"/>
      <c r="ROW38" s="1013"/>
      <c r="ROX38" s="1013"/>
      <c r="ROY38" s="1013"/>
      <c r="ROZ38" s="1013"/>
      <c r="RPA38" s="1013"/>
      <c r="RPB38" s="1013"/>
      <c r="RPC38" s="1013"/>
      <c r="RPD38" s="1013"/>
      <c r="RPE38" s="1013"/>
      <c r="RPF38" s="1013"/>
      <c r="RPG38" s="1013"/>
      <c r="RPH38" s="1013"/>
      <c r="RPI38" s="1013"/>
      <c r="RPJ38" s="1013"/>
      <c r="RPK38" s="1013"/>
      <c r="RPL38" s="1013"/>
      <c r="RPM38" s="1013"/>
      <c r="RPN38" s="1013"/>
      <c r="RPO38" s="1013"/>
      <c r="RPP38" s="1013"/>
      <c r="RPQ38" s="1013"/>
      <c r="RPR38" s="1013"/>
      <c r="RPS38" s="1013"/>
      <c r="RPT38" s="1013"/>
      <c r="RPU38" s="1013"/>
      <c r="RPV38" s="1013"/>
      <c r="RPW38" s="1013"/>
      <c r="RPX38" s="1013"/>
      <c r="RPY38" s="1013"/>
      <c r="RPZ38" s="1013"/>
      <c r="RQA38" s="1013"/>
      <c r="RQB38" s="1013"/>
      <c r="RQC38" s="1013"/>
      <c r="RQD38" s="1013"/>
      <c r="RQE38" s="1013"/>
      <c r="RQF38" s="1013"/>
      <c r="RQG38" s="1013"/>
      <c r="RQH38" s="1013"/>
      <c r="RQI38" s="1013"/>
      <c r="RQJ38" s="1013"/>
      <c r="RQK38" s="1013"/>
      <c r="RQL38" s="1013"/>
      <c r="RQM38" s="1013"/>
      <c r="RQN38" s="1013"/>
      <c r="RQO38" s="1013"/>
      <c r="RQP38" s="1013"/>
      <c r="RQQ38" s="1013"/>
      <c r="RQR38" s="1013"/>
      <c r="RQS38" s="1013"/>
      <c r="RQT38" s="1013"/>
      <c r="RQU38" s="1013"/>
      <c r="RQV38" s="1013"/>
      <c r="RQW38" s="1013"/>
      <c r="RQX38" s="1013"/>
      <c r="RQY38" s="1013"/>
      <c r="RQZ38" s="1013"/>
      <c r="RRA38" s="1013"/>
      <c r="RRB38" s="1013"/>
      <c r="RRC38" s="1013"/>
      <c r="RRD38" s="1013"/>
      <c r="RRE38" s="1013"/>
      <c r="RRF38" s="1013"/>
      <c r="RRG38" s="1013"/>
      <c r="RRH38" s="1013"/>
      <c r="RRI38" s="1013"/>
      <c r="RRJ38" s="1013"/>
      <c r="RRK38" s="1013"/>
      <c r="RRL38" s="1013"/>
      <c r="RRM38" s="1013"/>
      <c r="RRN38" s="1013"/>
      <c r="RRO38" s="1013"/>
      <c r="RRP38" s="1013"/>
      <c r="RRQ38" s="1013"/>
      <c r="RRR38" s="1013"/>
      <c r="RRS38" s="1013"/>
      <c r="RRT38" s="1013"/>
      <c r="RRU38" s="1013"/>
      <c r="RRV38" s="1013"/>
      <c r="RRW38" s="1013"/>
      <c r="RRX38" s="1013"/>
      <c r="RRY38" s="1013"/>
      <c r="RRZ38" s="1013"/>
      <c r="RSA38" s="1013"/>
      <c r="RSB38" s="1013"/>
      <c r="RSC38" s="1013"/>
      <c r="RSD38" s="1013"/>
      <c r="RSE38" s="1013"/>
      <c r="RSF38" s="1013"/>
      <c r="RSG38" s="1013"/>
      <c r="RSH38" s="1013"/>
      <c r="RSI38" s="1013"/>
      <c r="RSJ38" s="1013"/>
      <c r="RSK38" s="1013"/>
      <c r="RSL38" s="1013"/>
      <c r="RSM38" s="1013"/>
      <c r="RSN38" s="1013"/>
      <c r="RSO38" s="1013"/>
      <c r="RSP38" s="1013"/>
      <c r="RSQ38" s="1013"/>
      <c r="RSR38" s="1013"/>
      <c r="RSS38" s="1013"/>
      <c r="RST38" s="1013"/>
      <c r="RSU38" s="1013"/>
      <c r="RSV38" s="1013"/>
      <c r="RSW38" s="1013"/>
      <c r="RSX38" s="1013"/>
      <c r="RSY38" s="1013"/>
      <c r="RSZ38" s="1013"/>
      <c r="RTA38" s="1013"/>
      <c r="RTB38" s="1013"/>
      <c r="RTC38" s="1013"/>
      <c r="RTD38" s="1013"/>
      <c r="RTE38" s="1013"/>
      <c r="RTF38" s="1013"/>
      <c r="RTG38" s="1013"/>
      <c r="RTH38" s="1013"/>
      <c r="RTI38" s="1013"/>
      <c r="RTJ38" s="1013"/>
      <c r="RTK38" s="1013"/>
      <c r="RTL38" s="1013"/>
      <c r="RTM38" s="1013"/>
      <c r="RTN38" s="1013"/>
      <c r="RTO38" s="1013"/>
      <c r="RTP38" s="1013"/>
      <c r="RTQ38" s="1013"/>
      <c r="RTR38" s="1013"/>
      <c r="RTS38" s="1013"/>
      <c r="RTT38" s="1013"/>
      <c r="RTU38" s="1013"/>
      <c r="RTV38" s="1013"/>
      <c r="RTW38" s="1013"/>
      <c r="RTX38" s="1013"/>
      <c r="RTY38" s="1013"/>
      <c r="RTZ38" s="1013"/>
      <c r="RUA38" s="1013"/>
      <c r="RUB38" s="1013"/>
      <c r="RUC38" s="1013"/>
      <c r="RUD38" s="1013"/>
      <c r="RUE38" s="1013"/>
      <c r="RUF38" s="1013"/>
      <c r="RUG38" s="1013"/>
      <c r="RUH38" s="1013"/>
      <c r="RUI38" s="1013"/>
      <c r="RUJ38" s="1013"/>
      <c r="RUK38" s="1013"/>
      <c r="RUL38" s="1013"/>
      <c r="RUM38" s="1013"/>
      <c r="RUN38" s="1013"/>
      <c r="RUO38" s="1013"/>
      <c r="RUP38" s="1013"/>
      <c r="RUQ38" s="1013"/>
      <c r="RUR38" s="1013"/>
      <c r="RUS38" s="1013"/>
      <c r="RUT38" s="1013"/>
      <c r="RUU38" s="1013"/>
      <c r="RUV38" s="1013"/>
      <c r="RUW38" s="1013"/>
      <c r="RUX38" s="1013"/>
      <c r="RUY38" s="1013"/>
      <c r="RUZ38" s="1013"/>
      <c r="RVA38" s="1013"/>
      <c r="RVB38" s="1013"/>
      <c r="RVC38" s="1013"/>
      <c r="RVD38" s="1013"/>
      <c r="RVE38" s="1013"/>
      <c r="RVF38" s="1013"/>
      <c r="RVG38" s="1013"/>
      <c r="RVH38" s="1013"/>
      <c r="RVI38" s="1013"/>
      <c r="RVJ38" s="1013"/>
      <c r="RVK38" s="1013"/>
      <c r="RVL38" s="1013"/>
      <c r="RVM38" s="1013"/>
      <c r="RVN38" s="1013"/>
      <c r="RVO38" s="1013"/>
      <c r="RVP38" s="1013"/>
      <c r="RVQ38" s="1013"/>
      <c r="RVR38" s="1013"/>
      <c r="RVS38" s="1013"/>
      <c r="RVT38" s="1013"/>
      <c r="RVU38" s="1013"/>
      <c r="RVV38" s="1013"/>
      <c r="RVW38" s="1013"/>
      <c r="RVX38" s="1013"/>
      <c r="RVY38" s="1013"/>
      <c r="RVZ38" s="1013"/>
      <c r="RWA38" s="1013"/>
      <c r="RWB38" s="1013"/>
      <c r="RWC38" s="1013"/>
      <c r="RWD38" s="1013"/>
      <c r="RWE38" s="1013"/>
      <c r="RWF38" s="1013"/>
      <c r="RWG38" s="1013"/>
      <c r="RWH38" s="1013"/>
      <c r="RWI38" s="1013"/>
      <c r="RWJ38" s="1013"/>
      <c r="RWK38" s="1013"/>
      <c r="RWL38" s="1013"/>
      <c r="RWM38" s="1013"/>
      <c r="RWN38" s="1013"/>
      <c r="RWO38" s="1013"/>
      <c r="RWP38" s="1013"/>
      <c r="RWQ38" s="1013"/>
      <c r="RWR38" s="1013"/>
      <c r="RWS38" s="1013"/>
      <c r="RWT38" s="1013"/>
      <c r="RWU38" s="1013"/>
      <c r="RWV38" s="1013"/>
      <c r="RWW38" s="1013"/>
      <c r="RWX38" s="1013"/>
      <c r="RWY38" s="1013"/>
      <c r="RWZ38" s="1013"/>
      <c r="RXA38" s="1013"/>
      <c r="RXB38" s="1013"/>
      <c r="RXC38" s="1013"/>
      <c r="RXD38" s="1013"/>
      <c r="RXE38" s="1013"/>
      <c r="RXF38" s="1013"/>
      <c r="RXG38" s="1013"/>
      <c r="RXH38" s="1013"/>
      <c r="RXI38" s="1013"/>
      <c r="RXJ38" s="1013"/>
      <c r="RXK38" s="1013"/>
      <c r="RXL38" s="1013"/>
      <c r="RXM38" s="1013"/>
      <c r="RXN38" s="1013"/>
      <c r="RXO38" s="1013"/>
      <c r="RXP38" s="1013"/>
      <c r="RXQ38" s="1013"/>
      <c r="RXR38" s="1013"/>
      <c r="RXS38" s="1013"/>
      <c r="RXT38" s="1013"/>
      <c r="RXU38" s="1013"/>
      <c r="RXV38" s="1013"/>
      <c r="RXW38" s="1013"/>
      <c r="RXX38" s="1013"/>
      <c r="RXY38" s="1013"/>
      <c r="RXZ38" s="1013"/>
      <c r="RYA38" s="1013"/>
      <c r="RYB38" s="1013"/>
      <c r="RYC38" s="1013"/>
      <c r="RYD38" s="1013"/>
      <c r="RYE38" s="1013"/>
      <c r="RYF38" s="1013"/>
      <c r="RYG38" s="1013"/>
      <c r="RYH38" s="1013"/>
      <c r="RYI38" s="1013"/>
      <c r="RYJ38" s="1013"/>
      <c r="RYK38" s="1013"/>
      <c r="RYL38" s="1013"/>
      <c r="RYM38" s="1013"/>
      <c r="RYN38" s="1013"/>
      <c r="RYO38" s="1013"/>
      <c r="RYP38" s="1013"/>
      <c r="RYQ38" s="1013"/>
      <c r="RYR38" s="1013"/>
      <c r="RYS38" s="1013"/>
      <c r="RYT38" s="1013"/>
      <c r="RYU38" s="1013"/>
      <c r="RYV38" s="1013"/>
      <c r="RYW38" s="1013"/>
      <c r="RYX38" s="1013"/>
      <c r="RYY38" s="1013"/>
      <c r="RYZ38" s="1013"/>
      <c r="RZA38" s="1013"/>
      <c r="RZB38" s="1013"/>
      <c r="RZC38" s="1013"/>
      <c r="RZD38" s="1013"/>
      <c r="RZE38" s="1013"/>
      <c r="RZF38" s="1013"/>
      <c r="RZG38" s="1013"/>
      <c r="RZH38" s="1013"/>
      <c r="RZI38" s="1013"/>
      <c r="RZJ38" s="1013"/>
      <c r="RZK38" s="1013"/>
      <c r="RZL38" s="1013"/>
      <c r="RZM38" s="1013"/>
      <c r="RZN38" s="1013"/>
      <c r="RZO38" s="1013"/>
      <c r="RZP38" s="1013"/>
      <c r="RZQ38" s="1013"/>
      <c r="RZR38" s="1013"/>
      <c r="RZS38" s="1013"/>
      <c r="RZT38" s="1013"/>
      <c r="RZU38" s="1013"/>
      <c r="RZV38" s="1013"/>
      <c r="RZW38" s="1013"/>
      <c r="RZX38" s="1013"/>
      <c r="RZY38" s="1013"/>
      <c r="RZZ38" s="1013"/>
      <c r="SAA38" s="1013"/>
      <c r="SAB38" s="1013"/>
      <c r="SAC38" s="1013"/>
      <c r="SAD38" s="1013"/>
      <c r="SAE38" s="1013"/>
      <c r="SAF38" s="1013"/>
      <c r="SAG38" s="1013"/>
      <c r="SAH38" s="1013"/>
      <c r="SAI38" s="1013"/>
      <c r="SAJ38" s="1013"/>
      <c r="SAK38" s="1013"/>
      <c r="SAL38" s="1013"/>
      <c r="SAM38" s="1013"/>
      <c r="SAN38" s="1013"/>
      <c r="SAO38" s="1013"/>
      <c r="SAP38" s="1013"/>
      <c r="SAQ38" s="1013"/>
      <c r="SAR38" s="1013"/>
      <c r="SAS38" s="1013"/>
      <c r="SAT38" s="1013"/>
      <c r="SAU38" s="1013"/>
      <c r="SAV38" s="1013"/>
      <c r="SAW38" s="1013"/>
      <c r="SAX38" s="1013"/>
      <c r="SAY38" s="1013"/>
      <c r="SAZ38" s="1013"/>
      <c r="SBA38" s="1013"/>
      <c r="SBB38" s="1013"/>
      <c r="SBC38" s="1013"/>
      <c r="SBD38" s="1013"/>
      <c r="SBE38" s="1013"/>
      <c r="SBF38" s="1013"/>
      <c r="SBG38" s="1013"/>
      <c r="SBH38" s="1013"/>
      <c r="SBI38" s="1013"/>
      <c r="SBJ38" s="1013"/>
      <c r="SBK38" s="1013"/>
      <c r="SBL38" s="1013"/>
      <c r="SBM38" s="1013"/>
      <c r="SBN38" s="1013"/>
      <c r="SBO38" s="1013"/>
      <c r="SBP38" s="1013"/>
      <c r="SBQ38" s="1013"/>
      <c r="SBR38" s="1013"/>
      <c r="SBS38" s="1013"/>
      <c r="SBT38" s="1013"/>
      <c r="SBU38" s="1013"/>
      <c r="SBV38" s="1013"/>
      <c r="SBW38" s="1013"/>
      <c r="SBX38" s="1013"/>
      <c r="SBY38" s="1013"/>
      <c r="SBZ38" s="1013"/>
      <c r="SCA38" s="1013"/>
      <c r="SCB38" s="1013"/>
      <c r="SCC38" s="1013"/>
      <c r="SCD38" s="1013"/>
      <c r="SCE38" s="1013"/>
      <c r="SCF38" s="1013"/>
      <c r="SCG38" s="1013"/>
      <c r="SCH38" s="1013"/>
      <c r="SCI38" s="1013"/>
      <c r="SCJ38" s="1013"/>
      <c r="SCK38" s="1013"/>
      <c r="SCL38" s="1013"/>
      <c r="SCM38" s="1013"/>
      <c r="SCN38" s="1013"/>
      <c r="SCO38" s="1013"/>
      <c r="SCP38" s="1013"/>
      <c r="SCQ38" s="1013"/>
      <c r="SCR38" s="1013"/>
      <c r="SCS38" s="1013"/>
      <c r="SCT38" s="1013"/>
      <c r="SCU38" s="1013"/>
      <c r="SCV38" s="1013"/>
      <c r="SCW38" s="1013"/>
      <c r="SCX38" s="1013"/>
      <c r="SCY38" s="1013"/>
      <c r="SCZ38" s="1013"/>
      <c r="SDA38" s="1013"/>
      <c r="SDB38" s="1013"/>
      <c r="SDC38" s="1013"/>
      <c r="SDD38" s="1013"/>
      <c r="SDE38" s="1013"/>
      <c r="SDF38" s="1013"/>
      <c r="SDG38" s="1013"/>
      <c r="SDH38" s="1013"/>
      <c r="SDI38" s="1013"/>
      <c r="SDJ38" s="1013"/>
      <c r="SDK38" s="1013"/>
      <c r="SDL38" s="1013"/>
      <c r="SDM38" s="1013"/>
      <c r="SDN38" s="1013"/>
      <c r="SDO38" s="1013"/>
      <c r="SDP38" s="1013"/>
      <c r="SDQ38" s="1013"/>
      <c r="SDR38" s="1013"/>
      <c r="SDS38" s="1013"/>
      <c r="SDT38" s="1013"/>
      <c r="SDU38" s="1013"/>
      <c r="SDV38" s="1013"/>
      <c r="SDW38" s="1013"/>
      <c r="SDX38" s="1013"/>
      <c r="SDY38" s="1013"/>
      <c r="SDZ38" s="1013"/>
      <c r="SEA38" s="1013"/>
      <c r="SEB38" s="1013"/>
      <c r="SEC38" s="1013"/>
      <c r="SED38" s="1013"/>
      <c r="SEE38" s="1013"/>
      <c r="SEF38" s="1013"/>
      <c r="SEG38" s="1013"/>
      <c r="SEH38" s="1013"/>
      <c r="SEI38" s="1013"/>
      <c r="SEJ38" s="1013"/>
      <c r="SEK38" s="1013"/>
      <c r="SEL38" s="1013"/>
      <c r="SEM38" s="1013"/>
      <c r="SEN38" s="1013"/>
      <c r="SEO38" s="1013"/>
      <c r="SEP38" s="1013"/>
      <c r="SEQ38" s="1013"/>
      <c r="SER38" s="1013"/>
      <c r="SES38" s="1013"/>
      <c r="SET38" s="1013"/>
      <c r="SEU38" s="1013"/>
      <c r="SEV38" s="1013"/>
      <c r="SEW38" s="1013"/>
      <c r="SEX38" s="1013"/>
      <c r="SEY38" s="1013"/>
      <c r="SEZ38" s="1013"/>
      <c r="SFA38" s="1013"/>
      <c r="SFB38" s="1013"/>
      <c r="SFC38" s="1013"/>
      <c r="SFD38" s="1013"/>
      <c r="SFE38" s="1013"/>
      <c r="SFF38" s="1013"/>
      <c r="SFG38" s="1013"/>
      <c r="SFH38" s="1013"/>
      <c r="SFI38" s="1013"/>
      <c r="SFJ38" s="1013"/>
      <c r="SFK38" s="1013"/>
      <c r="SFL38" s="1013"/>
      <c r="SFM38" s="1013"/>
      <c r="SFN38" s="1013"/>
      <c r="SFO38" s="1013"/>
      <c r="SFP38" s="1013"/>
      <c r="SFQ38" s="1013"/>
      <c r="SFR38" s="1013"/>
      <c r="SFS38" s="1013"/>
      <c r="SFT38" s="1013"/>
      <c r="SFU38" s="1013"/>
      <c r="SFV38" s="1013"/>
      <c r="SFW38" s="1013"/>
      <c r="SFX38" s="1013"/>
      <c r="SFY38" s="1013"/>
      <c r="SFZ38" s="1013"/>
      <c r="SGA38" s="1013"/>
      <c r="SGB38" s="1013"/>
      <c r="SGC38" s="1013"/>
      <c r="SGD38" s="1013"/>
      <c r="SGE38" s="1013"/>
      <c r="SGF38" s="1013"/>
      <c r="SGG38" s="1013"/>
      <c r="SGH38" s="1013"/>
      <c r="SGI38" s="1013"/>
      <c r="SGJ38" s="1013"/>
      <c r="SGK38" s="1013"/>
      <c r="SGL38" s="1013"/>
      <c r="SGM38" s="1013"/>
      <c r="SGN38" s="1013"/>
      <c r="SGO38" s="1013"/>
      <c r="SGP38" s="1013"/>
      <c r="SGQ38" s="1013"/>
      <c r="SGR38" s="1013"/>
      <c r="SGS38" s="1013"/>
      <c r="SGT38" s="1013"/>
      <c r="SGU38" s="1013"/>
      <c r="SGV38" s="1013"/>
      <c r="SGW38" s="1013"/>
      <c r="SGX38" s="1013"/>
      <c r="SGY38" s="1013"/>
      <c r="SGZ38" s="1013"/>
      <c r="SHA38" s="1013"/>
      <c r="SHB38" s="1013"/>
      <c r="SHC38" s="1013"/>
      <c r="SHD38" s="1013"/>
      <c r="SHE38" s="1013"/>
      <c r="SHF38" s="1013"/>
      <c r="SHG38" s="1013"/>
      <c r="SHH38" s="1013"/>
      <c r="SHI38" s="1013"/>
      <c r="SHJ38" s="1013"/>
      <c r="SHK38" s="1013"/>
      <c r="SHL38" s="1013"/>
      <c r="SHM38" s="1013"/>
      <c r="SHN38" s="1013"/>
      <c r="SHO38" s="1013"/>
      <c r="SHP38" s="1013"/>
      <c r="SHQ38" s="1013"/>
      <c r="SHR38" s="1013"/>
      <c r="SHS38" s="1013"/>
      <c r="SHT38" s="1013"/>
      <c r="SHU38" s="1013"/>
      <c r="SHV38" s="1013"/>
      <c r="SHW38" s="1013"/>
      <c r="SHX38" s="1013"/>
      <c r="SHY38" s="1013"/>
      <c r="SHZ38" s="1013"/>
      <c r="SIA38" s="1013"/>
      <c r="SIB38" s="1013"/>
      <c r="SIC38" s="1013"/>
      <c r="SID38" s="1013"/>
      <c r="SIE38" s="1013"/>
      <c r="SIF38" s="1013"/>
      <c r="SIG38" s="1013"/>
      <c r="SIH38" s="1013"/>
      <c r="SII38" s="1013"/>
      <c r="SIJ38" s="1013"/>
      <c r="SIK38" s="1013"/>
      <c r="SIL38" s="1013"/>
      <c r="SIM38" s="1013"/>
      <c r="SIN38" s="1013"/>
      <c r="SIO38" s="1013"/>
      <c r="SIP38" s="1013"/>
      <c r="SIQ38" s="1013"/>
      <c r="SIR38" s="1013"/>
      <c r="SIS38" s="1013"/>
      <c r="SIT38" s="1013"/>
      <c r="SIU38" s="1013"/>
      <c r="SIV38" s="1013"/>
      <c r="SIW38" s="1013"/>
      <c r="SIX38" s="1013"/>
      <c r="SIY38" s="1013"/>
      <c r="SIZ38" s="1013"/>
      <c r="SJA38" s="1013"/>
      <c r="SJB38" s="1013"/>
      <c r="SJC38" s="1013"/>
      <c r="SJD38" s="1013"/>
      <c r="SJE38" s="1013"/>
      <c r="SJF38" s="1013"/>
      <c r="SJG38" s="1013"/>
      <c r="SJH38" s="1013"/>
      <c r="SJI38" s="1013"/>
      <c r="SJJ38" s="1013"/>
      <c r="SJK38" s="1013"/>
      <c r="SJL38" s="1013"/>
      <c r="SJM38" s="1013"/>
      <c r="SJN38" s="1013"/>
      <c r="SJO38" s="1013"/>
      <c r="SJP38" s="1013"/>
      <c r="SJQ38" s="1013"/>
      <c r="SJR38" s="1013"/>
      <c r="SJS38" s="1013"/>
      <c r="SJT38" s="1013"/>
      <c r="SJU38" s="1013"/>
      <c r="SJV38" s="1013"/>
      <c r="SJW38" s="1013"/>
      <c r="SJX38" s="1013"/>
      <c r="SJY38" s="1013"/>
      <c r="SJZ38" s="1013"/>
      <c r="SKA38" s="1013"/>
      <c r="SKB38" s="1013"/>
      <c r="SKC38" s="1013"/>
      <c r="SKD38" s="1013"/>
      <c r="SKE38" s="1013"/>
      <c r="SKF38" s="1013"/>
      <c r="SKG38" s="1013"/>
      <c r="SKH38" s="1013"/>
      <c r="SKI38" s="1013"/>
      <c r="SKJ38" s="1013"/>
      <c r="SKK38" s="1013"/>
      <c r="SKL38" s="1013"/>
      <c r="SKM38" s="1013"/>
      <c r="SKN38" s="1013"/>
      <c r="SKO38" s="1013"/>
      <c r="SKP38" s="1013"/>
      <c r="SKQ38" s="1013"/>
      <c r="SKR38" s="1013"/>
      <c r="SKS38" s="1013"/>
      <c r="SKT38" s="1013"/>
      <c r="SKU38" s="1013"/>
      <c r="SKV38" s="1013"/>
      <c r="SKW38" s="1013"/>
      <c r="SKX38" s="1013"/>
      <c r="SKY38" s="1013"/>
      <c r="SKZ38" s="1013"/>
      <c r="SLA38" s="1013"/>
      <c r="SLB38" s="1013"/>
      <c r="SLC38" s="1013"/>
      <c r="SLD38" s="1013"/>
      <c r="SLE38" s="1013"/>
      <c r="SLF38" s="1013"/>
      <c r="SLG38" s="1013"/>
      <c r="SLH38" s="1013"/>
      <c r="SLI38" s="1013"/>
      <c r="SLJ38" s="1013"/>
      <c r="SLK38" s="1013"/>
      <c r="SLL38" s="1013"/>
      <c r="SLM38" s="1013"/>
      <c r="SLN38" s="1013"/>
      <c r="SLO38" s="1013"/>
      <c r="SLP38" s="1013"/>
      <c r="SLQ38" s="1013"/>
      <c r="SLR38" s="1013"/>
      <c r="SLS38" s="1013"/>
      <c r="SLT38" s="1013"/>
      <c r="SLU38" s="1013"/>
      <c r="SLV38" s="1013"/>
      <c r="SLW38" s="1013"/>
      <c r="SLX38" s="1013"/>
      <c r="SLY38" s="1013"/>
      <c r="SLZ38" s="1013"/>
      <c r="SMA38" s="1013"/>
      <c r="SMB38" s="1013"/>
      <c r="SMC38" s="1013"/>
      <c r="SMD38" s="1013"/>
      <c r="SME38" s="1013"/>
      <c r="SMF38" s="1013"/>
      <c r="SMG38" s="1013"/>
      <c r="SMH38" s="1013"/>
      <c r="SMI38" s="1013"/>
      <c r="SMJ38" s="1013"/>
      <c r="SMK38" s="1013"/>
      <c r="SML38" s="1013"/>
      <c r="SMM38" s="1013"/>
      <c r="SMN38" s="1013"/>
      <c r="SMO38" s="1013"/>
      <c r="SMP38" s="1013"/>
      <c r="SMQ38" s="1013"/>
      <c r="SMR38" s="1013"/>
      <c r="SMS38" s="1013"/>
      <c r="SMT38" s="1013"/>
      <c r="SMU38" s="1013"/>
      <c r="SMV38" s="1013"/>
      <c r="SMW38" s="1013"/>
      <c r="SMX38" s="1013"/>
      <c r="SMY38" s="1013"/>
      <c r="SMZ38" s="1013"/>
      <c r="SNA38" s="1013"/>
      <c r="SNB38" s="1013"/>
      <c r="SNC38" s="1013"/>
      <c r="SND38" s="1013"/>
      <c r="SNE38" s="1013"/>
      <c r="SNF38" s="1013"/>
      <c r="SNG38" s="1013"/>
      <c r="SNH38" s="1013"/>
      <c r="SNI38" s="1013"/>
      <c r="SNJ38" s="1013"/>
      <c r="SNK38" s="1013"/>
      <c r="SNL38" s="1013"/>
      <c r="SNM38" s="1013"/>
      <c r="SNN38" s="1013"/>
      <c r="SNO38" s="1013"/>
      <c r="SNP38" s="1013"/>
      <c r="SNQ38" s="1013"/>
      <c r="SNR38" s="1013"/>
      <c r="SNS38" s="1013"/>
      <c r="SNT38" s="1013"/>
      <c r="SNU38" s="1013"/>
      <c r="SNV38" s="1013"/>
      <c r="SNW38" s="1013"/>
      <c r="SNX38" s="1013"/>
      <c r="SNY38" s="1013"/>
      <c r="SNZ38" s="1013"/>
      <c r="SOA38" s="1013"/>
      <c r="SOB38" s="1013"/>
      <c r="SOC38" s="1013"/>
      <c r="SOD38" s="1013"/>
      <c r="SOE38" s="1013"/>
      <c r="SOF38" s="1013"/>
      <c r="SOG38" s="1013"/>
      <c r="SOH38" s="1013"/>
      <c r="SOI38" s="1013"/>
      <c r="SOJ38" s="1013"/>
      <c r="SOK38" s="1013"/>
      <c r="SOL38" s="1013"/>
      <c r="SOM38" s="1013"/>
      <c r="SON38" s="1013"/>
      <c r="SOO38" s="1013"/>
      <c r="SOP38" s="1013"/>
      <c r="SOQ38" s="1013"/>
      <c r="SOR38" s="1013"/>
      <c r="SOS38" s="1013"/>
      <c r="SOT38" s="1013"/>
      <c r="SOU38" s="1013"/>
      <c r="SOV38" s="1013"/>
      <c r="SOW38" s="1013"/>
      <c r="SOX38" s="1013"/>
      <c r="SOY38" s="1013"/>
      <c r="SOZ38" s="1013"/>
      <c r="SPA38" s="1013"/>
      <c r="SPB38" s="1013"/>
      <c r="SPC38" s="1013"/>
      <c r="SPD38" s="1013"/>
      <c r="SPE38" s="1013"/>
      <c r="SPF38" s="1013"/>
      <c r="SPG38" s="1013"/>
      <c r="SPH38" s="1013"/>
      <c r="SPI38" s="1013"/>
      <c r="SPJ38" s="1013"/>
      <c r="SPK38" s="1013"/>
      <c r="SPL38" s="1013"/>
      <c r="SPM38" s="1013"/>
      <c r="SPN38" s="1013"/>
      <c r="SPO38" s="1013"/>
      <c r="SPP38" s="1013"/>
      <c r="SPQ38" s="1013"/>
      <c r="SPR38" s="1013"/>
      <c r="SPS38" s="1013"/>
      <c r="SPT38" s="1013"/>
      <c r="SPU38" s="1013"/>
      <c r="SPV38" s="1013"/>
      <c r="SPW38" s="1013"/>
      <c r="SPX38" s="1013"/>
      <c r="SPY38" s="1013"/>
      <c r="SPZ38" s="1013"/>
      <c r="SQA38" s="1013"/>
      <c r="SQB38" s="1013"/>
      <c r="SQC38" s="1013"/>
      <c r="SQD38" s="1013"/>
      <c r="SQE38" s="1013"/>
      <c r="SQF38" s="1013"/>
      <c r="SQG38" s="1013"/>
      <c r="SQH38" s="1013"/>
      <c r="SQI38" s="1013"/>
      <c r="SQJ38" s="1013"/>
      <c r="SQK38" s="1013"/>
      <c r="SQL38" s="1013"/>
      <c r="SQM38" s="1013"/>
      <c r="SQN38" s="1013"/>
      <c r="SQO38" s="1013"/>
      <c r="SQP38" s="1013"/>
      <c r="SQQ38" s="1013"/>
      <c r="SQR38" s="1013"/>
      <c r="SQS38" s="1013"/>
      <c r="SQT38" s="1013"/>
      <c r="SQU38" s="1013"/>
      <c r="SQV38" s="1013"/>
      <c r="SQW38" s="1013"/>
      <c r="SQX38" s="1013"/>
      <c r="SQY38" s="1013"/>
      <c r="SQZ38" s="1013"/>
      <c r="SRA38" s="1013"/>
      <c r="SRB38" s="1013"/>
      <c r="SRC38" s="1013"/>
      <c r="SRD38" s="1013"/>
      <c r="SRE38" s="1013"/>
      <c r="SRF38" s="1013"/>
      <c r="SRG38" s="1013"/>
      <c r="SRH38" s="1013"/>
      <c r="SRI38" s="1013"/>
      <c r="SRJ38" s="1013"/>
      <c r="SRK38" s="1013"/>
      <c r="SRL38" s="1013"/>
      <c r="SRM38" s="1013"/>
      <c r="SRN38" s="1013"/>
      <c r="SRO38" s="1013"/>
      <c r="SRP38" s="1013"/>
      <c r="SRQ38" s="1013"/>
      <c r="SRR38" s="1013"/>
      <c r="SRS38" s="1013"/>
      <c r="SRT38" s="1013"/>
      <c r="SRU38" s="1013"/>
      <c r="SRV38" s="1013"/>
      <c r="SRW38" s="1013"/>
      <c r="SRX38" s="1013"/>
      <c r="SRY38" s="1013"/>
      <c r="SRZ38" s="1013"/>
      <c r="SSA38" s="1013"/>
      <c r="SSB38" s="1013"/>
      <c r="SSC38" s="1013"/>
      <c r="SSD38" s="1013"/>
      <c r="SSE38" s="1013"/>
      <c r="SSF38" s="1013"/>
      <c r="SSG38" s="1013"/>
      <c r="SSH38" s="1013"/>
      <c r="SSI38" s="1013"/>
      <c r="SSJ38" s="1013"/>
      <c r="SSK38" s="1013"/>
      <c r="SSL38" s="1013"/>
      <c r="SSM38" s="1013"/>
      <c r="SSN38" s="1013"/>
      <c r="SSO38" s="1013"/>
      <c r="SSP38" s="1013"/>
      <c r="SSQ38" s="1013"/>
      <c r="SSR38" s="1013"/>
      <c r="SSS38" s="1013"/>
      <c r="SST38" s="1013"/>
      <c r="SSU38" s="1013"/>
      <c r="SSV38" s="1013"/>
      <c r="SSW38" s="1013"/>
      <c r="SSX38" s="1013"/>
      <c r="SSY38" s="1013"/>
      <c r="SSZ38" s="1013"/>
      <c r="STA38" s="1013"/>
      <c r="STB38" s="1013"/>
      <c r="STC38" s="1013"/>
      <c r="STD38" s="1013"/>
      <c r="STE38" s="1013"/>
      <c r="STF38" s="1013"/>
      <c r="STG38" s="1013"/>
      <c r="STH38" s="1013"/>
      <c r="STI38" s="1013"/>
      <c r="STJ38" s="1013"/>
      <c r="STK38" s="1013"/>
      <c r="STL38" s="1013"/>
      <c r="STM38" s="1013"/>
      <c r="STN38" s="1013"/>
      <c r="STO38" s="1013"/>
      <c r="STP38" s="1013"/>
      <c r="STQ38" s="1013"/>
      <c r="STR38" s="1013"/>
      <c r="STS38" s="1013"/>
      <c r="STT38" s="1013"/>
      <c r="STU38" s="1013"/>
      <c r="STV38" s="1013"/>
      <c r="STW38" s="1013"/>
      <c r="STX38" s="1013"/>
      <c r="STY38" s="1013"/>
      <c r="STZ38" s="1013"/>
      <c r="SUA38" s="1013"/>
      <c r="SUB38" s="1013"/>
      <c r="SUC38" s="1013"/>
      <c r="SUD38" s="1013"/>
      <c r="SUE38" s="1013"/>
      <c r="SUF38" s="1013"/>
      <c r="SUG38" s="1013"/>
      <c r="SUH38" s="1013"/>
      <c r="SUI38" s="1013"/>
      <c r="SUJ38" s="1013"/>
      <c r="SUK38" s="1013"/>
      <c r="SUL38" s="1013"/>
      <c r="SUM38" s="1013"/>
      <c r="SUN38" s="1013"/>
      <c r="SUO38" s="1013"/>
      <c r="SUP38" s="1013"/>
      <c r="SUQ38" s="1013"/>
      <c r="SUR38" s="1013"/>
      <c r="SUS38" s="1013"/>
      <c r="SUT38" s="1013"/>
      <c r="SUU38" s="1013"/>
      <c r="SUV38" s="1013"/>
      <c r="SUW38" s="1013"/>
      <c r="SUX38" s="1013"/>
      <c r="SUY38" s="1013"/>
      <c r="SUZ38" s="1013"/>
      <c r="SVA38" s="1013"/>
      <c r="SVB38" s="1013"/>
      <c r="SVC38" s="1013"/>
      <c r="SVD38" s="1013"/>
      <c r="SVE38" s="1013"/>
      <c r="SVF38" s="1013"/>
      <c r="SVG38" s="1013"/>
      <c r="SVH38" s="1013"/>
      <c r="SVI38" s="1013"/>
      <c r="SVJ38" s="1013"/>
      <c r="SVK38" s="1013"/>
      <c r="SVL38" s="1013"/>
      <c r="SVM38" s="1013"/>
      <c r="SVN38" s="1013"/>
      <c r="SVO38" s="1013"/>
      <c r="SVP38" s="1013"/>
      <c r="SVQ38" s="1013"/>
      <c r="SVR38" s="1013"/>
      <c r="SVS38" s="1013"/>
      <c r="SVT38" s="1013"/>
      <c r="SVU38" s="1013"/>
      <c r="SVV38" s="1013"/>
      <c r="SVW38" s="1013"/>
      <c r="SVX38" s="1013"/>
      <c r="SVY38" s="1013"/>
      <c r="SVZ38" s="1013"/>
      <c r="SWA38" s="1013"/>
      <c r="SWB38" s="1013"/>
      <c r="SWC38" s="1013"/>
      <c r="SWD38" s="1013"/>
      <c r="SWE38" s="1013"/>
      <c r="SWF38" s="1013"/>
      <c r="SWG38" s="1013"/>
      <c r="SWH38" s="1013"/>
      <c r="SWI38" s="1013"/>
      <c r="SWJ38" s="1013"/>
      <c r="SWK38" s="1013"/>
      <c r="SWL38" s="1013"/>
      <c r="SWM38" s="1013"/>
      <c r="SWN38" s="1013"/>
      <c r="SWO38" s="1013"/>
      <c r="SWP38" s="1013"/>
      <c r="SWQ38" s="1013"/>
      <c r="SWR38" s="1013"/>
      <c r="SWS38" s="1013"/>
      <c r="SWT38" s="1013"/>
      <c r="SWU38" s="1013"/>
      <c r="SWV38" s="1013"/>
      <c r="SWW38" s="1013"/>
      <c r="SWX38" s="1013"/>
      <c r="SWY38" s="1013"/>
      <c r="SWZ38" s="1013"/>
      <c r="SXA38" s="1013"/>
      <c r="SXB38" s="1013"/>
      <c r="SXC38" s="1013"/>
      <c r="SXD38" s="1013"/>
      <c r="SXE38" s="1013"/>
      <c r="SXF38" s="1013"/>
      <c r="SXG38" s="1013"/>
      <c r="SXH38" s="1013"/>
      <c r="SXI38" s="1013"/>
      <c r="SXJ38" s="1013"/>
      <c r="SXK38" s="1013"/>
      <c r="SXL38" s="1013"/>
      <c r="SXM38" s="1013"/>
      <c r="SXN38" s="1013"/>
      <c r="SXO38" s="1013"/>
      <c r="SXP38" s="1013"/>
      <c r="SXQ38" s="1013"/>
      <c r="SXR38" s="1013"/>
      <c r="SXS38" s="1013"/>
      <c r="SXT38" s="1013"/>
      <c r="SXU38" s="1013"/>
      <c r="SXV38" s="1013"/>
      <c r="SXW38" s="1013"/>
      <c r="SXX38" s="1013"/>
      <c r="SXY38" s="1013"/>
      <c r="SXZ38" s="1013"/>
      <c r="SYA38" s="1013"/>
      <c r="SYB38" s="1013"/>
      <c r="SYC38" s="1013"/>
      <c r="SYD38" s="1013"/>
      <c r="SYE38" s="1013"/>
      <c r="SYF38" s="1013"/>
      <c r="SYG38" s="1013"/>
      <c r="SYH38" s="1013"/>
      <c r="SYI38" s="1013"/>
      <c r="SYJ38" s="1013"/>
      <c r="SYK38" s="1013"/>
      <c r="SYL38" s="1013"/>
      <c r="SYM38" s="1013"/>
      <c r="SYN38" s="1013"/>
      <c r="SYO38" s="1013"/>
      <c r="SYP38" s="1013"/>
      <c r="SYQ38" s="1013"/>
      <c r="SYR38" s="1013"/>
      <c r="SYS38" s="1013"/>
      <c r="SYT38" s="1013"/>
      <c r="SYU38" s="1013"/>
      <c r="SYV38" s="1013"/>
      <c r="SYW38" s="1013"/>
      <c r="SYX38" s="1013"/>
      <c r="SYY38" s="1013"/>
      <c r="SYZ38" s="1013"/>
      <c r="SZA38" s="1013"/>
      <c r="SZB38" s="1013"/>
      <c r="SZC38" s="1013"/>
      <c r="SZD38" s="1013"/>
      <c r="SZE38" s="1013"/>
      <c r="SZF38" s="1013"/>
      <c r="SZG38" s="1013"/>
      <c r="SZH38" s="1013"/>
      <c r="SZI38" s="1013"/>
      <c r="SZJ38" s="1013"/>
      <c r="SZK38" s="1013"/>
      <c r="SZL38" s="1013"/>
      <c r="SZM38" s="1013"/>
      <c r="SZN38" s="1013"/>
      <c r="SZO38" s="1013"/>
      <c r="SZP38" s="1013"/>
      <c r="SZQ38" s="1013"/>
      <c r="SZR38" s="1013"/>
      <c r="SZS38" s="1013"/>
      <c r="SZT38" s="1013"/>
      <c r="SZU38" s="1013"/>
      <c r="SZV38" s="1013"/>
      <c r="SZW38" s="1013"/>
      <c r="SZX38" s="1013"/>
      <c r="SZY38" s="1013"/>
      <c r="SZZ38" s="1013"/>
      <c r="TAA38" s="1013"/>
      <c r="TAB38" s="1013"/>
      <c r="TAC38" s="1013"/>
      <c r="TAD38" s="1013"/>
      <c r="TAE38" s="1013"/>
      <c r="TAF38" s="1013"/>
      <c r="TAG38" s="1013"/>
      <c r="TAH38" s="1013"/>
      <c r="TAI38" s="1013"/>
      <c r="TAJ38" s="1013"/>
      <c r="TAK38" s="1013"/>
      <c r="TAL38" s="1013"/>
      <c r="TAM38" s="1013"/>
      <c r="TAN38" s="1013"/>
      <c r="TAO38" s="1013"/>
      <c r="TAP38" s="1013"/>
      <c r="TAQ38" s="1013"/>
      <c r="TAR38" s="1013"/>
      <c r="TAS38" s="1013"/>
      <c r="TAT38" s="1013"/>
      <c r="TAU38" s="1013"/>
      <c r="TAV38" s="1013"/>
      <c r="TAW38" s="1013"/>
      <c r="TAX38" s="1013"/>
      <c r="TAY38" s="1013"/>
      <c r="TAZ38" s="1013"/>
      <c r="TBA38" s="1013"/>
      <c r="TBB38" s="1013"/>
      <c r="TBC38" s="1013"/>
      <c r="TBD38" s="1013"/>
      <c r="TBE38" s="1013"/>
      <c r="TBF38" s="1013"/>
      <c r="TBG38" s="1013"/>
      <c r="TBH38" s="1013"/>
      <c r="TBI38" s="1013"/>
      <c r="TBJ38" s="1013"/>
      <c r="TBK38" s="1013"/>
      <c r="TBL38" s="1013"/>
      <c r="TBM38" s="1013"/>
      <c r="TBN38" s="1013"/>
      <c r="TBO38" s="1013"/>
      <c r="TBP38" s="1013"/>
      <c r="TBQ38" s="1013"/>
      <c r="TBR38" s="1013"/>
      <c r="TBS38" s="1013"/>
      <c r="TBT38" s="1013"/>
      <c r="TBU38" s="1013"/>
      <c r="TBV38" s="1013"/>
      <c r="TBW38" s="1013"/>
      <c r="TBX38" s="1013"/>
      <c r="TBY38" s="1013"/>
      <c r="TBZ38" s="1013"/>
      <c r="TCA38" s="1013"/>
      <c r="TCB38" s="1013"/>
      <c r="TCC38" s="1013"/>
      <c r="TCD38" s="1013"/>
      <c r="TCE38" s="1013"/>
      <c r="TCF38" s="1013"/>
      <c r="TCG38" s="1013"/>
      <c r="TCH38" s="1013"/>
      <c r="TCI38" s="1013"/>
      <c r="TCJ38" s="1013"/>
      <c r="TCK38" s="1013"/>
      <c r="TCL38" s="1013"/>
      <c r="TCM38" s="1013"/>
      <c r="TCN38" s="1013"/>
      <c r="TCO38" s="1013"/>
      <c r="TCP38" s="1013"/>
      <c r="TCQ38" s="1013"/>
      <c r="TCR38" s="1013"/>
      <c r="TCS38" s="1013"/>
      <c r="TCT38" s="1013"/>
      <c r="TCU38" s="1013"/>
      <c r="TCV38" s="1013"/>
      <c r="TCW38" s="1013"/>
      <c r="TCX38" s="1013"/>
      <c r="TCY38" s="1013"/>
      <c r="TCZ38" s="1013"/>
      <c r="TDA38" s="1013"/>
      <c r="TDB38" s="1013"/>
      <c r="TDC38" s="1013"/>
      <c r="TDD38" s="1013"/>
      <c r="TDE38" s="1013"/>
      <c r="TDF38" s="1013"/>
      <c r="TDG38" s="1013"/>
      <c r="TDH38" s="1013"/>
      <c r="TDI38" s="1013"/>
      <c r="TDJ38" s="1013"/>
      <c r="TDK38" s="1013"/>
      <c r="TDL38" s="1013"/>
      <c r="TDM38" s="1013"/>
      <c r="TDN38" s="1013"/>
      <c r="TDO38" s="1013"/>
      <c r="TDP38" s="1013"/>
      <c r="TDQ38" s="1013"/>
      <c r="TDR38" s="1013"/>
      <c r="TDS38" s="1013"/>
      <c r="TDT38" s="1013"/>
      <c r="TDU38" s="1013"/>
      <c r="TDV38" s="1013"/>
      <c r="TDW38" s="1013"/>
      <c r="TDX38" s="1013"/>
      <c r="TDY38" s="1013"/>
      <c r="TDZ38" s="1013"/>
      <c r="TEA38" s="1013"/>
      <c r="TEB38" s="1013"/>
      <c r="TEC38" s="1013"/>
      <c r="TED38" s="1013"/>
      <c r="TEE38" s="1013"/>
      <c r="TEF38" s="1013"/>
      <c r="TEG38" s="1013"/>
      <c r="TEH38" s="1013"/>
      <c r="TEI38" s="1013"/>
      <c r="TEJ38" s="1013"/>
      <c r="TEK38" s="1013"/>
      <c r="TEL38" s="1013"/>
      <c r="TEM38" s="1013"/>
      <c r="TEN38" s="1013"/>
      <c r="TEO38" s="1013"/>
      <c r="TEP38" s="1013"/>
      <c r="TEQ38" s="1013"/>
      <c r="TER38" s="1013"/>
      <c r="TES38" s="1013"/>
      <c r="TET38" s="1013"/>
      <c r="TEU38" s="1013"/>
      <c r="TEV38" s="1013"/>
      <c r="TEW38" s="1013"/>
      <c r="TEX38" s="1013"/>
      <c r="TEY38" s="1013"/>
      <c r="TEZ38" s="1013"/>
      <c r="TFA38" s="1013"/>
      <c r="TFB38" s="1013"/>
      <c r="TFC38" s="1013"/>
      <c r="TFD38" s="1013"/>
      <c r="TFE38" s="1013"/>
      <c r="TFF38" s="1013"/>
      <c r="TFG38" s="1013"/>
      <c r="TFH38" s="1013"/>
      <c r="TFI38" s="1013"/>
      <c r="TFJ38" s="1013"/>
      <c r="TFK38" s="1013"/>
      <c r="TFL38" s="1013"/>
      <c r="TFM38" s="1013"/>
      <c r="TFN38" s="1013"/>
      <c r="TFO38" s="1013"/>
      <c r="TFP38" s="1013"/>
      <c r="TFQ38" s="1013"/>
      <c r="TFR38" s="1013"/>
      <c r="TFS38" s="1013"/>
      <c r="TFT38" s="1013"/>
      <c r="TFU38" s="1013"/>
      <c r="TFV38" s="1013"/>
      <c r="TFW38" s="1013"/>
      <c r="TFX38" s="1013"/>
      <c r="TFY38" s="1013"/>
      <c r="TFZ38" s="1013"/>
      <c r="TGA38" s="1013"/>
      <c r="TGB38" s="1013"/>
      <c r="TGC38" s="1013"/>
      <c r="TGD38" s="1013"/>
      <c r="TGE38" s="1013"/>
      <c r="TGF38" s="1013"/>
      <c r="TGG38" s="1013"/>
      <c r="TGH38" s="1013"/>
      <c r="TGI38" s="1013"/>
      <c r="TGJ38" s="1013"/>
      <c r="TGK38" s="1013"/>
      <c r="TGL38" s="1013"/>
      <c r="TGM38" s="1013"/>
      <c r="TGN38" s="1013"/>
      <c r="TGO38" s="1013"/>
      <c r="TGP38" s="1013"/>
      <c r="TGQ38" s="1013"/>
      <c r="TGR38" s="1013"/>
      <c r="TGS38" s="1013"/>
      <c r="TGT38" s="1013"/>
      <c r="TGU38" s="1013"/>
      <c r="TGV38" s="1013"/>
      <c r="TGW38" s="1013"/>
      <c r="TGX38" s="1013"/>
      <c r="TGY38" s="1013"/>
      <c r="TGZ38" s="1013"/>
      <c r="THA38" s="1013"/>
      <c r="THB38" s="1013"/>
      <c r="THC38" s="1013"/>
      <c r="THD38" s="1013"/>
      <c r="THE38" s="1013"/>
      <c r="THF38" s="1013"/>
      <c r="THG38" s="1013"/>
      <c r="THH38" s="1013"/>
      <c r="THI38" s="1013"/>
      <c r="THJ38" s="1013"/>
      <c r="THK38" s="1013"/>
      <c r="THL38" s="1013"/>
      <c r="THM38" s="1013"/>
      <c r="THN38" s="1013"/>
      <c r="THO38" s="1013"/>
      <c r="THP38" s="1013"/>
      <c r="THQ38" s="1013"/>
      <c r="THR38" s="1013"/>
      <c r="THS38" s="1013"/>
      <c r="THT38" s="1013"/>
      <c r="THU38" s="1013"/>
      <c r="THV38" s="1013"/>
      <c r="THW38" s="1013"/>
      <c r="THX38" s="1013"/>
      <c r="THY38" s="1013"/>
      <c r="THZ38" s="1013"/>
      <c r="TIA38" s="1013"/>
      <c r="TIB38" s="1013"/>
      <c r="TIC38" s="1013"/>
      <c r="TID38" s="1013"/>
      <c r="TIE38" s="1013"/>
      <c r="TIF38" s="1013"/>
      <c r="TIG38" s="1013"/>
      <c r="TIH38" s="1013"/>
      <c r="TII38" s="1013"/>
      <c r="TIJ38" s="1013"/>
      <c r="TIK38" s="1013"/>
      <c r="TIL38" s="1013"/>
      <c r="TIM38" s="1013"/>
      <c r="TIN38" s="1013"/>
      <c r="TIO38" s="1013"/>
      <c r="TIP38" s="1013"/>
      <c r="TIQ38" s="1013"/>
      <c r="TIR38" s="1013"/>
      <c r="TIS38" s="1013"/>
      <c r="TIT38" s="1013"/>
      <c r="TIU38" s="1013"/>
      <c r="TIV38" s="1013"/>
      <c r="TIW38" s="1013"/>
      <c r="TIX38" s="1013"/>
      <c r="TIY38" s="1013"/>
      <c r="TIZ38" s="1013"/>
      <c r="TJA38" s="1013"/>
      <c r="TJB38" s="1013"/>
      <c r="TJC38" s="1013"/>
      <c r="TJD38" s="1013"/>
      <c r="TJE38" s="1013"/>
      <c r="TJF38" s="1013"/>
      <c r="TJG38" s="1013"/>
      <c r="TJH38" s="1013"/>
      <c r="TJI38" s="1013"/>
      <c r="TJJ38" s="1013"/>
      <c r="TJK38" s="1013"/>
      <c r="TJL38" s="1013"/>
      <c r="TJM38" s="1013"/>
      <c r="TJN38" s="1013"/>
      <c r="TJO38" s="1013"/>
      <c r="TJP38" s="1013"/>
      <c r="TJQ38" s="1013"/>
      <c r="TJR38" s="1013"/>
      <c r="TJS38" s="1013"/>
      <c r="TJT38" s="1013"/>
      <c r="TJU38" s="1013"/>
      <c r="TJV38" s="1013"/>
      <c r="TJW38" s="1013"/>
      <c r="TJX38" s="1013"/>
      <c r="TJY38" s="1013"/>
      <c r="TJZ38" s="1013"/>
      <c r="TKA38" s="1013"/>
      <c r="TKB38" s="1013"/>
      <c r="TKC38" s="1013"/>
      <c r="TKD38" s="1013"/>
      <c r="TKE38" s="1013"/>
      <c r="TKF38" s="1013"/>
      <c r="TKG38" s="1013"/>
      <c r="TKH38" s="1013"/>
      <c r="TKI38" s="1013"/>
      <c r="TKJ38" s="1013"/>
      <c r="TKK38" s="1013"/>
      <c r="TKL38" s="1013"/>
      <c r="TKM38" s="1013"/>
      <c r="TKN38" s="1013"/>
      <c r="TKO38" s="1013"/>
      <c r="TKP38" s="1013"/>
      <c r="TKQ38" s="1013"/>
      <c r="TKR38" s="1013"/>
      <c r="TKS38" s="1013"/>
      <c r="TKT38" s="1013"/>
      <c r="TKU38" s="1013"/>
      <c r="TKV38" s="1013"/>
      <c r="TKW38" s="1013"/>
      <c r="TKX38" s="1013"/>
      <c r="TKY38" s="1013"/>
      <c r="TKZ38" s="1013"/>
      <c r="TLA38" s="1013"/>
      <c r="TLB38" s="1013"/>
      <c r="TLC38" s="1013"/>
      <c r="TLD38" s="1013"/>
      <c r="TLE38" s="1013"/>
      <c r="TLF38" s="1013"/>
      <c r="TLG38" s="1013"/>
      <c r="TLH38" s="1013"/>
      <c r="TLI38" s="1013"/>
      <c r="TLJ38" s="1013"/>
      <c r="TLK38" s="1013"/>
      <c r="TLL38" s="1013"/>
      <c r="TLM38" s="1013"/>
      <c r="TLN38" s="1013"/>
      <c r="TLO38" s="1013"/>
      <c r="TLP38" s="1013"/>
      <c r="TLQ38" s="1013"/>
      <c r="TLR38" s="1013"/>
      <c r="TLS38" s="1013"/>
      <c r="TLT38" s="1013"/>
      <c r="TLU38" s="1013"/>
      <c r="TLV38" s="1013"/>
      <c r="TLW38" s="1013"/>
      <c r="TLX38" s="1013"/>
      <c r="TLY38" s="1013"/>
      <c r="TLZ38" s="1013"/>
      <c r="TMA38" s="1013"/>
      <c r="TMB38" s="1013"/>
      <c r="TMC38" s="1013"/>
      <c r="TMD38" s="1013"/>
      <c r="TME38" s="1013"/>
      <c r="TMF38" s="1013"/>
      <c r="TMG38" s="1013"/>
      <c r="TMH38" s="1013"/>
      <c r="TMI38" s="1013"/>
      <c r="TMJ38" s="1013"/>
      <c r="TMK38" s="1013"/>
      <c r="TML38" s="1013"/>
      <c r="TMM38" s="1013"/>
      <c r="TMN38" s="1013"/>
      <c r="TMO38" s="1013"/>
      <c r="TMP38" s="1013"/>
      <c r="TMQ38" s="1013"/>
      <c r="TMR38" s="1013"/>
      <c r="TMS38" s="1013"/>
      <c r="TMT38" s="1013"/>
      <c r="TMU38" s="1013"/>
      <c r="TMV38" s="1013"/>
      <c r="TMW38" s="1013"/>
      <c r="TMX38" s="1013"/>
      <c r="TMY38" s="1013"/>
      <c r="TMZ38" s="1013"/>
      <c r="TNA38" s="1013"/>
      <c r="TNB38" s="1013"/>
      <c r="TNC38" s="1013"/>
      <c r="TND38" s="1013"/>
      <c r="TNE38" s="1013"/>
      <c r="TNF38" s="1013"/>
      <c r="TNG38" s="1013"/>
      <c r="TNH38" s="1013"/>
      <c r="TNI38" s="1013"/>
      <c r="TNJ38" s="1013"/>
      <c r="TNK38" s="1013"/>
      <c r="TNL38" s="1013"/>
      <c r="TNM38" s="1013"/>
      <c r="TNN38" s="1013"/>
      <c r="TNO38" s="1013"/>
      <c r="TNP38" s="1013"/>
      <c r="TNQ38" s="1013"/>
      <c r="TNR38" s="1013"/>
      <c r="TNS38" s="1013"/>
      <c r="TNT38" s="1013"/>
      <c r="TNU38" s="1013"/>
      <c r="TNV38" s="1013"/>
      <c r="TNW38" s="1013"/>
      <c r="TNX38" s="1013"/>
      <c r="TNY38" s="1013"/>
      <c r="TNZ38" s="1013"/>
      <c r="TOA38" s="1013"/>
      <c r="TOB38" s="1013"/>
      <c r="TOC38" s="1013"/>
      <c r="TOD38" s="1013"/>
      <c r="TOE38" s="1013"/>
      <c r="TOF38" s="1013"/>
      <c r="TOG38" s="1013"/>
      <c r="TOH38" s="1013"/>
      <c r="TOI38" s="1013"/>
      <c r="TOJ38" s="1013"/>
      <c r="TOK38" s="1013"/>
      <c r="TOL38" s="1013"/>
      <c r="TOM38" s="1013"/>
      <c r="TON38" s="1013"/>
      <c r="TOO38" s="1013"/>
      <c r="TOP38" s="1013"/>
      <c r="TOQ38" s="1013"/>
      <c r="TOR38" s="1013"/>
      <c r="TOS38" s="1013"/>
      <c r="TOT38" s="1013"/>
      <c r="TOU38" s="1013"/>
      <c r="TOV38" s="1013"/>
      <c r="TOW38" s="1013"/>
      <c r="TOX38" s="1013"/>
      <c r="TOY38" s="1013"/>
      <c r="TOZ38" s="1013"/>
      <c r="TPA38" s="1013"/>
      <c r="TPB38" s="1013"/>
      <c r="TPC38" s="1013"/>
      <c r="TPD38" s="1013"/>
      <c r="TPE38" s="1013"/>
      <c r="TPF38" s="1013"/>
      <c r="TPG38" s="1013"/>
      <c r="TPH38" s="1013"/>
      <c r="TPI38" s="1013"/>
      <c r="TPJ38" s="1013"/>
      <c r="TPK38" s="1013"/>
      <c r="TPL38" s="1013"/>
      <c r="TPM38" s="1013"/>
      <c r="TPN38" s="1013"/>
      <c r="TPO38" s="1013"/>
      <c r="TPP38" s="1013"/>
      <c r="TPQ38" s="1013"/>
      <c r="TPR38" s="1013"/>
      <c r="TPS38" s="1013"/>
      <c r="TPT38" s="1013"/>
      <c r="TPU38" s="1013"/>
      <c r="TPV38" s="1013"/>
      <c r="TPW38" s="1013"/>
      <c r="TPX38" s="1013"/>
      <c r="TPY38" s="1013"/>
      <c r="TPZ38" s="1013"/>
      <c r="TQA38" s="1013"/>
      <c r="TQB38" s="1013"/>
      <c r="TQC38" s="1013"/>
      <c r="TQD38" s="1013"/>
      <c r="TQE38" s="1013"/>
      <c r="TQF38" s="1013"/>
      <c r="TQG38" s="1013"/>
      <c r="TQH38" s="1013"/>
      <c r="TQI38" s="1013"/>
      <c r="TQJ38" s="1013"/>
      <c r="TQK38" s="1013"/>
      <c r="TQL38" s="1013"/>
      <c r="TQM38" s="1013"/>
      <c r="TQN38" s="1013"/>
      <c r="TQO38" s="1013"/>
      <c r="TQP38" s="1013"/>
      <c r="TQQ38" s="1013"/>
      <c r="TQR38" s="1013"/>
      <c r="TQS38" s="1013"/>
      <c r="TQT38" s="1013"/>
      <c r="TQU38" s="1013"/>
      <c r="TQV38" s="1013"/>
      <c r="TQW38" s="1013"/>
      <c r="TQX38" s="1013"/>
      <c r="TQY38" s="1013"/>
      <c r="TQZ38" s="1013"/>
      <c r="TRA38" s="1013"/>
      <c r="TRB38" s="1013"/>
      <c r="TRC38" s="1013"/>
      <c r="TRD38" s="1013"/>
      <c r="TRE38" s="1013"/>
      <c r="TRF38" s="1013"/>
      <c r="TRG38" s="1013"/>
      <c r="TRH38" s="1013"/>
      <c r="TRI38" s="1013"/>
      <c r="TRJ38" s="1013"/>
      <c r="TRK38" s="1013"/>
      <c r="TRL38" s="1013"/>
      <c r="TRM38" s="1013"/>
      <c r="TRN38" s="1013"/>
      <c r="TRO38" s="1013"/>
      <c r="TRP38" s="1013"/>
      <c r="TRQ38" s="1013"/>
      <c r="TRR38" s="1013"/>
      <c r="TRS38" s="1013"/>
      <c r="TRT38" s="1013"/>
      <c r="TRU38" s="1013"/>
      <c r="TRV38" s="1013"/>
      <c r="TRW38" s="1013"/>
      <c r="TRX38" s="1013"/>
      <c r="TRY38" s="1013"/>
      <c r="TRZ38" s="1013"/>
      <c r="TSA38" s="1013"/>
      <c r="TSB38" s="1013"/>
      <c r="TSC38" s="1013"/>
      <c r="TSD38" s="1013"/>
      <c r="TSE38" s="1013"/>
      <c r="TSF38" s="1013"/>
      <c r="TSG38" s="1013"/>
      <c r="TSH38" s="1013"/>
      <c r="TSI38" s="1013"/>
      <c r="TSJ38" s="1013"/>
      <c r="TSK38" s="1013"/>
      <c r="TSL38" s="1013"/>
      <c r="TSM38" s="1013"/>
      <c r="TSN38" s="1013"/>
      <c r="TSO38" s="1013"/>
      <c r="TSP38" s="1013"/>
      <c r="TSQ38" s="1013"/>
      <c r="TSR38" s="1013"/>
      <c r="TSS38" s="1013"/>
      <c r="TST38" s="1013"/>
      <c r="TSU38" s="1013"/>
      <c r="TSV38" s="1013"/>
      <c r="TSW38" s="1013"/>
      <c r="TSX38" s="1013"/>
      <c r="TSY38" s="1013"/>
      <c r="TSZ38" s="1013"/>
      <c r="TTA38" s="1013"/>
      <c r="TTB38" s="1013"/>
      <c r="TTC38" s="1013"/>
      <c r="TTD38" s="1013"/>
      <c r="TTE38" s="1013"/>
      <c r="TTF38" s="1013"/>
      <c r="TTG38" s="1013"/>
      <c r="TTH38" s="1013"/>
      <c r="TTI38" s="1013"/>
      <c r="TTJ38" s="1013"/>
      <c r="TTK38" s="1013"/>
      <c r="TTL38" s="1013"/>
      <c r="TTM38" s="1013"/>
      <c r="TTN38" s="1013"/>
      <c r="TTO38" s="1013"/>
      <c r="TTP38" s="1013"/>
      <c r="TTQ38" s="1013"/>
      <c r="TTR38" s="1013"/>
      <c r="TTS38" s="1013"/>
      <c r="TTT38" s="1013"/>
      <c r="TTU38" s="1013"/>
      <c r="TTV38" s="1013"/>
      <c r="TTW38" s="1013"/>
      <c r="TTX38" s="1013"/>
      <c r="TTY38" s="1013"/>
      <c r="TTZ38" s="1013"/>
      <c r="TUA38" s="1013"/>
      <c r="TUB38" s="1013"/>
      <c r="TUC38" s="1013"/>
      <c r="TUD38" s="1013"/>
      <c r="TUE38" s="1013"/>
      <c r="TUF38" s="1013"/>
      <c r="TUG38" s="1013"/>
      <c r="TUH38" s="1013"/>
      <c r="TUI38" s="1013"/>
      <c r="TUJ38" s="1013"/>
      <c r="TUK38" s="1013"/>
      <c r="TUL38" s="1013"/>
      <c r="TUM38" s="1013"/>
      <c r="TUN38" s="1013"/>
      <c r="TUO38" s="1013"/>
      <c r="TUP38" s="1013"/>
      <c r="TUQ38" s="1013"/>
      <c r="TUR38" s="1013"/>
      <c r="TUS38" s="1013"/>
      <c r="TUT38" s="1013"/>
      <c r="TUU38" s="1013"/>
      <c r="TUV38" s="1013"/>
      <c r="TUW38" s="1013"/>
      <c r="TUX38" s="1013"/>
      <c r="TUY38" s="1013"/>
      <c r="TUZ38" s="1013"/>
      <c r="TVA38" s="1013"/>
      <c r="TVB38" s="1013"/>
      <c r="TVC38" s="1013"/>
      <c r="TVD38" s="1013"/>
      <c r="TVE38" s="1013"/>
      <c r="TVF38" s="1013"/>
      <c r="TVG38" s="1013"/>
      <c r="TVH38" s="1013"/>
      <c r="TVI38" s="1013"/>
      <c r="TVJ38" s="1013"/>
      <c r="TVK38" s="1013"/>
      <c r="TVL38" s="1013"/>
      <c r="TVM38" s="1013"/>
      <c r="TVN38" s="1013"/>
      <c r="TVO38" s="1013"/>
      <c r="TVP38" s="1013"/>
      <c r="TVQ38" s="1013"/>
      <c r="TVR38" s="1013"/>
      <c r="TVS38" s="1013"/>
      <c r="TVT38" s="1013"/>
      <c r="TVU38" s="1013"/>
      <c r="TVV38" s="1013"/>
      <c r="TVW38" s="1013"/>
      <c r="TVX38" s="1013"/>
      <c r="TVY38" s="1013"/>
      <c r="TVZ38" s="1013"/>
      <c r="TWA38" s="1013"/>
      <c r="TWB38" s="1013"/>
      <c r="TWC38" s="1013"/>
      <c r="TWD38" s="1013"/>
      <c r="TWE38" s="1013"/>
      <c r="TWF38" s="1013"/>
      <c r="TWG38" s="1013"/>
      <c r="TWH38" s="1013"/>
      <c r="TWI38" s="1013"/>
      <c r="TWJ38" s="1013"/>
      <c r="TWK38" s="1013"/>
      <c r="TWL38" s="1013"/>
      <c r="TWM38" s="1013"/>
      <c r="TWN38" s="1013"/>
      <c r="TWO38" s="1013"/>
      <c r="TWP38" s="1013"/>
      <c r="TWQ38" s="1013"/>
      <c r="TWR38" s="1013"/>
      <c r="TWS38" s="1013"/>
      <c r="TWT38" s="1013"/>
      <c r="TWU38" s="1013"/>
      <c r="TWV38" s="1013"/>
      <c r="TWW38" s="1013"/>
      <c r="TWX38" s="1013"/>
      <c r="TWY38" s="1013"/>
      <c r="TWZ38" s="1013"/>
      <c r="TXA38" s="1013"/>
      <c r="TXB38" s="1013"/>
      <c r="TXC38" s="1013"/>
      <c r="TXD38" s="1013"/>
      <c r="TXE38" s="1013"/>
      <c r="TXF38" s="1013"/>
      <c r="TXG38" s="1013"/>
      <c r="TXH38" s="1013"/>
      <c r="TXI38" s="1013"/>
      <c r="TXJ38" s="1013"/>
      <c r="TXK38" s="1013"/>
      <c r="TXL38" s="1013"/>
      <c r="TXM38" s="1013"/>
      <c r="TXN38" s="1013"/>
      <c r="TXO38" s="1013"/>
      <c r="TXP38" s="1013"/>
      <c r="TXQ38" s="1013"/>
      <c r="TXR38" s="1013"/>
      <c r="TXS38" s="1013"/>
      <c r="TXT38" s="1013"/>
      <c r="TXU38" s="1013"/>
      <c r="TXV38" s="1013"/>
      <c r="TXW38" s="1013"/>
      <c r="TXX38" s="1013"/>
      <c r="TXY38" s="1013"/>
      <c r="TXZ38" s="1013"/>
      <c r="TYA38" s="1013"/>
      <c r="TYB38" s="1013"/>
      <c r="TYC38" s="1013"/>
      <c r="TYD38" s="1013"/>
      <c r="TYE38" s="1013"/>
      <c r="TYF38" s="1013"/>
      <c r="TYG38" s="1013"/>
      <c r="TYH38" s="1013"/>
      <c r="TYI38" s="1013"/>
      <c r="TYJ38" s="1013"/>
      <c r="TYK38" s="1013"/>
      <c r="TYL38" s="1013"/>
      <c r="TYM38" s="1013"/>
      <c r="TYN38" s="1013"/>
      <c r="TYO38" s="1013"/>
      <c r="TYP38" s="1013"/>
      <c r="TYQ38" s="1013"/>
      <c r="TYR38" s="1013"/>
      <c r="TYS38" s="1013"/>
      <c r="TYT38" s="1013"/>
      <c r="TYU38" s="1013"/>
      <c r="TYV38" s="1013"/>
      <c r="TYW38" s="1013"/>
      <c r="TYX38" s="1013"/>
      <c r="TYY38" s="1013"/>
      <c r="TYZ38" s="1013"/>
      <c r="TZA38" s="1013"/>
      <c r="TZB38" s="1013"/>
      <c r="TZC38" s="1013"/>
      <c r="TZD38" s="1013"/>
      <c r="TZE38" s="1013"/>
      <c r="TZF38" s="1013"/>
      <c r="TZG38" s="1013"/>
      <c r="TZH38" s="1013"/>
      <c r="TZI38" s="1013"/>
      <c r="TZJ38" s="1013"/>
      <c r="TZK38" s="1013"/>
      <c r="TZL38" s="1013"/>
      <c r="TZM38" s="1013"/>
      <c r="TZN38" s="1013"/>
      <c r="TZO38" s="1013"/>
      <c r="TZP38" s="1013"/>
      <c r="TZQ38" s="1013"/>
      <c r="TZR38" s="1013"/>
      <c r="TZS38" s="1013"/>
      <c r="TZT38" s="1013"/>
      <c r="TZU38" s="1013"/>
      <c r="TZV38" s="1013"/>
      <c r="TZW38" s="1013"/>
      <c r="TZX38" s="1013"/>
      <c r="TZY38" s="1013"/>
      <c r="TZZ38" s="1013"/>
      <c r="UAA38" s="1013"/>
      <c r="UAB38" s="1013"/>
      <c r="UAC38" s="1013"/>
      <c r="UAD38" s="1013"/>
      <c r="UAE38" s="1013"/>
      <c r="UAF38" s="1013"/>
      <c r="UAG38" s="1013"/>
      <c r="UAH38" s="1013"/>
      <c r="UAI38" s="1013"/>
      <c r="UAJ38" s="1013"/>
      <c r="UAK38" s="1013"/>
      <c r="UAL38" s="1013"/>
      <c r="UAM38" s="1013"/>
      <c r="UAN38" s="1013"/>
      <c r="UAO38" s="1013"/>
      <c r="UAP38" s="1013"/>
      <c r="UAQ38" s="1013"/>
      <c r="UAR38" s="1013"/>
      <c r="UAS38" s="1013"/>
      <c r="UAT38" s="1013"/>
      <c r="UAU38" s="1013"/>
      <c r="UAV38" s="1013"/>
      <c r="UAW38" s="1013"/>
      <c r="UAX38" s="1013"/>
      <c r="UAY38" s="1013"/>
      <c r="UAZ38" s="1013"/>
      <c r="UBA38" s="1013"/>
      <c r="UBB38" s="1013"/>
      <c r="UBC38" s="1013"/>
      <c r="UBD38" s="1013"/>
      <c r="UBE38" s="1013"/>
      <c r="UBF38" s="1013"/>
      <c r="UBG38" s="1013"/>
      <c r="UBH38" s="1013"/>
      <c r="UBI38" s="1013"/>
      <c r="UBJ38" s="1013"/>
      <c r="UBK38" s="1013"/>
      <c r="UBL38" s="1013"/>
      <c r="UBM38" s="1013"/>
      <c r="UBN38" s="1013"/>
      <c r="UBO38" s="1013"/>
      <c r="UBP38" s="1013"/>
      <c r="UBQ38" s="1013"/>
      <c r="UBR38" s="1013"/>
      <c r="UBS38" s="1013"/>
      <c r="UBT38" s="1013"/>
      <c r="UBU38" s="1013"/>
      <c r="UBV38" s="1013"/>
      <c r="UBW38" s="1013"/>
      <c r="UBX38" s="1013"/>
      <c r="UBY38" s="1013"/>
      <c r="UBZ38" s="1013"/>
      <c r="UCA38" s="1013"/>
      <c r="UCB38" s="1013"/>
      <c r="UCC38" s="1013"/>
      <c r="UCD38" s="1013"/>
      <c r="UCE38" s="1013"/>
      <c r="UCF38" s="1013"/>
      <c r="UCG38" s="1013"/>
      <c r="UCH38" s="1013"/>
      <c r="UCI38" s="1013"/>
      <c r="UCJ38" s="1013"/>
      <c r="UCK38" s="1013"/>
      <c r="UCL38" s="1013"/>
      <c r="UCM38" s="1013"/>
      <c r="UCN38" s="1013"/>
      <c r="UCO38" s="1013"/>
      <c r="UCP38" s="1013"/>
      <c r="UCQ38" s="1013"/>
      <c r="UCR38" s="1013"/>
      <c r="UCS38" s="1013"/>
      <c r="UCT38" s="1013"/>
      <c r="UCU38" s="1013"/>
      <c r="UCV38" s="1013"/>
      <c r="UCW38" s="1013"/>
      <c r="UCX38" s="1013"/>
      <c r="UCY38" s="1013"/>
      <c r="UCZ38" s="1013"/>
      <c r="UDA38" s="1013"/>
      <c r="UDB38" s="1013"/>
      <c r="UDC38" s="1013"/>
      <c r="UDD38" s="1013"/>
      <c r="UDE38" s="1013"/>
      <c r="UDF38" s="1013"/>
      <c r="UDG38" s="1013"/>
      <c r="UDH38" s="1013"/>
      <c r="UDI38" s="1013"/>
      <c r="UDJ38" s="1013"/>
      <c r="UDK38" s="1013"/>
      <c r="UDL38" s="1013"/>
      <c r="UDM38" s="1013"/>
      <c r="UDN38" s="1013"/>
      <c r="UDO38" s="1013"/>
      <c r="UDP38" s="1013"/>
      <c r="UDQ38" s="1013"/>
      <c r="UDR38" s="1013"/>
      <c r="UDS38" s="1013"/>
      <c r="UDT38" s="1013"/>
      <c r="UDU38" s="1013"/>
      <c r="UDV38" s="1013"/>
      <c r="UDW38" s="1013"/>
      <c r="UDX38" s="1013"/>
      <c r="UDY38" s="1013"/>
      <c r="UDZ38" s="1013"/>
      <c r="UEA38" s="1013"/>
      <c r="UEB38" s="1013"/>
      <c r="UEC38" s="1013"/>
      <c r="UED38" s="1013"/>
      <c r="UEE38" s="1013"/>
      <c r="UEF38" s="1013"/>
      <c r="UEG38" s="1013"/>
      <c r="UEH38" s="1013"/>
      <c r="UEI38" s="1013"/>
      <c r="UEJ38" s="1013"/>
      <c r="UEK38" s="1013"/>
      <c r="UEL38" s="1013"/>
      <c r="UEM38" s="1013"/>
      <c r="UEN38" s="1013"/>
      <c r="UEO38" s="1013"/>
      <c r="UEP38" s="1013"/>
      <c r="UEQ38" s="1013"/>
      <c r="UER38" s="1013"/>
      <c r="UES38" s="1013"/>
      <c r="UET38" s="1013"/>
      <c r="UEU38" s="1013"/>
      <c r="UEV38" s="1013"/>
      <c r="UEW38" s="1013"/>
      <c r="UEX38" s="1013"/>
      <c r="UEY38" s="1013"/>
      <c r="UEZ38" s="1013"/>
      <c r="UFA38" s="1013"/>
      <c r="UFB38" s="1013"/>
      <c r="UFC38" s="1013"/>
      <c r="UFD38" s="1013"/>
      <c r="UFE38" s="1013"/>
      <c r="UFF38" s="1013"/>
      <c r="UFG38" s="1013"/>
      <c r="UFH38" s="1013"/>
      <c r="UFI38" s="1013"/>
      <c r="UFJ38" s="1013"/>
      <c r="UFK38" s="1013"/>
      <c r="UFL38" s="1013"/>
      <c r="UFM38" s="1013"/>
      <c r="UFN38" s="1013"/>
      <c r="UFO38" s="1013"/>
      <c r="UFP38" s="1013"/>
      <c r="UFQ38" s="1013"/>
      <c r="UFR38" s="1013"/>
      <c r="UFS38" s="1013"/>
      <c r="UFT38" s="1013"/>
      <c r="UFU38" s="1013"/>
      <c r="UFV38" s="1013"/>
      <c r="UFW38" s="1013"/>
      <c r="UFX38" s="1013"/>
      <c r="UFY38" s="1013"/>
      <c r="UFZ38" s="1013"/>
      <c r="UGA38" s="1013"/>
      <c r="UGB38" s="1013"/>
      <c r="UGC38" s="1013"/>
      <c r="UGD38" s="1013"/>
      <c r="UGE38" s="1013"/>
      <c r="UGF38" s="1013"/>
      <c r="UGG38" s="1013"/>
      <c r="UGH38" s="1013"/>
      <c r="UGI38" s="1013"/>
      <c r="UGJ38" s="1013"/>
      <c r="UGK38" s="1013"/>
      <c r="UGL38" s="1013"/>
      <c r="UGM38" s="1013"/>
      <c r="UGN38" s="1013"/>
      <c r="UGO38" s="1013"/>
      <c r="UGP38" s="1013"/>
      <c r="UGQ38" s="1013"/>
      <c r="UGR38" s="1013"/>
      <c r="UGS38" s="1013"/>
      <c r="UGT38" s="1013"/>
      <c r="UGU38" s="1013"/>
      <c r="UGV38" s="1013"/>
      <c r="UGW38" s="1013"/>
      <c r="UGX38" s="1013"/>
      <c r="UGY38" s="1013"/>
      <c r="UGZ38" s="1013"/>
      <c r="UHA38" s="1013"/>
      <c r="UHB38" s="1013"/>
      <c r="UHC38" s="1013"/>
      <c r="UHD38" s="1013"/>
      <c r="UHE38" s="1013"/>
      <c r="UHF38" s="1013"/>
      <c r="UHG38" s="1013"/>
      <c r="UHH38" s="1013"/>
      <c r="UHI38" s="1013"/>
      <c r="UHJ38" s="1013"/>
      <c r="UHK38" s="1013"/>
      <c r="UHL38" s="1013"/>
      <c r="UHM38" s="1013"/>
      <c r="UHN38" s="1013"/>
      <c r="UHO38" s="1013"/>
      <c r="UHP38" s="1013"/>
      <c r="UHQ38" s="1013"/>
      <c r="UHR38" s="1013"/>
      <c r="UHS38" s="1013"/>
      <c r="UHT38" s="1013"/>
      <c r="UHU38" s="1013"/>
      <c r="UHV38" s="1013"/>
      <c r="UHW38" s="1013"/>
      <c r="UHX38" s="1013"/>
      <c r="UHY38" s="1013"/>
      <c r="UHZ38" s="1013"/>
      <c r="UIA38" s="1013"/>
      <c r="UIB38" s="1013"/>
      <c r="UIC38" s="1013"/>
      <c r="UID38" s="1013"/>
      <c r="UIE38" s="1013"/>
      <c r="UIF38" s="1013"/>
      <c r="UIG38" s="1013"/>
      <c r="UIH38" s="1013"/>
      <c r="UII38" s="1013"/>
      <c r="UIJ38" s="1013"/>
      <c r="UIK38" s="1013"/>
      <c r="UIL38" s="1013"/>
      <c r="UIM38" s="1013"/>
      <c r="UIN38" s="1013"/>
      <c r="UIO38" s="1013"/>
      <c r="UIP38" s="1013"/>
      <c r="UIQ38" s="1013"/>
      <c r="UIR38" s="1013"/>
      <c r="UIS38" s="1013"/>
      <c r="UIT38" s="1013"/>
      <c r="UIU38" s="1013"/>
      <c r="UIV38" s="1013"/>
      <c r="UIW38" s="1013"/>
      <c r="UIX38" s="1013"/>
      <c r="UIY38" s="1013"/>
      <c r="UIZ38" s="1013"/>
      <c r="UJA38" s="1013"/>
      <c r="UJB38" s="1013"/>
      <c r="UJC38" s="1013"/>
      <c r="UJD38" s="1013"/>
      <c r="UJE38" s="1013"/>
      <c r="UJF38" s="1013"/>
      <c r="UJG38" s="1013"/>
      <c r="UJH38" s="1013"/>
      <c r="UJI38" s="1013"/>
      <c r="UJJ38" s="1013"/>
      <c r="UJK38" s="1013"/>
      <c r="UJL38" s="1013"/>
      <c r="UJM38" s="1013"/>
      <c r="UJN38" s="1013"/>
      <c r="UJO38" s="1013"/>
      <c r="UJP38" s="1013"/>
      <c r="UJQ38" s="1013"/>
      <c r="UJR38" s="1013"/>
      <c r="UJS38" s="1013"/>
      <c r="UJT38" s="1013"/>
      <c r="UJU38" s="1013"/>
      <c r="UJV38" s="1013"/>
      <c r="UJW38" s="1013"/>
      <c r="UJX38" s="1013"/>
      <c r="UJY38" s="1013"/>
      <c r="UJZ38" s="1013"/>
      <c r="UKA38" s="1013"/>
      <c r="UKB38" s="1013"/>
      <c r="UKC38" s="1013"/>
      <c r="UKD38" s="1013"/>
      <c r="UKE38" s="1013"/>
      <c r="UKF38" s="1013"/>
      <c r="UKG38" s="1013"/>
      <c r="UKH38" s="1013"/>
      <c r="UKI38" s="1013"/>
      <c r="UKJ38" s="1013"/>
      <c r="UKK38" s="1013"/>
      <c r="UKL38" s="1013"/>
      <c r="UKM38" s="1013"/>
      <c r="UKN38" s="1013"/>
      <c r="UKO38" s="1013"/>
      <c r="UKP38" s="1013"/>
      <c r="UKQ38" s="1013"/>
      <c r="UKR38" s="1013"/>
      <c r="UKS38" s="1013"/>
      <c r="UKT38" s="1013"/>
      <c r="UKU38" s="1013"/>
      <c r="UKV38" s="1013"/>
      <c r="UKW38" s="1013"/>
      <c r="UKX38" s="1013"/>
      <c r="UKY38" s="1013"/>
      <c r="UKZ38" s="1013"/>
      <c r="ULA38" s="1013"/>
      <c r="ULB38" s="1013"/>
      <c r="ULC38" s="1013"/>
      <c r="ULD38" s="1013"/>
      <c r="ULE38" s="1013"/>
      <c r="ULF38" s="1013"/>
      <c r="ULG38" s="1013"/>
      <c r="ULH38" s="1013"/>
      <c r="ULI38" s="1013"/>
      <c r="ULJ38" s="1013"/>
      <c r="ULK38" s="1013"/>
      <c r="ULL38" s="1013"/>
      <c r="ULM38" s="1013"/>
      <c r="ULN38" s="1013"/>
      <c r="ULO38" s="1013"/>
      <c r="ULP38" s="1013"/>
      <c r="ULQ38" s="1013"/>
      <c r="ULR38" s="1013"/>
      <c r="ULS38" s="1013"/>
      <c r="ULT38" s="1013"/>
      <c r="ULU38" s="1013"/>
      <c r="ULV38" s="1013"/>
      <c r="ULW38" s="1013"/>
      <c r="ULX38" s="1013"/>
      <c r="ULY38" s="1013"/>
      <c r="ULZ38" s="1013"/>
      <c r="UMA38" s="1013"/>
      <c r="UMB38" s="1013"/>
      <c r="UMC38" s="1013"/>
      <c r="UMD38" s="1013"/>
      <c r="UME38" s="1013"/>
      <c r="UMF38" s="1013"/>
      <c r="UMG38" s="1013"/>
      <c r="UMH38" s="1013"/>
      <c r="UMI38" s="1013"/>
      <c r="UMJ38" s="1013"/>
      <c r="UMK38" s="1013"/>
      <c r="UML38" s="1013"/>
      <c r="UMM38" s="1013"/>
      <c r="UMN38" s="1013"/>
      <c r="UMO38" s="1013"/>
      <c r="UMP38" s="1013"/>
      <c r="UMQ38" s="1013"/>
      <c r="UMR38" s="1013"/>
      <c r="UMS38" s="1013"/>
      <c r="UMT38" s="1013"/>
      <c r="UMU38" s="1013"/>
      <c r="UMV38" s="1013"/>
      <c r="UMW38" s="1013"/>
      <c r="UMX38" s="1013"/>
      <c r="UMY38" s="1013"/>
      <c r="UMZ38" s="1013"/>
      <c r="UNA38" s="1013"/>
      <c r="UNB38" s="1013"/>
      <c r="UNC38" s="1013"/>
      <c r="UND38" s="1013"/>
      <c r="UNE38" s="1013"/>
      <c r="UNF38" s="1013"/>
      <c r="UNG38" s="1013"/>
      <c r="UNH38" s="1013"/>
      <c r="UNI38" s="1013"/>
      <c r="UNJ38" s="1013"/>
      <c r="UNK38" s="1013"/>
      <c r="UNL38" s="1013"/>
      <c r="UNM38" s="1013"/>
      <c r="UNN38" s="1013"/>
      <c r="UNO38" s="1013"/>
      <c r="UNP38" s="1013"/>
      <c r="UNQ38" s="1013"/>
      <c r="UNR38" s="1013"/>
      <c r="UNS38" s="1013"/>
      <c r="UNT38" s="1013"/>
      <c r="UNU38" s="1013"/>
      <c r="UNV38" s="1013"/>
      <c r="UNW38" s="1013"/>
      <c r="UNX38" s="1013"/>
      <c r="UNY38" s="1013"/>
      <c r="UNZ38" s="1013"/>
      <c r="UOA38" s="1013"/>
      <c r="UOB38" s="1013"/>
      <c r="UOC38" s="1013"/>
      <c r="UOD38" s="1013"/>
      <c r="UOE38" s="1013"/>
      <c r="UOF38" s="1013"/>
      <c r="UOG38" s="1013"/>
      <c r="UOH38" s="1013"/>
      <c r="UOI38" s="1013"/>
      <c r="UOJ38" s="1013"/>
      <c r="UOK38" s="1013"/>
      <c r="UOL38" s="1013"/>
      <c r="UOM38" s="1013"/>
      <c r="UON38" s="1013"/>
      <c r="UOO38" s="1013"/>
      <c r="UOP38" s="1013"/>
      <c r="UOQ38" s="1013"/>
      <c r="UOR38" s="1013"/>
      <c r="UOS38" s="1013"/>
      <c r="UOT38" s="1013"/>
      <c r="UOU38" s="1013"/>
      <c r="UOV38" s="1013"/>
      <c r="UOW38" s="1013"/>
      <c r="UOX38" s="1013"/>
      <c r="UOY38" s="1013"/>
      <c r="UOZ38" s="1013"/>
      <c r="UPA38" s="1013"/>
      <c r="UPB38" s="1013"/>
      <c r="UPC38" s="1013"/>
      <c r="UPD38" s="1013"/>
      <c r="UPE38" s="1013"/>
      <c r="UPF38" s="1013"/>
      <c r="UPG38" s="1013"/>
      <c r="UPH38" s="1013"/>
      <c r="UPI38" s="1013"/>
      <c r="UPJ38" s="1013"/>
      <c r="UPK38" s="1013"/>
      <c r="UPL38" s="1013"/>
      <c r="UPM38" s="1013"/>
      <c r="UPN38" s="1013"/>
      <c r="UPO38" s="1013"/>
      <c r="UPP38" s="1013"/>
      <c r="UPQ38" s="1013"/>
      <c r="UPR38" s="1013"/>
      <c r="UPS38" s="1013"/>
      <c r="UPT38" s="1013"/>
      <c r="UPU38" s="1013"/>
      <c r="UPV38" s="1013"/>
      <c r="UPW38" s="1013"/>
      <c r="UPX38" s="1013"/>
      <c r="UPY38" s="1013"/>
      <c r="UPZ38" s="1013"/>
      <c r="UQA38" s="1013"/>
      <c r="UQB38" s="1013"/>
      <c r="UQC38" s="1013"/>
      <c r="UQD38" s="1013"/>
      <c r="UQE38" s="1013"/>
      <c r="UQF38" s="1013"/>
      <c r="UQG38" s="1013"/>
      <c r="UQH38" s="1013"/>
      <c r="UQI38" s="1013"/>
      <c r="UQJ38" s="1013"/>
      <c r="UQK38" s="1013"/>
      <c r="UQL38" s="1013"/>
      <c r="UQM38" s="1013"/>
      <c r="UQN38" s="1013"/>
      <c r="UQO38" s="1013"/>
      <c r="UQP38" s="1013"/>
      <c r="UQQ38" s="1013"/>
      <c r="UQR38" s="1013"/>
      <c r="UQS38" s="1013"/>
      <c r="UQT38" s="1013"/>
      <c r="UQU38" s="1013"/>
      <c r="UQV38" s="1013"/>
      <c r="UQW38" s="1013"/>
      <c r="UQX38" s="1013"/>
      <c r="UQY38" s="1013"/>
      <c r="UQZ38" s="1013"/>
      <c r="URA38" s="1013"/>
      <c r="URB38" s="1013"/>
      <c r="URC38" s="1013"/>
      <c r="URD38" s="1013"/>
      <c r="URE38" s="1013"/>
      <c r="URF38" s="1013"/>
      <c r="URG38" s="1013"/>
      <c r="URH38" s="1013"/>
      <c r="URI38" s="1013"/>
      <c r="URJ38" s="1013"/>
      <c r="URK38" s="1013"/>
      <c r="URL38" s="1013"/>
      <c r="URM38" s="1013"/>
      <c r="URN38" s="1013"/>
      <c r="URO38" s="1013"/>
      <c r="URP38" s="1013"/>
      <c r="URQ38" s="1013"/>
      <c r="URR38" s="1013"/>
      <c r="URS38" s="1013"/>
      <c r="URT38" s="1013"/>
      <c r="URU38" s="1013"/>
      <c r="URV38" s="1013"/>
      <c r="URW38" s="1013"/>
      <c r="URX38" s="1013"/>
      <c r="URY38" s="1013"/>
      <c r="URZ38" s="1013"/>
      <c r="USA38" s="1013"/>
      <c r="USB38" s="1013"/>
      <c r="USC38" s="1013"/>
      <c r="USD38" s="1013"/>
      <c r="USE38" s="1013"/>
      <c r="USF38" s="1013"/>
      <c r="USG38" s="1013"/>
      <c r="USH38" s="1013"/>
      <c r="USI38" s="1013"/>
      <c r="USJ38" s="1013"/>
      <c r="USK38" s="1013"/>
      <c r="USL38" s="1013"/>
      <c r="USM38" s="1013"/>
      <c r="USN38" s="1013"/>
      <c r="USO38" s="1013"/>
      <c r="USP38" s="1013"/>
      <c r="USQ38" s="1013"/>
      <c r="USR38" s="1013"/>
      <c r="USS38" s="1013"/>
      <c r="UST38" s="1013"/>
      <c r="USU38" s="1013"/>
      <c r="USV38" s="1013"/>
      <c r="USW38" s="1013"/>
      <c r="USX38" s="1013"/>
      <c r="USY38" s="1013"/>
      <c r="USZ38" s="1013"/>
      <c r="UTA38" s="1013"/>
      <c r="UTB38" s="1013"/>
      <c r="UTC38" s="1013"/>
      <c r="UTD38" s="1013"/>
      <c r="UTE38" s="1013"/>
      <c r="UTF38" s="1013"/>
      <c r="UTG38" s="1013"/>
      <c r="UTH38" s="1013"/>
      <c r="UTI38" s="1013"/>
      <c r="UTJ38" s="1013"/>
      <c r="UTK38" s="1013"/>
      <c r="UTL38" s="1013"/>
      <c r="UTM38" s="1013"/>
      <c r="UTN38" s="1013"/>
      <c r="UTO38" s="1013"/>
      <c r="UTP38" s="1013"/>
      <c r="UTQ38" s="1013"/>
      <c r="UTR38" s="1013"/>
      <c r="UTS38" s="1013"/>
      <c r="UTT38" s="1013"/>
      <c r="UTU38" s="1013"/>
      <c r="UTV38" s="1013"/>
      <c r="UTW38" s="1013"/>
      <c r="UTX38" s="1013"/>
      <c r="UTY38" s="1013"/>
      <c r="UTZ38" s="1013"/>
      <c r="UUA38" s="1013"/>
      <c r="UUB38" s="1013"/>
      <c r="UUC38" s="1013"/>
      <c r="UUD38" s="1013"/>
      <c r="UUE38" s="1013"/>
      <c r="UUF38" s="1013"/>
      <c r="UUG38" s="1013"/>
      <c r="UUH38" s="1013"/>
      <c r="UUI38" s="1013"/>
      <c r="UUJ38" s="1013"/>
      <c r="UUK38" s="1013"/>
      <c r="UUL38" s="1013"/>
      <c r="UUM38" s="1013"/>
      <c r="UUN38" s="1013"/>
      <c r="UUO38" s="1013"/>
      <c r="UUP38" s="1013"/>
      <c r="UUQ38" s="1013"/>
      <c r="UUR38" s="1013"/>
      <c r="UUS38" s="1013"/>
      <c r="UUT38" s="1013"/>
      <c r="UUU38" s="1013"/>
      <c r="UUV38" s="1013"/>
      <c r="UUW38" s="1013"/>
      <c r="UUX38" s="1013"/>
      <c r="UUY38" s="1013"/>
      <c r="UUZ38" s="1013"/>
      <c r="UVA38" s="1013"/>
      <c r="UVB38" s="1013"/>
      <c r="UVC38" s="1013"/>
      <c r="UVD38" s="1013"/>
      <c r="UVE38" s="1013"/>
      <c r="UVF38" s="1013"/>
      <c r="UVG38" s="1013"/>
      <c r="UVH38" s="1013"/>
      <c r="UVI38" s="1013"/>
      <c r="UVJ38" s="1013"/>
      <c r="UVK38" s="1013"/>
      <c r="UVL38" s="1013"/>
      <c r="UVM38" s="1013"/>
      <c r="UVN38" s="1013"/>
      <c r="UVO38" s="1013"/>
      <c r="UVP38" s="1013"/>
      <c r="UVQ38" s="1013"/>
      <c r="UVR38" s="1013"/>
      <c r="UVS38" s="1013"/>
      <c r="UVT38" s="1013"/>
      <c r="UVU38" s="1013"/>
      <c r="UVV38" s="1013"/>
      <c r="UVW38" s="1013"/>
      <c r="UVX38" s="1013"/>
      <c r="UVY38" s="1013"/>
      <c r="UVZ38" s="1013"/>
      <c r="UWA38" s="1013"/>
      <c r="UWB38" s="1013"/>
      <c r="UWC38" s="1013"/>
      <c r="UWD38" s="1013"/>
      <c r="UWE38" s="1013"/>
      <c r="UWF38" s="1013"/>
      <c r="UWG38" s="1013"/>
      <c r="UWH38" s="1013"/>
      <c r="UWI38" s="1013"/>
      <c r="UWJ38" s="1013"/>
      <c r="UWK38" s="1013"/>
      <c r="UWL38" s="1013"/>
      <c r="UWM38" s="1013"/>
      <c r="UWN38" s="1013"/>
      <c r="UWO38" s="1013"/>
      <c r="UWP38" s="1013"/>
      <c r="UWQ38" s="1013"/>
      <c r="UWR38" s="1013"/>
      <c r="UWS38" s="1013"/>
      <c r="UWT38" s="1013"/>
      <c r="UWU38" s="1013"/>
      <c r="UWV38" s="1013"/>
      <c r="UWW38" s="1013"/>
      <c r="UWX38" s="1013"/>
      <c r="UWY38" s="1013"/>
      <c r="UWZ38" s="1013"/>
      <c r="UXA38" s="1013"/>
      <c r="UXB38" s="1013"/>
      <c r="UXC38" s="1013"/>
      <c r="UXD38" s="1013"/>
      <c r="UXE38" s="1013"/>
      <c r="UXF38" s="1013"/>
      <c r="UXG38" s="1013"/>
      <c r="UXH38" s="1013"/>
      <c r="UXI38" s="1013"/>
      <c r="UXJ38" s="1013"/>
      <c r="UXK38" s="1013"/>
      <c r="UXL38" s="1013"/>
      <c r="UXM38" s="1013"/>
      <c r="UXN38" s="1013"/>
      <c r="UXO38" s="1013"/>
      <c r="UXP38" s="1013"/>
      <c r="UXQ38" s="1013"/>
      <c r="UXR38" s="1013"/>
      <c r="UXS38" s="1013"/>
      <c r="UXT38" s="1013"/>
      <c r="UXU38" s="1013"/>
      <c r="UXV38" s="1013"/>
      <c r="UXW38" s="1013"/>
      <c r="UXX38" s="1013"/>
      <c r="UXY38" s="1013"/>
      <c r="UXZ38" s="1013"/>
      <c r="UYA38" s="1013"/>
      <c r="UYB38" s="1013"/>
      <c r="UYC38" s="1013"/>
      <c r="UYD38" s="1013"/>
      <c r="UYE38" s="1013"/>
      <c r="UYF38" s="1013"/>
      <c r="UYG38" s="1013"/>
      <c r="UYH38" s="1013"/>
      <c r="UYI38" s="1013"/>
      <c r="UYJ38" s="1013"/>
      <c r="UYK38" s="1013"/>
      <c r="UYL38" s="1013"/>
      <c r="UYM38" s="1013"/>
      <c r="UYN38" s="1013"/>
      <c r="UYO38" s="1013"/>
      <c r="UYP38" s="1013"/>
      <c r="UYQ38" s="1013"/>
      <c r="UYR38" s="1013"/>
      <c r="UYS38" s="1013"/>
      <c r="UYT38" s="1013"/>
      <c r="UYU38" s="1013"/>
      <c r="UYV38" s="1013"/>
      <c r="UYW38" s="1013"/>
      <c r="UYX38" s="1013"/>
      <c r="UYY38" s="1013"/>
      <c r="UYZ38" s="1013"/>
      <c r="UZA38" s="1013"/>
      <c r="UZB38" s="1013"/>
      <c r="UZC38" s="1013"/>
      <c r="UZD38" s="1013"/>
      <c r="UZE38" s="1013"/>
      <c r="UZF38" s="1013"/>
      <c r="UZG38" s="1013"/>
      <c r="UZH38" s="1013"/>
      <c r="UZI38" s="1013"/>
      <c r="UZJ38" s="1013"/>
      <c r="UZK38" s="1013"/>
      <c r="UZL38" s="1013"/>
      <c r="UZM38" s="1013"/>
      <c r="UZN38" s="1013"/>
      <c r="UZO38" s="1013"/>
      <c r="UZP38" s="1013"/>
      <c r="UZQ38" s="1013"/>
      <c r="UZR38" s="1013"/>
      <c r="UZS38" s="1013"/>
      <c r="UZT38" s="1013"/>
      <c r="UZU38" s="1013"/>
      <c r="UZV38" s="1013"/>
      <c r="UZW38" s="1013"/>
      <c r="UZX38" s="1013"/>
      <c r="UZY38" s="1013"/>
      <c r="UZZ38" s="1013"/>
      <c r="VAA38" s="1013"/>
      <c r="VAB38" s="1013"/>
      <c r="VAC38" s="1013"/>
      <c r="VAD38" s="1013"/>
      <c r="VAE38" s="1013"/>
      <c r="VAF38" s="1013"/>
      <c r="VAG38" s="1013"/>
      <c r="VAH38" s="1013"/>
      <c r="VAI38" s="1013"/>
      <c r="VAJ38" s="1013"/>
      <c r="VAK38" s="1013"/>
      <c r="VAL38" s="1013"/>
      <c r="VAM38" s="1013"/>
      <c r="VAN38" s="1013"/>
      <c r="VAO38" s="1013"/>
      <c r="VAP38" s="1013"/>
      <c r="VAQ38" s="1013"/>
      <c r="VAR38" s="1013"/>
      <c r="VAS38" s="1013"/>
      <c r="VAT38" s="1013"/>
      <c r="VAU38" s="1013"/>
      <c r="VAV38" s="1013"/>
      <c r="VAW38" s="1013"/>
      <c r="VAX38" s="1013"/>
      <c r="VAY38" s="1013"/>
      <c r="VAZ38" s="1013"/>
      <c r="VBA38" s="1013"/>
      <c r="VBB38" s="1013"/>
      <c r="VBC38" s="1013"/>
      <c r="VBD38" s="1013"/>
      <c r="VBE38" s="1013"/>
      <c r="VBF38" s="1013"/>
      <c r="VBG38" s="1013"/>
      <c r="VBH38" s="1013"/>
      <c r="VBI38" s="1013"/>
      <c r="VBJ38" s="1013"/>
      <c r="VBK38" s="1013"/>
      <c r="VBL38" s="1013"/>
      <c r="VBM38" s="1013"/>
      <c r="VBN38" s="1013"/>
      <c r="VBO38" s="1013"/>
      <c r="VBP38" s="1013"/>
      <c r="VBQ38" s="1013"/>
      <c r="VBR38" s="1013"/>
      <c r="VBS38" s="1013"/>
      <c r="VBT38" s="1013"/>
      <c r="VBU38" s="1013"/>
      <c r="VBV38" s="1013"/>
      <c r="VBW38" s="1013"/>
      <c r="VBX38" s="1013"/>
      <c r="VBY38" s="1013"/>
      <c r="VBZ38" s="1013"/>
      <c r="VCA38" s="1013"/>
      <c r="VCB38" s="1013"/>
      <c r="VCC38" s="1013"/>
      <c r="VCD38" s="1013"/>
      <c r="VCE38" s="1013"/>
      <c r="VCF38" s="1013"/>
      <c r="VCG38" s="1013"/>
      <c r="VCH38" s="1013"/>
      <c r="VCI38" s="1013"/>
      <c r="VCJ38" s="1013"/>
      <c r="VCK38" s="1013"/>
      <c r="VCL38" s="1013"/>
      <c r="VCM38" s="1013"/>
      <c r="VCN38" s="1013"/>
      <c r="VCO38" s="1013"/>
      <c r="VCP38" s="1013"/>
      <c r="VCQ38" s="1013"/>
      <c r="VCR38" s="1013"/>
      <c r="VCS38" s="1013"/>
      <c r="VCT38" s="1013"/>
      <c r="VCU38" s="1013"/>
      <c r="VCV38" s="1013"/>
      <c r="VCW38" s="1013"/>
      <c r="VCX38" s="1013"/>
      <c r="VCY38" s="1013"/>
      <c r="VCZ38" s="1013"/>
      <c r="VDA38" s="1013"/>
      <c r="VDB38" s="1013"/>
      <c r="VDC38" s="1013"/>
      <c r="VDD38" s="1013"/>
      <c r="VDE38" s="1013"/>
      <c r="VDF38" s="1013"/>
      <c r="VDG38" s="1013"/>
      <c r="VDH38" s="1013"/>
      <c r="VDI38" s="1013"/>
      <c r="VDJ38" s="1013"/>
      <c r="VDK38" s="1013"/>
      <c r="VDL38" s="1013"/>
      <c r="VDM38" s="1013"/>
      <c r="VDN38" s="1013"/>
      <c r="VDO38" s="1013"/>
      <c r="VDP38" s="1013"/>
      <c r="VDQ38" s="1013"/>
      <c r="VDR38" s="1013"/>
      <c r="VDS38" s="1013"/>
      <c r="VDT38" s="1013"/>
      <c r="VDU38" s="1013"/>
      <c r="VDV38" s="1013"/>
      <c r="VDW38" s="1013"/>
      <c r="VDX38" s="1013"/>
      <c r="VDY38" s="1013"/>
      <c r="VDZ38" s="1013"/>
      <c r="VEA38" s="1013"/>
      <c r="VEB38" s="1013"/>
      <c r="VEC38" s="1013"/>
      <c r="VED38" s="1013"/>
      <c r="VEE38" s="1013"/>
      <c r="VEF38" s="1013"/>
      <c r="VEG38" s="1013"/>
      <c r="VEH38" s="1013"/>
      <c r="VEI38" s="1013"/>
      <c r="VEJ38" s="1013"/>
      <c r="VEK38" s="1013"/>
      <c r="VEL38" s="1013"/>
      <c r="VEM38" s="1013"/>
      <c r="VEN38" s="1013"/>
      <c r="VEO38" s="1013"/>
      <c r="VEP38" s="1013"/>
      <c r="VEQ38" s="1013"/>
      <c r="VER38" s="1013"/>
      <c r="VES38" s="1013"/>
      <c r="VET38" s="1013"/>
      <c r="VEU38" s="1013"/>
      <c r="VEV38" s="1013"/>
      <c r="VEW38" s="1013"/>
      <c r="VEX38" s="1013"/>
      <c r="VEY38" s="1013"/>
      <c r="VEZ38" s="1013"/>
      <c r="VFA38" s="1013"/>
      <c r="VFB38" s="1013"/>
      <c r="VFC38" s="1013"/>
      <c r="VFD38" s="1013"/>
      <c r="VFE38" s="1013"/>
      <c r="VFF38" s="1013"/>
      <c r="VFG38" s="1013"/>
      <c r="VFH38" s="1013"/>
      <c r="VFI38" s="1013"/>
      <c r="VFJ38" s="1013"/>
      <c r="VFK38" s="1013"/>
      <c r="VFL38" s="1013"/>
      <c r="VFM38" s="1013"/>
      <c r="VFN38" s="1013"/>
      <c r="VFO38" s="1013"/>
      <c r="VFP38" s="1013"/>
      <c r="VFQ38" s="1013"/>
      <c r="VFR38" s="1013"/>
      <c r="VFS38" s="1013"/>
      <c r="VFT38" s="1013"/>
      <c r="VFU38" s="1013"/>
      <c r="VFV38" s="1013"/>
      <c r="VFW38" s="1013"/>
      <c r="VFX38" s="1013"/>
      <c r="VFY38" s="1013"/>
      <c r="VFZ38" s="1013"/>
      <c r="VGA38" s="1013"/>
      <c r="VGB38" s="1013"/>
      <c r="VGC38" s="1013"/>
      <c r="VGD38" s="1013"/>
      <c r="VGE38" s="1013"/>
      <c r="VGF38" s="1013"/>
      <c r="VGG38" s="1013"/>
      <c r="VGH38" s="1013"/>
      <c r="VGI38" s="1013"/>
      <c r="VGJ38" s="1013"/>
      <c r="VGK38" s="1013"/>
      <c r="VGL38" s="1013"/>
      <c r="VGM38" s="1013"/>
      <c r="VGN38" s="1013"/>
      <c r="VGO38" s="1013"/>
      <c r="VGP38" s="1013"/>
      <c r="VGQ38" s="1013"/>
      <c r="VGR38" s="1013"/>
      <c r="VGS38" s="1013"/>
      <c r="VGT38" s="1013"/>
      <c r="VGU38" s="1013"/>
      <c r="VGV38" s="1013"/>
      <c r="VGW38" s="1013"/>
      <c r="VGX38" s="1013"/>
      <c r="VGY38" s="1013"/>
      <c r="VGZ38" s="1013"/>
      <c r="VHA38" s="1013"/>
      <c r="VHB38" s="1013"/>
      <c r="VHC38" s="1013"/>
      <c r="VHD38" s="1013"/>
      <c r="VHE38" s="1013"/>
      <c r="VHF38" s="1013"/>
      <c r="VHG38" s="1013"/>
      <c r="VHH38" s="1013"/>
      <c r="VHI38" s="1013"/>
      <c r="VHJ38" s="1013"/>
      <c r="VHK38" s="1013"/>
      <c r="VHL38" s="1013"/>
      <c r="VHM38" s="1013"/>
      <c r="VHN38" s="1013"/>
      <c r="VHO38" s="1013"/>
      <c r="VHP38" s="1013"/>
      <c r="VHQ38" s="1013"/>
      <c r="VHR38" s="1013"/>
      <c r="VHS38" s="1013"/>
      <c r="VHT38" s="1013"/>
      <c r="VHU38" s="1013"/>
      <c r="VHV38" s="1013"/>
      <c r="VHW38" s="1013"/>
      <c r="VHX38" s="1013"/>
      <c r="VHY38" s="1013"/>
      <c r="VHZ38" s="1013"/>
      <c r="VIA38" s="1013"/>
      <c r="VIB38" s="1013"/>
      <c r="VIC38" s="1013"/>
      <c r="VID38" s="1013"/>
      <c r="VIE38" s="1013"/>
      <c r="VIF38" s="1013"/>
      <c r="VIG38" s="1013"/>
      <c r="VIH38" s="1013"/>
      <c r="VII38" s="1013"/>
      <c r="VIJ38" s="1013"/>
      <c r="VIK38" s="1013"/>
      <c r="VIL38" s="1013"/>
      <c r="VIM38" s="1013"/>
      <c r="VIN38" s="1013"/>
      <c r="VIO38" s="1013"/>
      <c r="VIP38" s="1013"/>
      <c r="VIQ38" s="1013"/>
      <c r="VIR38" s="1013"/>
      <c r="VIS38" s="1013"/>
      <c r="VIT38" s="1013"/>
      <c r="VIU38" s="1013"/>
      <c r="VIV38" s="1013"/>
      <c r="VIW38" s="1013"/>
      <c r="VIX38" s="1013"/>
      <c r="VIY38" s="1013"/>
      <c r="VIZ38" s="1013"/>
      <c r="VJA38" s="1013"/>
      <c r="VJB38" s="1013"/>
      <c r="VJC38" s="1013"/>
      <c r="VJD38" s="1013"/>
      <c r="VJE38" s="1013"/>
      <c r="VJF38" s="1013"/>
      <c r="VJG38" s="1013"/>
      <c r="VJH38" s="1013"/>
      <c r="VJI38" s="1013"/>
      <c r="VJJ38" s="1013"/>
      <c r="VJK38" s="1013"/>
      <c r="VJL38" s="1013"/>
      <c r="VJM38" s="1013"/>
      <c r="VJN38" s="1013"/>
      <c r="VJO38" s="1013"/>
      <c r="VJP38" s="1013"/>
      <c r="VJQ38" s="1013"/>
      <c r="VJR38" s="1013"/>
      <c r="VJS38" s="1013"/>
      <c r="VJT38" s="1013"/>
      <c r="VJU38" s="1013"/>
      <c r="VJV38" s="1013"/>
      <c r="VJW38" s="1013"/>
      <c r="VJX38" s="1013"/>
      <c r="VJY38" s="1013"/>
      <c r="VJZ38" s="1013"/>
      <c r="VKA38" s="1013"/>
      <c r="VKB38" s="1013"/>
      <c r="VKC38" s="1013"/>
      <c r="VKD38" s="1013"/>
      <c r="VKE38" s="1013"/>
      <c r="VKF38" s="1013"/>
      <c r="VKG38" s="1013"/>
      <c r="VKH38" s="1013"/>
      <c r="VKI38" s="1013"/>
      <c r="VKJ38" s="1013"/>
      <c r="VKK38" s="1013"/>
      <c r="VKL38" s="1013"/>
      <c r="VKM38" s="1013"/>
      <c r="VKN38" s="1013"/>
      <c r="VKO38" s="1013"/>
      <c r="VKP38" s="1013"/>
      <c r="VKQ38" s="1013"/>
      <c r="VKR38" s="1013"/>
      <c r="VKS38" s="1013"/>
      <c r="VKT38" s="1013"/>
      <c r="VKU38" s="1013"/>
      <c r="VKV38" s="1013"/>
      <c r="VKW38" s="1013"/>
      <c r="VKX38" s="1013"/>
      <c r="VKY38" s="1013"/>
      <c r="VKZ38" s="1013"/>
      <c r="VLA38" s="1013"/>
      <c r="VLB38" s="1013"/>
      <c r="VLC38" s="1013"/>
      <c r="VLD38" s="1013"/>
      <c r="VLE38" s="1013"/>
      <c r="VLF38" s="1013"/>
      <c r="VLG38" s="1013"/>
      <c r="VLH38" s="1013"/>
      <c r="VLI38" s="1013"/>
      <c r="VLJ38" s="1013"/>
      <c r="VLK38" s="1013"/>
      <c r="VLL38" s="1013"/>
      <c r="VLM38" s="1013"/>
      <c r="VLN38" s="1013"/>
      <c r="VLO38" s="1013"/>
      <c r="VLP38" s="1013"/>
      <c r="VLQ38" s="1013"/>
      <c r="VLR38" s="1013"/>
      <c r="VLS38" s="1013"/>
      <c r="VLT38" s="1013"/>
      <c r="VLU38" s="1013"/>
      <c r="VLV38" s="1013"/>
      <c r="VLW38" s="1013"/>
      <c r="VLX38" s="1013"/>
      <c r="VLY38" s="1013"/>
      <c r="VLZ38" s="1013"/>
      <c r="VMA38" s="1013"/>
      <c r="VMB38" s="1013"/>
      <c r="VMC38" s="1013"/>
      <c r="VMD38" s="1013"/>
      <c r="VME38" s="1013"/>
      <c r="VMF38" s="1013"/>
      <c r="VMG38" s="1013"/>
      <c r="VMH38" s="1013"/>
      <c r="VMI38" s="1013"/>
      <c r="VMJ38" s="1013"/>
      <c r="VMK38" s="1013"/>
      <c r="VML38" s="1013"/>
      <c r="VMM38" s="1013"/>
      <c r="VMN38" s="1013"/>
      <c r="VMO38" s="1013"/>
      <c r="VMP38" s="1013"/>
      <c r="VMQ38" s="1013"/>
      <c r="VMR38" s="1013"/>
      <c r="VMS38" s="1013"/>
      <c r="VMT38" s="1013"/>
      <c r="VMU38" s="1013"/>
      <c r="VMV38" s="1013"/>
      <c r="VMW38" s="1013"/>
      <c r="VMX38" s="1013"/>
      <c r="VMY38" s="1013"/>
      <c r="VMZ38" s="1013"/>
      <c r="VNA38" s="1013"/>
      <c r="VNB38" s="1013"/>
      <c r="VNC38" s="1013"/>
      <c r="VND38" s="1013"/>
      <c r="VNE38" s="1013"/>
      <c r="VNF38" s="1013"/>
      <c r="VNG38" s="1013"/>
      <c r="VNH38" s="1013"/>
      <c r="VNI38" s="1013"/>
      <c r="VNJ38" s="1013"/>
      <c r="VNK38" s="1013"/>
      <c r="VNL38" s="1013"/>
      <c r="VNM38" s="1013"/>
      <c r="VNN38" s="1013"/>
      <c r="VNO38" s="1013"/>
      <c r="VNP38" s="1013"/>
      <c r="VNQ38" s="1013"/>
      <c r="VNR38" s="1013"/>
      <c r="VNS38" s="1013"/>
      <c r="VNT38" s="1013"/>
      <c r="VNU38" s="1013"/>
      <c r="VNV38" s="1013"/>
      <c r="VNW38" s="1013"/>
      <c r="VNX38" s="1013"/>
      <c r="VNY38" s="1013"/>
      <c r="VNZ38" s="1013"/>
      <c r="VOA38" s="1013"/>
      <c r="VOB38" s="1013"/>
      <c r="VOC38" s="1013"/>
      <c r="VOD38" s="1013"/>
      <c r="VOE38" s="1013"/>
      <c r="VOF38" s="1013"/>
      <c r="VOG38" s="1013"/>
      <c r="VOH38" s="1013"/>
      <c r="VOI38" s="1013"/>
      <c r="VOJ38" s="1013"/>
      <c r="VOK38" s="1013"/>
      <c r="VOL38" s="1013"/>
      <c r="VOM38" s="1013"/>
      <c r="VON38" s="1013"/>
      <c r="VOO38" s="1013"/>
      <c r="VOP38" s="1013"/>
      <c r="VOQ38" s="1013"/>
      <c r="VOR38" s="1013"/>
      <c r="VOS38" s="1013"/>
      <c r="VOT38" s="1013"/>
      <c r="VOU38" s="1013"/>
      <c r="VOV38" s="1013"/>
      <c r="VOW38" s="1013"/>
      <c r="VOX38" s="1013"/>
      <c r="VOY38" s="1013"/>
      <c r="VOZ38" s="1013"/>
      <c r="VPA38" s="1013"/>
      <c r="VPB38" s="1013"/>
      <c r="VPC38" s="1013"/>
      <c r="VPD38" s="1013"/>
      <c r="VPE38" s="1013"/>
      <c r="VPF38" s="1013"/>
      <c r="VPG38" s="1013"/>
      <c r="VPH38" s="1013"/>
      <c r="VPI38" s="1013"/>
      <c r="VPJ38" s="1013"/>
      <c r="VPK38" s="1013"/>
      <c r="VPL38" s="1013"/>
      <c r="VPM38" s="1013"/>
      <c r="VPN38" s="1013"/>
      <c r="VPO38" s="1013"/>
      <c r="VPP38" s="1013"/>
      <c r="VPQ38" s="1013"/>
      <c r="VPR38" s="1013"/>
      <c r="VPS38" s="1013"/>
      <c r="VPT38" s="1013"/>
      <c r="VPU38" s="1013"/>
      <c r="VPV38" s="1013"/>
      <c r="VPW38" s="1013"/>
      <c r="VPX38" s="1013"/>
      <c r="VPY38" s="1013"/>
      <c r="VPZ38" s="1013"/>
      <c r="VQA38" s="1013"/>
      <c r="VQB38" s="1013"/>
      <c r="VQC38" s="1013"/>
      <c r="VQD38" s="1013"/>
      <c r="VQE38" s="1013"/>
      <c r="VQF38" s="1013"/>
      <c r="VQG38" s="1013"/>
      <c r="VQH38" s="1013"/>
      <c r="VQI38" s="1013"/>
      <c r="VQJ38" s="1013"/>
      <c r="VQK38" s="1013"/>
      <c r="VQL38" s="1013"/>
      <c r="VQM38" s="1013"/>
      <c r="VQN38" s="1013"/>
      <c r="VQO38" s="1013"/>
      <c r="VQP38" s="1013"/>
      <c r="VQQ38" s="1013"/>
      <c r="VQR38" s="1013"/>
      <c r="VQS38" s="1013"/>
      <c r="VQT38" s="1013"/>
      <c r="VQU38" s="1013"/>
      <c r="VQV38" s="1013"/>
      <c r="VQW38" s="1013"/>
      <c r="VQX38" s="1013"/>
      <c r="VQY38" s="1013"/>
      <c r="VQZ38" s="1013"/>
      <c r="VRA38" s="1013"/>
      <c r="VRB38" s="1013"/>
      <c r="VRC38" s="1013"/>
      <c r="VRD38" s="1013"/>
      <c r="VRE38" s="1013"/>
      <c r="VRF38" s="1013"/>
      <c r="VRG38" s="1013"/>
      <c r="VRH38" s="1013"/>
      <c r="VRI38" s="1013"/>
      <c r="VRJ38" s="1013"/>
      <c r="VRK38" s="1013"/>
      <c r="VRL38" s="1013"/>
      <c r="VRM38" s="1013"/>
      <c r="VRN38" s="1013"/>
      <c r="VRO38" s="1013"/>
      <c r="VRP38" s="1013"/>
      <c r="VRQ38" s="1013"/>
      <c r="VRR38" s="1013"/>
      <c r="VRS38" s="1013"/>
      <c r="VRT38" s="1013"/>
      <c r="VRU38" s="1013"/>
      <c r="VRV38" s="1013"/>
      <c r="VRW38" s="1013"/>
      <c r="VRX38" s="1013"/>
      <c r="VRY38" s="1013"/>
      <c r="VRZ38" s="1013"/>
      <c r="VSA38" s="1013"/>
      <c r="VSB38" s="1013"/>
      <c r="VSC38" s="1013"/>
      <c r="VSD38" s="1013"/>
      <c r="VSE38" s="1013"/>
      <c r="VSF38" s="1013"/>
      <c r="VSG38" s="1013"/>
      <c r="VSH38" s="1013"/>
      <c r="VSI38" s="1013"/>
      <c r="VSJ38" s="1013"/>
      <c r="VSK38" s="1013"/>
      <c r="VSL38" s="1013"/>
      <c r="VSM38" s="1013"/>
      <c r="VSN38" s="1013"/>
      <c r="VSO38" s="1013"/>
      <c r="VSP38" s="1013"/>
      <c r="VSQ38" s="1013"/>
      <c r="VSR38" s="1013"/>
      <c r="VSS38" s="1013"/>
      <c r="VST38" s="1013"/>
      <c r="VSU38" s="1013"/>
      <c r="VSV38" s="1013"/>
      <c r="VSW38" s="1013"/>
      <c r="VSX38" s="1013"/>
      <c r="VSY38" s="1013"/>
      <c r="VSZ38" s="1013"/>
      <c r="VTA38" s="1013"/>
      <c r="VTB38" s="1013"/>
      <c r="VTC38" s="1013"/>
      <c r="VTD38" s="1013"/>
      <c r="VTE38" s="1013"/>
      <c r="VTF38" s="1013"/>
      <c r="VTG38" s="1013"/>
      <c r="VTH38" s="1013"/>
      <c r="VTI38" s="1013"/>
      <c r="VTJ38" s="1013"/>
      <c r="VTK38" s="1013"/>
      <c r="VTL38" s="1013"/>
      <c r="VTM38" s="1013"/>
      <c r="VTN38" s="1013"/>
      <c r="VTO38" s="1013"/>
      <c r="VTP38" s="1013"/>
      <c r="VTQ38" s="1013"/>
      <c r="VTR38" s="1013"/>
      <c r="VTS38" s="1013"/>
      <c r="VTT38" s="1013"/>
      <c r="VTU38" s="1013"/>
      <c r="VTV38" s="1013"/>
      <c r="VTW38" s="1013"/>
      <c r="VTX38" s="1013"/>
      <c r="VTY38" s="1013"/>
      <c r="VTZ38" s="1013"/>
      <c r="VUA38" s="1013"/>
      <c r="VUB38" s="1013"/>
      <c r="VUC38" s="1013"/>
      <c r="VUD38" s="1013"/>
      <c r="VUE38" s="1013"/>
      <c r="VUF38" s="1013"/>
      <c r="VUG38" s="1013"/>
      <c r="VUH38" s="1013"/>
      <c r="VUI38" s="1013"/>
      <c r="VUJ38" s="1013"/>
      <c r="VUK38" s="1013"/>
      <c r="VUL38" s="1013"/>
      <c r="VUM38" s="1013"/>
      <c r="VUN38" s="1013"/>
      <c r="VUO38" s="1013"/>
      <c r="VUP38" s="1013"/>
      <c r="VUQ38" s="1013"/>
      <c r="VUR38" s="1013"/>
      <c r="VUS38" s="1013"/>
      <c r="VUT38" s="1013"/>
      <c r="VUU38" s="1013"/>
      <c r="VUV38" s="1013"/>
      <c r="VUW38" s="1013"/>
      <c r="VUX38" s="1013"/>
      <c r="VUY38" s="1013"/>
      <c r="VUZ38" s="1013"/>
      <c r="VVA38" s="1013"/>
      <c r="VVB38" s="1013"/>
      <c r="VVC38" s="1013"/>
      <c r="VVD38" s="1013"/>
      <c r="VVE38" s="1013"/>
      <c r="VVF38" s="1013"/>
      <c r="VVG38" s="1013"/>
      <c r="VVH38" s="1013"/>
      <c r="VVI38" s="1013"/>
      <c r="VVJ38" s="1013"/>
      <c r="VVK38" s="1013"/>
      <c r="VVL38" s="1013"/>
      <c r="VVM38" s="1013"/>
      <c r="VVN38" s="1013"/>
      <c r="VVO38" s="1013"/>
      <c r="VVP38" s="1013"/>
      <c r="VVQ38" s="1013"/>
      <c r="VVR38" s="1013"/>
      <c r="VVS38" s="1013"/>
      <c r="VVT38" s="1013"/>
      <c r="VVU38" s="1013"/>
      <c r="VVV38" s="1013"/>
      <c r="VVW38" s="1013"/>
      <c r="VVX38" s="1013"/>
      <c r="VVY38" s="1013"/>
      <c r="VVZ38" s="1013"/>
      <c r="VWA38" s="1013"/>
      <c r="VWB38" s="1013"/>
      <c r="VWC38" s="1013"/>
      <c r="VWD38" s="1013"/>
      <c r="VWE38" s="1013"/>
      <c r="VWF38" s="1013"/>
      <c r="VWG38" s="1013"/>
      <c r="VWH38" s="1013"/>
      <c r="VWI38" s="1013"/>
      <c r="VWJ38" s="1013"/>
      <c r="VWK38" s="1013"/>
      <c r="VWL38" s="1013"/>
      <c r="VWM38" s="1013"/>
      <c r="VWN38" s="1013"/>
      <c r="VWO38" s="1013"/>
      <c r="VWP38" s="1013"/>
      <c r="VWQ38" s="1013"/>
      <c r="VWR38" s="1013"/>
      <c r="VWS38" s="1013"/>
      <c r="VWT38" s="1013"/>
      <c r="VWU38" s="1013"/>
      <c r="VWV38" s="1013"/>
      <c r="VWW38" s="1013"/>
      <c r="VWX38" s="1013"/>
      <c r="VWY38" s="1013"/>
      <c r="VWZ38" s="1013"/>
      <c r="VXA38" s="1013"/>
      <c r="VXB38" s="1013"/>
      <c r="VXC38" s="1013"/>
      <c r="VXD38" s="1013"/>
      <c r="VXE38" s="1013"/>
      <c r="VXF38" s="1013"/>
      <c r="VXG38" s="1013"/>
      <c r="VXH38" s="1013"/>
      <c r="VXI38" s="1013"/>
      <c r="VXJ38" s="1013"/>
      <c r="VXK38" s="1013"/>
      <c r="VXL38" s="1013"/>
      <c r="VXM38" s="1013"/>
      <c r="VXN38" s="1013"/>
      <c r="VXO38" s="1013"/>
      <c r="VXP38" s="1013"/>
      <c r="VXQ38" s="1013"/>
      <c r="VXR38" s="1013"/>
      <c r="VXS38" s="1013"/>
      <c r="VXT38" s="1013"/>
      <c r="VXU38" s="1013"/>
      <c r="VXV38" s="1013"/>
      <c r="VXW38" s="1013"/>
      <c r="VXX38" s="1013"/>
      <c r="VXY38" s="1013"/>
      <c r="VXZ38" s="1013"/>
      <c r="VYA38" s="1013"/>
      <c r="VYB38" s="1013"/>
      <c r="VYC38" s="1013"/>
      <c r="VYD38" s="1013"/>
      <c r="VYE38" s="1013"/>
      <c r="VYF38" s="1013"/>
      <c r="VYG38" s="1013"/>
      <c r="VYH38" s="1013"/>
      <c r="VYI38" s="1013"/>
      <c r="VYJ38" s="1013"/>
      <c r="VYK38" s="1013"/>
      <c r="VYL38" s="1013"/>
      <c r="VYM38" s="1013"/>
      <c r="VYN38" s="1013"/>
      <c r="VYO38" s="1013"/>
      <c r="VYP38" s="1013"/>
      <c r="VYQ38" s="1013"/>
      <c r="VYR38" s="1013"/>
      <c r="VYS38" s="1013"/>
      <c r="VYT38" s="1013"/>
      <c r="VYU38" s="1013"/>
      <c r="VYV38" s="1013"/>
      <c r="VYW38" s="1013"/>
      <c r="VYX38" s="1013"/>
      <c r="VYY38" s="1013"/>
      <c r="VYZ38" s="1013"/>
      <c r="VZA38" s="1013"/>
      <c r="VZB38" s="1013"/>
      <c r="VZC38" s="1013"/>
      <c r="VZD38" s="1013"/>
      <c r="VZE38" s="1013"/>
      <c r="VZF38" s="1013"/>
      <c r="VZG38" s="1013"/>
      <c r="VZH38" s="1013"/>
      <c r="VZI38" s="1013"/>
      <c r="VZJ38" s="1013"/>
      <c r="VZK38" s="1013"/>
      <c r="VZL38" s="1013"/>
      <c r="VZM38" s="1013"/>
      <c r="VZN38" s="1013"/>
      <c r="VZO38" s="1013"/>
      <c r="VZP38" s="1013"/>
      <c r="VZQ38" s="1013"/>
      <c r="VZR38" s="1013"/>
      <c r="VZS38" s="1013"/>
      <c r="VZT38" s="1013"/>
      <c r="VZU38" s="1013"/>
      <c r="VZV38" s="1013"/>
      <c r="VZW38" s="1013"/>
      <c r="VZX38" s="1013"/>
      <c r="VZY38" s="1013"/>
      <c r="VZZ38" s="1013"/>
      <c r="WAA38" s="1013"/>
      <c r="WAB38" s="1013"/>
      <c r="WAC38" s="1013"/>
      <c r="WAD38" s="1013"/>
      <c r="WAE38" s="1013"/>
      <c r="WAF38" s="1013"/>
      <c r="WAG38" s="1013"/>
      <c r="WAH38" s="1013"/>
      <c r="WAI38" s="1013"/>
      <c r="WAJ38" s="1013"/>
      <c r="WAK38" s="1013"/>
      <c r="WAL38" s="1013"/>
      <c r="WAM38" s="1013"/>
      <c r="WAN38" s="1013"/>
      <c r="WAO38" s="1013"/>
      <c r="WAP38" s="1013"/>
      <c r="WAQ38" s="1013"/>
      <c r="WAR38" s="1013"/>
      <c r="WAS38" s="1013"/>
      <c r="WAT38" s="1013"/>
      <c r="WAU38" s="1013"/>
      <c r="WAV38" s="1013"/>
      <c r="WAW38" s="1013"/>
      <c r="WAX38" s="1013"/>
      <c r="WAY38" s="1013"/>
      <c r="WAZ38" s="1013"/>
      <c r="WBA38" s="1013"/>
      <c r="WBB38" s="1013"/>
      <c r="WBC38" s="1013"/>
      <c r="WBD38" s="1013"/>
      <c r="WBE38" s="1013"/>
      <c r="WBF38" s="1013"/>
      <c r="WBG38" s="1013"/>
      <c r="WBH38" s="1013"/>
      <c r="WBI38" s="1013"/>
      <c r="WBJ38" s="1013"/>
      <c r="WBK38" s="1013"/>
      <c r="WBL38" s="1013"/>
      <c r="WBM38" s="1013"/>
      <c r="WBN38" s="1013"/>
      <c r="WBO38" s="1013"/>
      <c r="WBP38" s="1013"/>
      <c r="WBQ38" s="1013"/>
      <c r="WBR38" s="1013"/>
      <c r="WBS38" s="1013"/>
      <c r="WBT38" s="1013"/>
      <c r="WBU38" s="1013"/>
      <c r="WBV38" s="1013"/>
      <c r="WBW38" s="1013"/>
      <c r="WBX38" s="1013"/>
      <c r="WBY38" s="1013"/>
      <c r="WBZ38" s="1013"/>
      <c r="WCA38" s="1013"/>
      <c r="WCB38" s="1013"/>
      <c r="WCC38" s="1013"/>
      <c r="WCD38" s="1013"/>
      <c r="WCE38" s="1013"/>
      <c r="WCF38" s="1013"/>
      <c r="WCG38" s="1013"/>
      <c r="WCH38" s="1013"/>
      <c r="WCI38" s="1013"/>
      <c r="WCJ38" s="1013"/>
      <c r="WCK38" s="1013"/>
      <c r="WCL38" s="1013"/>
      <c r="WCM38" s="1013"/>
      <c r="WCN38" s="1013"/>
      <c r="WCO38" s="1013"/>
      <c r="WCP38" s="1013"/>
      <c r="WCQ38" s="1013"/>
      <c r="WCR38" s="1013"/>
      <c r="WCS38" s="1013"/>
      <c r="WCT38" s="1013"/>
      <c r="WCU38" s="1013"/>
      <c r="WCV38" s="1013"/>
      <c r="WCW38" s="1013"/>
      <c r="WCX38" s="1013"/>
      <c r="WCY38" s="1013"/>
      <c r="WCZ38" s="1013"/>
      <c r="WDA38" s="1013"/>
      <c r="WDB38" s="1013"/>
      <c r="WDC38" s="1013"/>
      <c r="WDD38" s="1013"/>
      <c r="WDE38" s="1013"/>
      <c r="WDF38" s="1013"/>
      <c r="WDG38" s="1013"/>
      <c r="WDH38" s="1013"/>
      <c r="WDI38" s="1013"/>
      <c r="WDJ38" s="1013"/>
      <c r="WDK38" s="1013"/>
      <c r="WDL38" s="1013"/>
      <c r="WDM38" s="1013"/>
      <c r="WDN38" s="1013"/>
      <c r="WDO38" s="1013"/>
      <c r="WDP38" s="1013"/>
      <c r="WDQ38" s="1013"/>
      <c r="WDR38" s="1013"/>
      <c r="WDS38" s="1013"/>
      <c r="WDT38" s="1013"/>
      <c r="WDU38" s="1013"/>
      <c r="WDV38" s="1013"/>
      <c r="WDW38" s="1013"/>
      <c r="WDX38" s="1013"/>
      <c r="WDY38" s="1013"/>
      <c r="WDZ38" s="1013"/>
      <c r="WEA38" s="1013"/>
      <c r="WEB38" s="1013"/>
      <c r="WEC38" s="1013"/>
      <c r="WED38" s="1013"/>
      <c r="WEE38" s="1013"/>
      <c r="WEF38" s="1013"/>
      <c r="WEG38" s="1013"/>
      <c r="WEH38" s="1013"/>
      <c r="WEI38" s="1013"/>
      <c r="WEJ38" s="1013"/>
      <c r="WEK38" s="1013"/>
      <c r="WEL38" s="1013"/>
      <c r="WEM38" s="1013"/>
      <c r="WEN38" s="1013"/>
      <c r="WEO38" s="1013"/>
      <c r="WEP38" s="1013"/>
      <c r="WEQ38" s="1013"/>
      <c r="WER38" s="1013"/>
      <c r="WES38" s="1013"/>
      <c r="WET38" s="1013"/>
      <c r="WEU38" s="1013"/>
      <c r="WEV38" s="1013"/>
      <c r="WEW38" s="1013"/>
      <c r="WEX38" s="1013"/>
      <c r="WEY38" s="1013"/>
      <c r="WEZ38" s="1013"/>
      <c r="WFA38" s="1013"/>
      <c r="WFB38" s="1013"/>
      <c r="WFC38" s="1013"/>
      <c r="WFD38" s="1013"/>
      <c r="WFE38" s="1013"/>
      <c r="WFF38" s="1013"/>
      <c r="WFG38" s="1013"/>
      <c r="WFH38" s="1013"/>
      <c r="WFI38" s="1013"/>
      <c r="WFJ38" s="1013"/>
      <c r="WFK38" s="1013"/>
      <c r="WFL38" s="1013"/>
      <c r="WFM38" s="1013"/>
      <c r="WFN38" s="1013"/>
      <c r="WFO38" s="1013"/>
      <c r="WFP38" s="1013"/>
      <c r="WFQ38" s="1013"/>
      <c r="WFR38" s="1013"/>
      <c r="WFS38" s="1013"/>
      <c r="WFT38" s="1013"/>
      <c r="WFU38" s="1013"/>
      <c r="WFV38" s="1013"/>
      <c r="WFW38" s="1013"/>
      <c r="WFX38" s="1013"/>
      <c r="WFY38" s="1013"/>
      <c r="WFZ38" s="1013"/>
      <c r="WGA38" s="1013"/>
      <c r="WGB38" s="1013"/>
      <c r="WGC38" s="1013"/>
      <c r="WGD38" s="1013"/>
      <c r="WGE38" s="1013"/>
      <c r="WGF38" s="1013"/>
      <c r="WGG38" s="1013"/>
      <c r="WGH38" s="1013"/>
      <c r="WGI38" s="1013"/>
      <c r="WGJ38" s="1013"/>
      <c r="WGK38" s="1013"/>
      <c r="WGL38" s="1013"/>
      <c r="WGM38" s="1013"/>
      <c r="WGN38" s="1013"/>
      <c r="WGO38" s="1013"/>
      <c r="WGP38" s="1013"/>
      <c r="WGQ38" s="1013"/>
      <c r="WGR38" s="1013"/>
      <c r="WGS38" s="1013"/>
      <c r="WGT38" s="1013"/>
      <c r="WGU38" s="1013"/>
      <c r="WGV38" s="1013"/>
      <c r="WGW38" s="1013"/>
      <c r="WGX38" s="1013"/>
      <c r="WGY38" s="1013"/>
      <c r="WGZ38" s="1013"/>
      <c r="WHA38" s="1013"/>
      <c r="WHB38" s="1013"/>
      <c r="WHC38" s="1013"/>
      <c r="WHD38" s="1013"/>
      <c r="WHE38" s="1013"/>
      <c r="WHF38" s="1013"/>
      <c r="WHG38" s="1013"/>
      <c r="WHH38" s="1013"/>
      <c r="WHI38" s="1013"/>
      <c r="WHJ38" s="1013"/>
      <c r="WHK38" s="1013"/>
      <c r="WHL38" s="1013"/>
      <c r="WHM38" s="1013"/>
      <c r="WHN38" s="1013"/>
      <c r="WHO38" s="1013"/>
      <c r="WHP38" s="1013"/>
      <c r="WHQ38" s="1013"/>
      <c r="WHR38" s="1013"/>
      <c r="WHS38" s="1013"/>
      <c r="WHT38" s="1013"/>
      <c r="WHU38" s="1013"/>
      <c r="WHV38" s="1013"/>
      <c r="WHW38" s="1013"/>
      <c r="WHX38" s="1013"/>
      <c r="WHY38" s="1013"/>
      <c r="WHZ38" s="1013"/>
      <c r="WIA38" s="1013"/>
      <c r="WIB38" s="1013"/>
      <c r="WIC38" s="1013"/>
      <c r="WID38" s="1013"/>
      <c r="WIE38" s="1013"/>
      <c r="WIF38" s="1013"/>
      <c r="WIG38" s="1013"/>
      <c r="WIH38" s="1013"/>
      <c r="WII38" s="1013"/>
      <c r="WIJ38" s="1013"/>
      <c r="WIK38" s="1013"/>
      <c r="WIL38" s="1013"/>
      <c r="WIM38" s="1013"/>
      <c r="WIN38" s="1013"/>
      <c r="WIO38" s="1013"/>
      <c r="WIP38" s="1013"/>
      <c r="WIQ38" s="1013"/>
      <c r="WIR38" s="1013"/>
      <c r="WIS38" s="1013"/>
      <c r="WIT38" s="1013"/>
      <c r="WIU38" s="1013"/>
      <c r="WIV38" s="1013"/>
      <c r="WIW38" s="1013"/>
      <c r="WIX38" s="1013"/>
      <c r="WIY38" s="1013"/>
      <c r="WIZ38" s="1013"/>
      <c r="WJA38" s="1013"/>
      <c r="WJB38" s="1013"/>
      <c r="WJC38" s="1013"/>
      <c r="WJD38" s="1013"/>
      <c r="WJE38" s="1013"/>
      <c r="WJF38" s="1013"/>
      <c r="WJG38" s="1013"/>
      <c r="WJH38" s="1013"/>
      <c r="WJI38" s="1013"/>
      <c r="WJJ38" s="1013"/>
      <c r="WJK38" s="1013"/>
      <c r="WJL38" s="1013"/>
      <c r="WJM38" s="1013"/>
      <c r="WJN38" s="1013"/>
      <c r="WJO38" s="1013"/>
      <c r="WJP38" s="1013"/>
      <c r="WJQ38" s="1013"/>
      <c r="WJR38" s="1013"/>
      <c r="WJS38" s="1013"/>
      <c r="WJT38" s="1013"/>
      <c r="WJU38" s="1013"/>
      <c r="WJV38" s="1013"/>
      <c r="WJW38" s="1013"/>
      <c r="WJX38" s="1013"/>
      <c r="WJY38" s="1013"/>
      <c r="WJZ38" s="1013"/>
      <c r="WKA38" s="1013"/>
      <c r="WKB38" s="1013"/>
      <c r="WKC38" s="1013"/>
      <c r="WKD38" s="1013"/>
      <c r="WKE38" s="1013"/>
      <c r="WKF38" s="1013"/>
      <c r="WKG38" s="1013"/>
      <c r="WKH38" s="1013"/>
      <c r="WKI38" s="1013"/>
      <c r="WKJ38" s="1013"/>
      <c r="WKK38" s="1013"/>
      <c r="WKL38" s="1013"/>
      <c r="WKM38" s="1013"/>
      <c r="WKN38" s="1013"/>
      <c r="WKO38" s="1013"/>
      <c r="WKP38" s="1013"/>
      <c r="WKQ38" s="1013"/>
      <c r="WKR38" s="1013"/>
      <c r="WKS38" s="1013"/>
      <c r="WKT38" s="1013"/>
      <c r="WKU38" s="1013"/>
      <c r="WKV38" s="1013"/>
      <c r="WKW38" s="1013"/>
      <c r="WKX38" s="1013"/>
      <c r="WKY38" s="1013"/>
      <c r="WKZ38" s="1013"/>
      <c r="WLA38" s="1013"/>
      <c r="WLB38" s="1013"/>
      <c r="WLC38" s="1013"/>
      <c r="WLD38" s="1013"/>
      <c r="WLE38" s="1013"/>
      <c r="WLF38" s="1013"/>
      <c r="WLG38" s="1013"/>
      <c r="WLH38" s="1013"/>
      <c r="WLI38" s="1013"/>
      <c r="WLJ38" s="1013"/>
      <c r="WLK38" s="1013"/>
      <c r="WLL38" s="1013"/>
      <c r="WLM38" s="1013"/>
      <c r="WLN38" s="1013"/>
      <c r="WLO38" s="1013"/>
      <c r="WLP38" s="1013"/>
      <c r="WLQ38" s="1013"/>
      <c r="WLR38" s="1013"/>
      <c r="WLS38" s="1013"/>
      <c r="WLT38" s="1013"/>
      <c r="WLU38" s="1013"/>
      <c r="WLV38" s="1013"/>
      <c r="WLW38" s="1013"/>
      <c r="WLX38" s="1013"/>
      <c r="WLY38" s="1013"/>
      <c r="WLZ38" s="1013"/>
      <c r="WMA38" s="1013"/>
      <c r="WMB38" s="1013"/>
      <c r="WMC38" s="1013"/>
      <c r="WMD38" s="1013"/>
      <c r="WME38" s="1013"/>
      <c r="WMF38" s="1013"/>
      <c r="WMG38" s="1013"/>
      <c r="WMH38" s="1013"/>
      <c r="WMI38" s="1013"/>
      <c r="WMJ38" s="1013"/>
      <c r="WMK38" s="1013"/>
      <c r="WML38" s="1013"/>
      <c r="WMM38" s="1013"/>
      <c r="WMN38" s="1013"/>
      <c r="WMO38" s="1013"/>
      <c r="WMP38" s="1013"/>
      <c r="WMQ38" s="1013"/>
      <c r="WMR38" s="1013"/>
      <c r="WMS38" s="1013"/>
      <c r="WMT38" s="1013"/>
      <c r="WMU38" s="1013"/>
      <c r="WMV38" s="1013"/>
      <c r="WMW38" s="1013"/>
      <c r="WMX38" s="1013"/>
      <c r="WMY38" s="1013"/>
      <c r="WMZ38" s="1013"/>
      <c r="WNA38" s="1013"/>
      <c r="WNB38" s="1013"/>
      <c r="WNC38" s="1013"/>
      <c r="WND38" s="1013"/>
      <c r="WNE38" s="1013"/>
      <c r="WNF38" s="1013"/>
      <c r="WNG38" s="1013"/>
      <c r="WNH38" s="1013"/>
      <c r="WNI38" s="1013"/>
      <c r="WNJ38" s="1013"/>
      <c r="WNK38" s="1013"/>
      <c r="WNL38" s="1013"/>
      <c r="WNM38" s="1013"/>
      <c r="WNN38" s="1013"/>
      <c r="WNO38" s="1013"/>
      <c r="WNP38" s="1013"/>
      <c r="WNQ38" s="1013"/>
      <c r="WNR38" s="1013"/>
      <c r="WNS38" s="1013"/>
      <c r="WNT38" s="1013"/>
      <c r="WNU38" s="1013"/>
      <c r="WNV38" s="1013"/>
      <c r="WNW38" s="1013"/>
      <c r="WNX38" s="1013"/>
      <c r="WNY38" s="1013"/>
      <c r="WNZ38" s="1013"/>
      <c r="WOA38" s="1013"/>
      <c r="WOB38" s="1013"/>
      <c r="WOC38" s="1013"/>
      <c r="WOD38" s="1013"/>
      <c r="WOE38" s="1013"/>
      <c r="WOF38" s="1013"/>
      <c r="WOG38" s="1013"/>
      <c r="WOH38" s="1013"/>
      <c r="WOI38" s="1013"/>
      <c r="WOJ38" s="1013"/>
      <c r="WOK38" s="1013"/>
      <c r="WOL38" s="1013"/>
      <c r="WOM38" s="1013"/>
      <c r="WON38" s="1013"/>
      <c r="WOO38" s="1013"/>
      <c r="WOP38" s="1013"/>
      <c r="WOQ38" s="1013"/>
      <c r="WOR38" s="1013"/>
      <c r="WOS38" s="1013"/>
      <c r="WOT38" s="1013"/>
      <c r="WOU38" s="1013"/>
      <c r="WOV38" s="1013"/>
      <c r="WOW38" s="1013"/>
      <c r="WOX38" s="1013"/>
      <c r="WOY38" s="1013"/>
      <c r="WOZ38" s="1013"/>
      <c r="WPA38" s="1013"/>
      <c r="WPB38" s="1013"/>
      <c r="WPC38" s="1013"/>
      <c r="WPD38" s="1013"/>
      <c r="WPE38" s="1013"/>
      <c r="WPF38" s="1013"/>
      <c r="WPG38" s="1013"/>
      <c r="WPH38" s="1013"/>
      <c r="WPI38" s="1013"/>
      <c r="WPJ38" s="1013"/>
      <c r="WPK38" s="1013"/>
      <c r="WPL38" s="1013"/>
      <c r="WPM38" s="1013"/>
      <c r="WPN38" s="1013"/>
      <c r="WPO38" s="1013"/>
      <c r="WPP38" s="1013"/>
      <c r="WPQ38" s="1013"/>
      <c r="WPR38" s="1013"/>
      <c r="WPS38" s="1013"/>
      <c r="WPT38" s="1013"/>
      <c r="WPU38" s="1013"/>
      <c r="WPV38" s="1013"/>
      <c r="WPW38" s="1013"/>
      <c r="WPX38" s="1013"/>
      <c r="WPY38" s="1013"/>
      <c r="WPZ38" s="1013"/>
      <c r="WQA38" s="1013"/>
      <c r="WQB38" s="1013"/>
      <c r="WQC38" s="1013"/>
      <c r="WQD38" s="1013"/>
      <c r="WQE38" s="1013"/>
      <c r="WQF38" s="1013"/>
      <c r="WQG38" s="1013"/>
      <c r="WQH38" s="1013"/>
      <c r="WQI38" s="1013"/>
      <c r="WQJ38" s="1013"/>
      <c r="WQK38" s="1013"/>
      <c r="WQL38" s="1013"/>
      <c r="WQM38" s="1013"/>
      <c r="WQN38" s="1013"/>
      <c r="WQO38" s="1013"/>
      <c r="WQP38" s="1013"/>
      <c r="WQQ38" s="1013"/>
      <c r="WQR38" s="1013"/>
      <c r="WQS38" s="1013"/>
      <c r="WQT38" s="1013"/>
      <c r="WQU38" s="1013"/>
      <c r="WQV38" s="1013"/>
      <c r="WQW38" s="1013"/>
      <c r="WQX38" s="1013"/>
      <c r="WQY38" s="1013"/>
      <c r="WQZ38" s="1013"/>
      <c r="WRA38" s="1013"/>
      <c r="WRB38" s="1013"/>
      <c r="WRC38" s="1013"/>
      <c r="WRD38" s="1013"/>
      <c r="WRE38" s="1013"/>
      <c r="WRF38" s="1013"/>
      <c r="WRG38" s="1013"/>
      <c r="WRH38" s="1013"/>
      <c r="WRI38" s="1013"/>
      <c r="WRJ38" s="1013"/>
      <c r="WRK38" s="1013"/>
      <c r="WRL38" s="1013"/>
      <c r="WRM38" s="1013"/>
      <c r="WRN38" s="1013"/>
      <c r="WRO38" s="1013"/>
      <c r="WRP38" s="1013"/>
      <c r="WRQ38" s="1013"/>
      <c r="WRR38" s="1013"/>
      <c r="WRS38" s="1013"/>
      <c r="WRT38" s="1013"/>
      <c r="WRU38" s="1013"/>
      <c r="WRV38" s="1013"/>
      <c r="WRW38" s="1013"/>
      <c r="WRX38" s="1013"/>
      <c r="WRY38" s="1013"/>
      <c r="WRZ38" s="1013"/>
      <c r="WSA38" s="1013"/>
      <c r="WSB38" s="1013"/>
      <c r="WSC38" s="1013"/>
      <c r="WSD38" s="1013"/>
      <c r="WSE38" s="1013"/>
      <c r="WSF38" s="1013"/>
      <c r="WSG38" s="1013"/>
      <c r="WSH38" s="1013"/>
      <c r="WSI38" s="1013"/>
      <c r="WSJ38" s="1013"/>
      <c r="WSK38" s="1013"/>
      <c r="WSL38" s="1013"/>
      <c r="WSM38" s="1013"/>
      <c r="WSN38" s="1013"/>
      <c r="WSO38" s="1013"/>
      <c r="WSP38" s="1013"/>
      <c r="WSQ38" s="1013"/>
      <c r="WSR38" s="1013"/>
      <c r="WSS38" s="1013"/>
      <c r="WST38" s="1013"/>
      <c r="WSU38" s="1013"/>
      <c r="WSV38" s="1013"/>
      <c r="WSW38" s="1013"/>
      <c r="WSX38" s="1013"/>
      <c r="WSY38" s="1013"/>
      <c r="WSZ38" s="1013"/>
      <c r="WTA38" s="1013"/>
      <c r="WTB38" s="1013"/>
      <c r="WTC38" s="1013"/>
      <c r="WTD38" s="1013"/>
      <c r="WTE38" s="1013"/>
      <c r="WTF38" s="1013"/>
      <c r="WTG38" s="1013"/>
      <c r="WTH38" s="1013"/>
      <c r="WTI38" s="1013"/>
      <c r="WTJ38" s="1013"/>
      <c r="WTK38" s="1013"/>
      <c r="WTL38" s="1013"/>
      <c r="WTM38" s="1013"/>
      <c r="WTN38" s="1013"/>
      <c r="WTO38" s="1013"/>
      <c r="WTP38" s="1013"/>
      <c r="WTQ38" s="1013"/>
      <c r="WTR38" s="1013"/>
      <c r="WTS38" s="1013"/>
      <c r="WTT38" s="1013"/>
      <c r="WTU38" s="1013"/>
      <c r="WTV38" s="1013"/>
      <c r="WTW38" s="1013"/>
      <c r="WTX38" s="1013"/>
      <c r="WTY38" s="1013"/>
      <c r="WTZ38" s="1013"/>
      <c r="WUA38" s="1013"/>
      <c r="WUB38" s="1013"/>
      <c r="WUC38" s="1013"/>
      <c r="WUD38" s="1013"/>
      <c r="WUE38" s="1013"/>
      <c r="WUF38" s="1013"/>
      <c r="WUG38" s="1013"/>
      <c r="WUH38" s="1013"/>
      <c r="WUI38" s="1013"/>
      <c r="WUJ38" s="1013"/>
      <c r="WUK38" s="1013"/>
      <c r="WUL38" s="1013"/>
      <c r="WUM38" s="1013"/>
      <c r="WUN38" s="1013"/>
      <c r="WUO38" s="1013"/>
      <c r="WUP38" s="1013"/>
      <c r="WUQ38" s="1013"/>
      <c r="WUR38" s="1013"/>
      <c r="WUS38" s="1013"/>
      <c r="WUT38" s="1013"/>
      <c r="WUU38" s="1013"/>
      <c r="WUV38" s="1013"/>
      <c r="WUW38" s="1013"/>
      <c r="WUX38" s="1013"/>
      <c r="WUY38" s="1013"/>
      <c r="WUZ38" s="1013"/>
      <c r="WVA38" s="1013"/>
      <c r="WVB38" s="1013"/>
      <c r="WVC38" s="1013"/>
      <c r="WVD38" s="1013"/>
      <c r="WVE38" s="1013"/>
      <c r="WVF38" s="1013"/>
      <c r="WVG38" s="1013"/>
      <c r="WVH38" s="1013"/>
      <c r="WVI38" s="1013"/>
      <c r="WVJ38" s="1013"/>
      <c r="WVK38" s="1013"/>
      <c r="WVL38" s="1013"/>
      <c r="WVM38" s="1013"/>
      <c r="WVN38" s="1013"/>
      <c r="WVO38" s="1013"/>
      <c r="WVP38" s="1013"/>
      <c r="WVQ38" s="1013"/>
      <c r="WVR38" s="1013"/>
      <c r="WVS38" s="1013"/>
      <c r="WVT38" s="1013"/>
      <c r="WVU38" s="1013"/>
      <c r="WVV38" s="1013"/>
      <c r="WVW38" s="1013"/>
      <c r="WVX38" s="1013"/>
      <c r="WVY38" s="1013"/>
      <c r="WVZ38" s="1013"/>
      <c r="WWA38" s="1013"/>
      <c r="WWB38" s="1013"/>
      <c r="WWC38" s="1013"/>
      <c r="WWD38" s="1013"/>
      <c r="WWE38" s="1013"/>
      <c r="WWF38" s="1013"/>
      <c r="WWG38" s="1013"/>
      <c r="WWH38" s="1013"/>
      <c r="WWI38" s="1013"/>
      <c r="WWJ38" s="1013"/>
      <c r="WWK38" s="1013"/>
      <c r="WWL38" s="1013"/>
      <c r="WWM38" s="1013"/>
      <c r="WWN38" s="1013"/>
      <c r="WWO38" s="1013"/>
      <c r="WWP38" s="1013"/>
      <c r="WWQ38" s="1013"/>
      <c r="WWR38" s="1013"/>
      <c r="WWS38" s="1013"/>
      <c r="WWT38" s="1013"/>
      <c r="WWU38" s="1013"/>
      <c r="WWV38" s="1013"/>
      <c r="WWW38" s="1013"/>
      <c r="WWX38" s="1013"/>
      <c r="WWY38" s="1013"/>
      <c r="WWZ38" s="1013"/>
      <c r="WXA38" s="1013"/>
      <c r="WXB38" s="1013"/>
      <c r="WXC38" s="1013"/>
      <c r="WXD38" s="1013"/>
      <c r="WXE38" s="1013"/>
      <c r="WXF38" s="1013"/>
      <c r="WXG38" s="1013"/>
      <c r="WXH38" s="1013"/>
      <c r="WXI38" s="1013"/>
      <c r="WXJ38" s="1013"/>
      <c r="WXK38" s="1013"/>
      <c r="WXL38" s="1013"/>
      <c r="WXM38" s="1013"/>
      <c r="WXN38" s="1013"/>
      <c r="WXO38" s="1013"/>
      <c r="WXP38" s="1013"/>
      <c r="WXQ38" s="1013"/>
      <c r="WXR38" s="1013"/>
      <c r="WXS38" s="1013"/>
      <c r="WXT38" s="1013"/>
      <c r="WXU38" s="1013"/>
      <c r="WXV38" s="1013"/>
      <c r="WXW38" s="1013"/>
      <c r="WXX38" s="1013"/>
      <c r="WXY38" s="1013"/>
      <c r="WXZ38" s="1013"/>
      <c r="WYA38" s="1013"/>
      <c r="WYB38" s="1013"/>
      <c r="WYC38" s="1013"/>
      <c r="WYD38" s="1013"/>
      <c r="WYE38" s="1013"/>
      <c r="WYF38" s="1013"/>
      <c r="WYG38" s="1013"/>
      <c r="WYH38" s="1013"/>
      <c r="WYI38" s="1013"/>
      <c r="WYJ38" s="1013"/>
      <c r="WYK38" s="1013"/>
      <c r="WYL38" s="1013"/>
      <c r="WYM38" s="1013"/>
      <c r="WYN38" s="1013"/>
      <c r="WYO38" s="1013"/>
      <c r="WYP38" s="1013"/>
      <c r="WYQ38" s="1013"/>
      <c r="WYR38" s="1013"/>
      <c r="WYS38" s="1013"/>
      <c r="WYT38" s="1013"/>
      <c r="WYU38" s="1013"/>
      <c r="WYV38" s="1013"/>
      <c r="WYW38" s="1013"/>
      <c r="WYX38" s="1013"/>
      <c r="WYY38" s="1013"/>
      <c r="WYZ38" s="1013"/>
      <c r="WZA38" s="1013"/>
      <c r="WZB38" s="1013"/>
      <c r="WZC38" s="1013"/>
      <c r="WZD38" s="1013"/>
      <c r="WZE38" s="1013"/>
      <c r="WZF38" s="1013"/>
      <c r="WZG38" s="1013"/>
      <c r="WZH38" s="1013"/>
      <c r="WZI38" s="1013"/>
      <c r="WZJ38" s="1013"/>
      <c r="WZK38" s="1013"/>
      <c r="WZL38" s="1013"/>
      <c r="WZM38" s="1013"/>
      <c r="WZN38" s="1013"/>
      <c r="WZO38" s="1013"/>
      <c r="WZP38" s="1013"/>
      <c r="WZQ38" s="1013"/>
      <c r="WZR38" s="1013"/>
      <c r="WZS38" s="1013"/>
      <c r="WZT38" s="1013"/>
      <c r="WZU38" s="1013"/>
      <c r="WZV38" s="1013"/>
      <c r="WZW38" s="1013"/>
      <c r="WZX38" s="1013"/>
      <c r="WZY38" s="1013"/>
      <c r="WZZ38" s="1013"/>
      <c r="XAA38" s="1013"/>
      <c r="XAB38" s="1013"/>
      <c r="XAC38" s="1013"/>
      <c r="XAD38" s="1013"/>
      <c r="XAE38" s="1013"/>
      <c r="XAF38" s="1013"/>
      <c r="XAG38" s="1013"/>
      <c r="XAH38" s="1013"/>
      <c r="XAI38" s="1013"/>
      <c r="XAJ38" s="1013"/>
      <c r="XAK38" s="1013"/>
      <c r="XAL38" s="1013"/>
      <c r="XAM38" s="1013"/>
      <c r="XAN38" s="1013"/>
      <c r="XAO38" s="1013"/>
      <c r="XAP38" s="1013"/>
      <c r="XAQ38" s="1013"/>
      <c r="XAR38" s="1013"/>
      <c r="XAS38" s="1013"/>
      <c r="XAT38" s="1013"/>
      <c r="XAU38" s="1013"/>
      <c r="XAV38" s="1013"/>
      <c r="XAW38" s="1013"/>
      <c r="XAX38" s="1013"/>
      <c r="XAY38" s="1013"/>
      <c r="XAZ38" s="1013"/>
      <c r="XBA38" s="1013"/>
      <c r="XBB38" s="1013"/>
      <c r="XBC38" s="1013"/>
      <c r="XBD38" s="1013"/>
      <c r="XBE38" s="1013"/>
      <c r="XBF38" s="1013"/>
      <c r="XBG38" s="1013"/>
      <c r="XBH38" s="1013"/>
      <c r="XBI38" s="1013"/>
      <c r="XBJ38" s="1013"/>
      <c r="XBK38" s="1013"/>
      <c r="XBL38" s="1013"/>
      <c r="XBM38" s="1013"/>
      <c r="XBN38" s="1013"/>
      <c r="XBO38" s="1013"/>
      <c r="XBP38" s="1013"/>
      <c r="XBQ38" s="1013"/>
      <c r="XBR38" s="1013"/>
      <c r="XBS38" s="1013"/>
      <c r="XBT38" s="1013"/>
      <c r="XBU38" s="1013"/>
      <c r="XBV38" s="1013"/>
      <c r="XBW38" s="1013"/>
      <c r="XBX38" s="1013"/>
      <c r="XBY38" s="1013"/>
      <c r="XBZ38" s="1013"/>
      <c r="XCA38" s="1013"/>
      <c r="XCB38" s="1013"/>
      <c r="XCC38" s="1013"/>
      <c r="XCD38" s="1013"/>
      <c r="XCE38" s="1013"/>
      <c r="XCF38" s="1013"/>
      <c r="XCG38" s="1013"/>
      <c r="XCH38" s="1013"/>
      <c r="XCI38" s="1013"/>
      <c r="XCJ38" s="1013"/>
      <c r="XCK38" s="1013"/>
      <c r="XCL38" s="1013"/>
      <c r="XCM38" s="1013"/>
      <c r="XCN38" s="1013"/>
      <c r="XCO38" s="1013"/>
      <c r="XCP38" s="1013"/>
      <c r="XCQ38" s="1013"/>
      <c r="XCR38" s="1013"/>
      <c r="XCS38" s="1013"/>
      <c r="XCT38" s="1013"/>
      <c r="XCU38" s="1013"/>
      <c r="XCV38" s="1013"/>
      <c r="XCW38" s="1013"/>
      <c r="XCX38" s="1013"/>
      <c r="XCY38" s="1013"/>
      <c r="XCZ38" s="1013"/>
      <c r="XDA38" s="1013"/>
      <c r="XDB38" s="1013"/>
      <c r="XDC38" s="1013"/>
      <c r="XDD38" s="1013"/>
      <c r="XDE38" s="1013"/>
      <c r="XDF38" s="1013"/>
      <c r="XDG38" s="1013"/>
      <c r="XDH38" s="1013"/>
      <c r="XDI38" s="1013"/>
      <c r="XDJ38" s="1013"/>
      <c r="XDK38" s="1013"/>
      <c r="XDL38" s="1013"/>
      <c r="XDM38" s="1013"/>
      <c r="XDN38" s="1013"/>
      <c r="XDO38" s="1013"/>
      <c r="XDP38" s="1013"/>
      <c r="XDQ38" s="1013"/>
      <c r="XDR38" s="1013"/>
      <c r="XDS38" s="1013"/>
      <c r="XDT38" s="1013"/>
      <c r="XDU38" s="1013"/>
      <c r="XDV38" s="1013"/>
      <c r="XDW38" s="1013"/>
      <c r="XDX38" s="1013"/>
      <c r="XDY38" s="1013"/>
      <c r="XDZ38" s="1013"/>
      <c r="XEA38" s="1013"/>
      <c r="XEB38" s="1013"/>
      <c r="XEC38" s="1013"/>
      <c r="XED38" s="1013"/>
      <c r="XEE38" s="1013"/>
      <c r="XEF38" s="1013"/>
      <c r="XEG38" s="1013"/>
      <c r="XEH38" s="1013"/>
      <c r="XEI38" s="1013"/>
      <c r="XEJ38" s="1013"/>
      <c r="XEK38" s="1013"/>
      <c r="XEL38" s="1013"/>
      <c r="XEM38" s="1013"/>
      <c r="XEN38" s="1013"/>
      <c r="XEO38" s="1013"/>
      <c r="XEP38" s="1013"/>
      <c r="XEQ38" s="1013"/>
      <c r="XER38" s="1013"/>
      <c r="XES38" s="1013"/>
      <c r="XET38" s="1013"/>
      <c r="XEU38" s="1013"/>
      <c r="XEV38" s="1013"/>
      <c r="XEW38" s="1013"/>
      <c r="XEX38" s="1013"/>
      <c r="XEY38" s="1013"/>
      <c r="XEZ38" s="1013"/>
      <c r="XFA38" s="1013"/>
      <c r="XFB38" s="1013"/>
      <c r="XFC38" s="1013"/>
      <c r="XFD38" s="1013"/>
    </row>
    <row r="39" spans="1:16384" s="105" customFormat="1" ht="36" customHeight="1" x14ac:dyDescent="0.25">
      <c r="A39" s="254"/>
      <c r="B39" s="1014" t="s">
        <v>996</v>
      </c>
      <c r="C39" s="1014"/>
      <c r="D39" s="1014"/>
    </row>
    <row r="40" spans="1:16384" s="105" customFormat="1" ht="22" customHeight="1" x14ac:dyDescent="0.25">
      <c r="A40" s="254"/>
      <c r="B40" s="1014" t="s">
        <v>997</v>
      </c>
      <c r="C40" s="1014"/>
      <c r="D40" s="1014"/>
    </row>
    <row r="41" spans="1:16384" s="105" customFormat="1" ht="22" customHeight="1" x14ac:dyDescent="0.25">
      <c r="A41" s="254"/>
      <c r="B41" s="1014" t="s">
        <v>998</v>
      </c>
      <c r="C41" s="1014"/>
      <c r="D41" s="1014"/>
    </row>
    <row r="42" spans="1:16384" s="105" customFormat="1" ht="36" customHeight="1" x14ac:dyDescent="0.25">
      <c r="A42" s="254"/>
      <c r="B42" s="1014" t="s">
        <v>999</v>
      </c>
      <c r="C42" s="1014"/>
      <c r="D42" s="1014"/>
    </row>
    <row r="43" spans="1:16384" s="105" customFormat="1" ht="49" customHeight="1" x14ac:dyDescent="0.25">
      <c r="A43" s="254"/>
      <c r="B43" s="1014" t="s">
        <v>1000</v>
      </c>
      <c r="C43" s="1014"/>
      <c r="D43" s="1014"/>
    </row>
    <row r="44" spans="1:16384" ht="11.25" customHeight="1" x14ac:dyDescent="0.25"/>
    <row r="45" spans="1:16384" s="105" customFormat="1" ht="20.25" customHeight="1" x14ac:dyDescent="0.25">
      <c r="A45" s="1013" t="s">
        <v>861</v>
      </c>
      <c r="B45" s="1013"/>
      <c r="C45" s="1013"/>
      <c r="D45" s="1013"/>
      <c r="E45" s="1013"/>
      <c r="F45" s="1013"/>
      <c r="G45" s="1013"/>
      <c r="H45" s="1013"/>
      <c r="I45" s="1013"/>
      <c r="J45" s="1013"/>
      <c r="K45" s="1013"/>
      <c r="L45" s="1013"/>
      <c r="M45" s="1013"/>
      <c r="N45" s="1013"/>
      <c r="O45" s="1013"/>
      <c r="P45" s="1013"/>
      <c r="Q45" s="1013"/>
      <c r="R45" s="1013"/>
      <c r="S45" s="1013"/>
      <c r="T45" s="1013"/>
      <c r="U45" s="1013"/>
      <c r="V45" s="1013"/>
      <c r="W45" s="1013"/>
      <c r="X45" s="1013"/>
      <c r="Y45" s="1013"/>
      <c r="Z45" s="1013"/>
      <c r="AA45" s="1013"/>
      <c r="AB45" s="1013"/>
      <c r="AC45" s="1013"/>
      <c r="AD45" s="1013"/>
      <c r="AE45" s="1013"/>
      <c r="AF45" s="1013"/>
      <c r="AG45" s="1013"/>
      <c r="AH45" s="1013"/>
      <c r="AI45" s="1013"/>
      <c r="AJ45" s="1013"/>
      <c r="AK45" s="1013"/>
      <c r="AL45" s="1013"/>
      <c r="AM45" s="1013"/>
      <c r="AN45" s="1013"/>
      <c r="AO45" s="1013"/>
      <c r="AP45" s="1013"/>
      <c r="AQ45" s="1013"/>
      <c r="AR45" s="1013"/>
      <c r="AS45" s="1013"/>
      <c r="AT45" s="1013"/>
      <c r="AU45" s="1013"/>
      <c r="AV45" s="1013"/>
      <c r="AW45" s="1013"/>
      <c r="AX45" s="1013"/>
      <c r="AY45" s="1013"/>
      <c r="AZ45" s="1013"/>
      <c r="BA45" s="1013"/>
      <c r="BB45" s="1013"/>
      <c r="BC45" s="1013"/>
      <c r="BD45" s="1013"/>
      <c r="BE45" s="1013"/>
      <c r="BF45" s="1013"/>
      <c r="BG45" s="1013"/>
      <c r="BH45" s="1013"/>
      <c r="BI45" s="1013"/>
      <c r="BJ45" s="1013"/>
      <c r="BK45" s="1013"/>
      <c r="BL45" s="1013"/>
      <c r="BM45" s="1013"/>
      <c r="BN45" s="1013"/>
      <c r="BO45" s="1013"/>
      <c r="BP45" s="1013"/>
      <c r="BQ45" s="1013"/>
      <c r="BR45" s="1013"/>
      <c r="BS45" s="1013"/>
      <c r="BT45" s="1013"/>
      <c r="BU45" s="1013"/>
      <c r="BV45" s="1013"/>
      <c r="BW45" s="1013"/>
      <c r="BX45" s="1013"/>
      <c r="BY45" s="1013"/>
      <c r="BZ45" s="1013"/>
      <c r="CA45" s="1013"/>
      <c r="CB45" s="1013"/>
      <c r="CC45" s="1013"/>
      <c r="CD45" s="1013"/>
      <c r="CE45" s="1013"/>
      <c r="CF45" s="1013"/>
      <c r="CG45" s="1013"/>
      <c r="CH45" s="1013"/>
      <c r="CI45" s="1013"/>
      <c r="CJ45" s="1013"/>
      <c r="CK45" s="1013"/>
      <c r="CL45" s="1013"/>
      <c r="CM45" s="1013"/>
      <c r="CN45" s="1013"/>
      <c r="CO45" s="1013"/>
      <c r="CP45" s="1013"/>
      <c r="CQ45" s="1013"/>
      <c r="CR45" s="1013"/>
      <c r="CS45" s="1013"/>
      <c r="CT45" s="1013"/>
      <c r="CU45" s="1013"/>
      <c r="CV45" s="1013"/>
      <c r="CW45" s="1013"/>
      <c r="CX45" s="1013"/>
      <c r="CY45" s="1013"/>
      <c r="CZ45" s="1013"/>
      <c r="DA45" s="1013"/>
      <c r="DB45" s="1013"/>
      <c r="DC45" s="1013"/>
      <c r="DD45" s="1013"/>
      <c r="DE45" s="1013"/>
      <c r="DF45" s="1013"/>
      <c r="DG45" s="1013"/>
      <c r="DH45" s="1013"/>
      <c r="DI45" s="1013"/>
      <c r="DJ45" s="1013"/>
      <c r="DK45" s="1013"/>
      <c r="DL45" s="1013"/>
      <c r="DM45" s="1013"/>
      <c r="DN45" s="1013"/>
      <c r="DO45" s="1013"/>
      <c r="DP45" s="1013"/>
      <c r="DQ45" s="1013"/>
      <c r="DR45" s="1013"/>
      <c r="DS45" s="1013"/>
      <c r="DT45" s="1013"/>
      <c r="DU45" s="1013"/>
      <c r="DV45" s="1013"/>
      <c r="DW45" s="1013"/>
      <c r="DX45" s="1013"/>
      <c r="DY45" s="1013"/>
      <c r="DZ45" s="1013"/>
      <c r="EA45" s="1013"/>
      <c r="EB45" s="1013"/>
      <c r="EC45" s="1013"/>
      <c r="ED45" s="1013"/>
      <c r="EE45" s="1013"/>
      <c r="EF45" s="1013"/>
      <c r="EG45" s="1013"/>
      <c r="EH45" s="1013"/>
      <c r="EI45" s="1013"/>
      <c r="EJ45" s="1013"/>
      <c r="EK45" s="1013"/>
      <c r="EL45" s="1013"/>
      <c r="EM45" s="1013"/>
      <c r="EN45" s="1013"/>
      <c r="EO45" s="1013"/>
      <c r="EP45" s="1013"/>
      <c r="EQ45" s="1013"/>
      <c r="ER45" s="1013"/>
      <c r="ES45" s="1013"/>
      <c r="ET45" s="1013"/>
      <c r="EU45" s="1013"/>
      <c r="EV45" s="1013"/>
      <c r="EW45" s="1013"/>
      <c r="EX45" s="1013"/>
      <c r="EY45" s="1013"/>
      <c r="EZ45" s="1013"/>
      <c r="FA45" s="1013"/>
      <c r="FB45" s="1013"/>
      <c r="FC45" s="1013"/>
      <c r="FD45" s="1013"/>
      <c r="FE45" s="1013"/>
      <c r="FF45" s="1013"/>
      <c r="FG45" s="1013"/>
      <c r="FH45" s="1013"/>
      <c r="FI45" s="1013"/>
      <c r="FJ45" s="1013"/>
      <c r="FK45" s="1013"/>
      <c r="FL45" s="1013"/>
      <c r="FM45" s="1013"/>
      <c r="FN45" s="1013"/>
      <c r="FO45" s="1013"/>
      <c r="FP45" s="1013"/>
      <c r="FQ45" s="1013"/>
      <c r="FR45" s="1013"/>
      <c r="FS45" s="1013"/>
      <c r="FT45" s="1013"/>
      <c r="FU45" s="1013"/>
      <c r="FV45" s="1013"/>
      <c r="FW45" s="1013"/>
      <c r="FX45" s="1013"/>
      <c r="FY45" s="1013"/>
      <c r="FZ45" s="1013"/>
      <c r="GA45" s="1013"/>
      <c r="GB45" s="1013"/>
      <c r="GC45" s="1013"/>
      <c r="GD45" s="1013"/>
      <c r="GE45" s="1013"/>
      <c r="GF45" s="1013"/>
      <c r="GG45" s="1013"/>
      <c r="GH45" s="1013"/>
      <c r="GI45" s="1013"/>
      <c r="GJ45" s="1013"/>
      <c r="GK45" s="1013"/>
      <c r="GL45" s="1013"/>
      <c r="GM45" s="1013"/>
      <c r="GN45" s="1013"/>
      <c r="GO45" s="1013"/>
      <c r="GP45" s="1013"/>
      <c r="GQ45" s="1013"/>
      <c r="GR45" s="1013"/>
      <c r="GS45" s="1013"/>
      <c r="GT45" s="1013"/>
      <c r="GU45" s="1013"/>
      <c r="GV45" s="1013"/>
      <c r="GW45" s="1013"/>
      <c r="GX45" s="1013"/>
      <c r="GY45" s="1013"/>
      <c r="GZ45" s="1013"/>
      <c r="HA45" s="1013"/>
      <c r="HB45" s="1013"/>
      <c r="HC45" s="1013"/>
      <c r="HD45" s="1013"/>
      <c r="HE45" s="1013"/>
      <c r="HF45" s="1013"/>
      <c r="HG45" s="1013"/>
      <c r="HH45" s="1013"/>
      <c r="HI45" s="1013"/>
      <c r="HJ45" s="1013"/>
      <c r="HK45" s="1013"/>
      <c r="HL45" s="1013"/>
      <c r="HM45" s="1013"/>
      <c r="HN45" s="1013"/>
      <c r="HO45" s="1013"/>
      <c r="HP45" s="1013"/>
      <c r="HQ45" s="1013"/>
      <c r="HR45" s="1013"/>
      <c r="HS45" s="1013"/>
      <c r="HT45" s="1013"/>
      <c r="HU45" s="1013"/>
      <c r="HV45" s="1013"/>
      <c r="HW45" s="1013"/>
      <c r="HX45" s="1013"/>
      <c r="HY45" s="1013"/>
      <c r="HZ45" s="1013"/>
      <c r="IA45" s="1013"/>
      <c r="IB45" s="1013"/>
      <c r="IC45" s="1013"/>
      <c r="ID45" s="1013"/>
      <c r="IE45" s="1013"/>
      <c r="IF45" s="1013"/>
      <c r="IG45" s="1013"/>
      <c r="IH45" s="1013"/>
      <c r="II45" s="1013"/>
      <c r="IJ45" s="1013"/>
      <c r="IK45" s="1013"/>
      <c r="IL45" s="1013"/>
      <c r="IM45" s="1013"/>
      <c r="IN45" s="1013"/>
      <c r="IO45" s="1013"/>
      <c r="IP45" s="1013"/>
      <c r="IQ45" s="1013"/>
      <c r="IR45" s="1013"/>
      <c r="IS45" s="1013"/>
      <c r="IT45" s="1013"/>
      <c r="IU45" s="1013"/>
      <c r="IV45" s="1013"/>
      <c r="IW45" s="1013"/>
      <c r="IX45" s="1013"/>
      <c r="IY45" s="1013"/>
      <c r="IZ45" s="1013"/>
      <c r="JA45" s="1013"/>
      <c r="JB45" s="1013"/>
      <c r="JC45" s="1013"/>
      <c r="JD45" s="1013"/>
      <c r="JE45" s="1013"/>
      <c r="JF45" s="1013"/>
      <c r="JG45" s="1013"/>
      <c r="JH45" s="1013"/>
      <c r="JI45" s="1013"/>
      <c r="JJ45" s="1013"/>
      <c r="JK45" s="1013"/>
      <c r="JL45" s="1013"/>
      <c r="JM45" s="1013"/>
      <c r="JN45" s="1013"/>
      <c r="JO45" s="1013"/>
      <c r="JP45" s="1013"/>
      <c r="JQ45" s="1013"/>
      <c r="JR45" s="1013"/>
      <c r="JS45" s="1013"/>
      <c r="JT45" s="1013"/>
      <c r="JU45" s="1013"/>
      <c r="JV45" s="1013"/>
      <c r="JW45" s="1013"/>
      <c r="JX45" s="1013"/>
      <c r="JY45" s="1013"/>
      <c r="JZ45" s="1013"/>
      <c r="KA45" s="1013"/>
      <c r="KB45" s="1013"/>
      <c r="KC45" s="1013"/>
      <c r="KD45" s="1013"/>
      <c r="KE45" s="1013"/>
      <c r="KF45" s="1013"/>
      <c r="KG45" s="1013"/>
      <c r="KH45" s="1013"/>
      <c r="KI45" s="1013"/>
      <c r="KJ45" s="1013"/>
      <c r="KK45" s="1013"/>
      <c r="KL45" s="1013"/>
      <c r="KM45" s="1013"/>
      <c r="KN45" s="1013"/>
      <c r="KO45" s="1013"/>
      <c r="KP45" s="1013"/>
      <c r="KQ45" s="1013"/>
      <c r="KR45" s="1013"/>
      <c r="KS45" s="1013"/>
      <c r="KT45" s="1013"/>
      <c r="KU45" s="1013"/>
      <c r="KV45" s="1013"/>
      <c r="KW45" s="1013"/>
      <c r="KX45" s="1013"/>
      <c r="KY45" s="1013"/>
      <c r="KZ45" s="1013"/>
      <c r="LA45" s="1013"/>
      <c r="LB45" s="1013"/>
      <c r="LC45" s="1013"/>
      <c r="LD45" s="1013"/>
      <c r="LE45" s="1013"/>
      <c r="LF45" s="1013"/>
      <c r="LG45" s="1013"/>
      <c r="LH45" s="1013"/>
      <c r="LI45" s="1013"/>
      <c r="LJ45" s="1013"/>
      <c r="LK45" s="1013"/>
      <c r="LL45" s="1013"/>
      <c r="LM45" s="1013"/>
      <c r="LN45" s="1013"/>
      <c r="LO45" s="1013"/>
      <c r="LP45" s="1013"/>
      <c r="LQ45" s="1013"/>
      <c r="LR45" s="1013"/>
      <c r="LS45" s="1013"/>
      <c r="LT45" s="1013"/>
      <c r="LU45" s="1013"/>
      <c r="LV45" s="1013"/>
      <c r="LW45" s="1013"/>
      <c r="LX45" s="1013"/>
      <c r="LY45" s="1013"/>
      <c r="LZ45" s="1013"/>
      <c r="MA45" s="1013"/>
      <c r="MB45" s="1013"/>
      <c r="MC45" s="1013"/>
      <c r="MD45" s="1013"/>
      <c r="ME45" s="1013"/>
      <c r="MF45" s="1013"/>
      <c r="MG45" s="1013"/>
      <c r="MH45" s="1013"/>
      <c r="MI45" s="1013"/>
      <c r="MJ45" s="1013"/>
      <c r="MK45" s="1013"/>
      <c r="ML45" s="1013"/>
      <c r="MM45" s="1013"/>
      <c r="MN45" s="1013"/>
      <c r="MO45" s="1013"/>
      <c r="MP45" s="1013"/>
      <c r="MQ45" s="1013"/>
      <c r="MR45" s="1013"/>
      <c r="MS45" s="1013"/>
      <c r="MT45" s="1013"/>
      <c r="MU45" s="1013"/>
      <c r="MV45" s="1013"/>
      <c r="MW45" s="1013"/>
      <c r="MX45" s="1013"/>
      <c r="MY45" s="1013"/>
      <c r="MZ45" s="1013"/>
      <c r="NA45" s="1013"/>
      <c r="NB45" s="1013"/>
      <c r="NC45" s="1013"/>
      <c r="ND45" s="1013"/>
      <c r="NE45" s="1013"/>
      <c r="NF45" s="1013"/>
      <c r="NG45" s="1013"/>
      <c r="NH45" s="1013"/>
      <c r="NI45" s="1013"/>
      <c r="NJ45" s="1013"/>
      <c r="NK45" s="1013"/>
      <c r="NL45" s="1013"/>
      <c r="NM45" s="1013"/>
      <c r="NN45" s="1013"/>
      <c r="NO45" s="1013"/>
      <c r="NP45" s="1013"/>
      <c r="NQ45" s="1013"/>
      <c r="NR45" s="1013"/>
      <c r="NS45" s="1013"/>
      <c r="NT45" s="1013"/>
      <c r="NU45" s="1013"/>
      <c r="NV45" s="1013"/>
      <c r="NW45" s="1013"/>
      <c r="NX45" s="1013"/>
      <c r="NY45" s="1013"/>
      <c r="NZ45" s="1013"/>
      <c r="OA45" s="1013"/>
      <c r="OB45" s="1013"/>
      <c r="OC45" s="1013"/>
      <c r="OD45" s="1013"/>
      <c r="OE45" s="1013"/>
      <c r="OF45" s="1013"/>
      <c r="OG45" s="1013"/>
      <c r="OH45" s="1013"/>
      <c r="OI45" s="1013"/>
      <c r="OJ45" s="1013"/>
      <c r="OK45" s="1013"/>
      <c r="OL45" s="1013"/>
      <c r="OM45" s="1013"/>
      <c r="ON45" s="1013"/>
      <c r="OO45" s="1013"/>
      <c r="OP45" s="1013"/>
      <c r="OQ45" s="1013"/>
      <c r="OR45" s="1013"/>
      <c r="OS45" s="1013"/>
      <c r="OT45" s="1013"/>
      <c r="OU45" s="1013"/>
      <c r="OV45" s="1013"/>
      <c r="OW45" s="1013"/>
      <c r="OX45" s="1013"/>
      <c r="OY45" s="1013"/>
      <c r="OZ45" s="1013"/>
      <c r="PA45" s="1013"/>
      <c r="PB45" s="1013"/>
      <c r="PC45" s="1013"/>
      <c r="PD45" s="1013"/>
      <c r="PE45" s="1013"/>
      <c r="PF45" s="1013"/>
      <c r="PG45" s="1013"/>
      <c r="PH45" s="1013"/>
      <c r="PI45" s="1013"/>
      <c r="PJ45" s="1013"/>
      <c r="PK45" s="1013"/>
      <c r="PL45" s="1013"/>
      <c r="PM45" s="1013"/>
      <c r="PN45" s="1013"/>
      <c r="PO45" s="1013"/>
      <c r="PP45" s="1013"/>
      <c r="PQ45" s="1013"/>
      <c r="PR45" s="1013"/>
      <c r="PS45" s="1013"/>
      <c r="PT45" s="1013"/>
      <c r="PU45" s="1013"/>
      <c r="PV45" s="1013"/>
      <c r="PW45" s="1013"/>
      <c r="PX45" s="1013"/>
      <c r="PY45" s="1013"/>
      <c r="PZ45" s="1013"/>
      <c r="QA45" s="1013"/>
      <c r="QB45" s="1013"/>
      <c r="QC45" s="1013"/>
      <c r="QD45" s="1013"/>
      <c r="QE45" s="1013"/>
      <c r="QF45" s="1013"/>
      <c r="QG45" s="1013"/>
      <c r="QH45" s="1013"/>
      <c r="QI45" s="1013"/>
      <c r="QJ45" s="1013"/>
      <c r="QK45" s="1013"/>
      <c r="QL45" s="1013"/>
      <c r="QM45" s="1013"/>
      <c r="QN45" s="1013"/>
      <c r="QO45" s="1013"/>
      <c r="QP45" s="1013"/>
      <c r="QQ45" s="1013"/>
      <c r="QR45" s="1013"/>
      <c r="QS45" s="1013"/>
      <c r="QT45" s="1013"/>
      <c r="QU45" s="1013"/>
      <c r="QV45" s="1013"/>
      <c r="QW45" s="1013"/>
      <c r="QX45" s="1013"/>
      <c r="QY45" s="1013"/>
      <c r="QZ45" s="1013"/>
      <c r="RA45" s="1013"/>
      <c r="RB45" s="1013"/>
      <c r="RC45" s="1013"/>
      <c r="RD45" s="1013"/>
      <c r="RE45" s="1013"/>
      <c r="RF45" s="1013"/>
      <c r="RG45" s="1013"/>
      <c r="RH45" s="1013"/>
      <c r="RI45" s="1013"/>
      <c r="RJ45" s="1013"/>
      <c r="RK45" s="1013"/>
      <c r="RL45" s="1013"/>
      <c r="RM45" s="1013"/>
      <c r="RN45" s="1013"/>
      <c r="RO45" s="1013"/>
      <c r="RP45" s="1013"/>
      <c r="RQ45" s="1013"/>
      <c r="RR45" s="1013"/>
      <c r="RS45" s="1013"/>
      <c r="RT45" s="1013"/>
      <c r="RU45" s="1013"/>
      <c r="RV45" s="1013"/>
      <c r="RW45" s="1013"/>
      <c r="RX45" s="1013"/>
      <c r="RY45" s="1013"/>
      <c r="RZ45" s="1013"/>
      <c r="SA45" s="1013"/>
      <c r="SB45" s="1013"/>
      <c r="SC45" s="1013"/>
      <c r="SD45" s="1013"/>
      <c r="SE45" s="1013"/>
      <c r="SF45" s="1013"/>
      <c r="SG45" s="1013"/>
      <c r="SH45" s="1013"/>
      <c r="SI45" s="1013"/>
      <c r="SJ45" s="1013"/>
      <c r="SK45" s="1013"/>
      <c r="SL45" s="1013"/>
      <c r="SM45" s="1013"/>
      <c r="SN45" s="1013"/>
      <c r="SO45" s="1013"/>
      <c r="SP45" s="1013"/>
      <c r="SQ45" s="1013"/>
      <c r="SR45" s="1013"/>
      <c r="SS45" s="1013"/>
      <c r="ST45" s="1013"/>
      <c r="SU45" s="1013"/>
      <c r="SV45" s="1013"/>
      <c r="SW45" s="1013"/>
      <c r="SX45" s="1013"/>
      <c r="SY45" s="1013"/>
      <c r="SZ45" s="1013"/>
      <c r="TA45" s="1013"/>
      <c r="TB45" s="1013"/>
      <c r="TC45" s="1013"/>
      <c r="TD45" s="1013"/>
      <c r="TE45" s="1013"/>
      <c r="TF45" s="1013"/>
      <c r="TG45" s="1013"/>
      <c r="TH45" s="1013"/>
      <c r="TI45" s="1013"/>
      <c r="TJ45" s="1013"/>
      <c r="TK45" s="1013"/>
      <c r="TL45" s="1013"/>
      <c r="TM45" s="1013"/>
      <c r="TN45" s="1013"/>
      <c r="TO45" s="1013"/>
      <c r="TP45" s="1013"/>
      <c r="TQ45" s="1013"/>
      <c r="TR45" s="1013"/>
      <c r="TS45" s="1013"/>
      <c r="TT45" s="1013"/>
      <c r="TU45" s="1013"/>
      <c r="TV45" s="1013"/>
      <c r="TW45" s="1013"/>
      <c r="TX45" s="1013"/>
      <c r="TY45" s="1013"/>
      <c r="TZ45" s="1013"/>
      <c r="UA45" s="1013"/>
      <c r="UB45" s="1013"/>
      <c r="UC45" s="1013"/>
      <c r="UD45" s="1013"/>
      <c r="UE45" s="1013"/>
      <c r="UF45" s="1013"/>
      <c r="UG45" s="1013"/>
      <c r="UH45" s="1013"/>
      <c r="UI45" s="1013"/>
      <c r="UJ45" s="1013"/>
      <c r="UK45" s="1013"/>
      <c r="UL45" s="1013"/>
      <c r="UM45" s="1013"/>
      <c r="UN45" s="1013"/>
      <c r="UO45" s="1013"/>
      <c r="UP45" s="1013"/>
      <c r="UQ45" s="1013"/>
      <c r="UR45" s="1013"/>
      <c r="US45" s="1013"/>
      <c r="UT45" s="1013"/>
      <c r="UU45" s="1013"/>
      <c r="UV45" s="1013"/>
      <c r="UW45" s="1013"/>
      <c r="UX45" s="1013"/>
      <c r="UY45" s="1013"/>
      <c r="UZ45" s="1013"/>
      <c r="VA45" s="1013"/>
      <c r="VB45" s="1013"/>
      <c r="VC45" s="1013"/>
      <c r="VD45" s="1013"/>
      <c r="VE45" s="1013"/>
      <c r="VF45" s="1013"/>
      <c r="VG45" s="1013"/>
      <c r="VH45" s="1013"/>
      <c r="VI45" s="1013"/>
      <c r="VJ45" s="1013"/>
      <c r="VK45" s="1013"/>
      <c r="VL45" s="1013"/>
      <c r="VM45" s="1013"/>
      <c r="VN45" s="1013"/>
      <c r="VO45" s="1013"/>
      <c r="VP45" s="1013"/>
      <c r="VQ45" s="1013"/>
      <c r="VR45" s="1013"/>
      <c r="VS45" s="1013"/>
      <c r="VT45" s="1013"/>
      <c r="VU45" s="1013"/>
      <c r="VV45" s="1013"/>
      <c r="VW45" s="1013"/>
      <c r="VX45" s="1013"/>
      <c r="VY45" s="1013"/>
      <c r="VZ45" s="1013"/>
      <c r="WA45" s="1013"/>
      <c r="WB45" s="1013"/>
      <c r="WC45" s="1013"/>
      <c r="WD45" s="1013"/>
      <c r="WE45" s="1013"/>
      <c r="WF45" s="1013"/>
      <c r="WG45" s="1013"/>
      <c r="WH45" s="1013"/>
      <c r="WI45" s="1013"/>
      <c r="WJ45" s="1013"/>
      <c r="WK45" s="1013"/>
      <c r="WL45" s="1013"/>
      <c r="WM45" s="1013"/>
      <c r="WN45" s="1013"/>
      <c r="WO45" s="1013"/>
      <c r="WP45" s="1013"/>
      <c r="WQ45" s="1013"/>
      <c r="WR45" s="1013"/>
      <c r="WS45" s="1013"/>
      <c r="WT45" s="1013"/>
      <c r="WU45" s="1013"/>
      <c r="WV45" s="1013"/>
      <c r="WW45" s="1013"/>
      <c r="WX45" s="1013"/>
      <c r="WY45" s="1013"/>
      <c r="WZ45" s="1013"/>
      <c r="XA45" s="1013"/>
      <c r="XB45" s="1013"/>
      <c r="XC45" s="1013"/>
      <c r="XD45" s="1013"/>
      <c r="XE45" s="1013"/>
      <c r="XF45" s="1013"/>
      <c r="XG45" s="1013"/>
      <c r="XH45" s="1013"/>
      <c r="XI45" s="1013"/>
      <c r="XJ45" s="1013"/>
      <c r="XK45" s="1013"/>
      <c r="XL45" s="1013"/>
      <c r="XM45" s="1013"/>
      <c r="XN45" s="1013"/>
      <c r="XO45" s="1013"/>
      <c r="XP45" s="1013"/>
      <c r="XQ45" s="1013"/>
      <c r="XR45" s="1013"/>
      <c r="XS45" s="1013"/>
      <c r="XT45" s="1013"/>
      <c r="XU45" s="1013"/>
      <c r="XV45" s="1013"/>
      <c r="XW45" s="1013"/>
      <c r="XX45" s="1013"/>
      <c r="XY45" s="1013"/>
      <c r="XZ45" s="1013"/>
      <c r="YA45" s="1013"/>
      <c r="YB45" s="1013"/>
      <c r="YC45" s="1013"/>
      <c r="YD45" s="1013"/>
      <c r="YE45" s="1013"/>
      <c r="YF45" s="1013"/>
      <c r="YG45" s="1013"/>
      <c r="YH45" s="1013"/>
      <c r="YI45" s="1013"/>
      <c r="YJ45" s="1013"/>
      <c r="YK45" s="1013"/>
      <c r="YL45" s="1013"/>
      <c r="YM45" s="1013"/>
      <c r="YN45" s="1013"/>
      <c r="YO45" s="1013"/>
      <c r="YP45" s="1013"/>
      <c r="YQ45" s="1013"/>
      <c r="YR45" s="1013"/>
      <c r="YS45" s="1013"/>
      <c r="YT45" s="1013"/>
      <c r="YU45" s="1013"/>
      <c r="YV45" s="1013"/>
      <c r="YW45" s="1013"/>
      <c r="YX45" s="1013"/>
      <c r="YY45" s="1013"/>
      <c r="YZ45" s="1013"/>
      <c r="ZA45" s="1013"/>
      <c r="ZB45" s="1013"/>
      <c r="ZC45" s="1013"/>
      <c r="ZD45" s="1013"/>
      <c r="ZE45" s="1013"/>
      <c r="ZF45" s="1013"/>
      <c r="ZG45" s="1013"/>
      <c r="ZH45" s="1013"/>
      <c r="ZI45" s="1013"/>
      <c r="ZJ45" s="1013"/>
      <c r="ZK45" s="1013"/>
      <c r="ZL45" s="1013"/>
      <c r="ZM45" s="1013"/>
      <c r="ZN45" s="1013"/>
      <c r="ZO45" s="1013"/>
      <c r="ZP45" s="1013"/>
      <c r="ZQ45" s="1013"/>
      <c r="ZR45" s="1013"/>
      <c r="ZS45" s="1013"/>
      <c r="ZT45" s="1013"/>
      <c r="ZU45" s="1013"/>
      <c r="ZV45" s="1013"/>
      <c r="ZW45" s="1013"/>
      <c r="ZX45" s="1013"/>
      <c r="ZY45" s="1013"/>
      <c r="ZZ45" s="1013"/>
      <c r="AAA45" s="1013"/>
      <c r="AAB45" s="1013"/>
      <c r="AAC45" s="1013"/>
      <c r="AAD45" s="1013"/>
      <c r="AAE45" s="1013"/>
      <c r="AAF45" s="1013"/>
      <c r="AAG45" s="1013"/>
      <c r="AAH45" s="1013"/>
      <c r="AAI45" s="1013"/>
      <c r="AAJ45" s="1013"/>
      <c r="AAK45" s="1013"/>
      <c r="AAL45" s="1013"/>
      <c r="AAM45" s="1013"/>
      <c r="AAN45" s="1013"/>
      <c r="AAO45" s="1013"/>
      <c r="AAP45" s="1013"/>
      <c r="AAQ45" s="1013"/>
      <c r="AAR45" s="1013"/>
      <c r="AAS45" s="1013"/>
      <c r="AAT45" s="1013"/>
      <c r="AAU45" s="1013"/>
      <c r="AAV45" s="1013"/>
      <c r="AAW45" s="1013"/>
      <c r="AAX45" s="1013"/>
      <c r="AAY45" s="1013"/>
      <c r="AAZ45" s="1013"/>
      <c r="ABA45" s="1013"/>
      <c r="ABB45" s="1013"/>
      <c r="ABC45" s="1013"/>
      <c r="ABD45" s="1013"/>
      <c r="ABE45" s="1013"/>
      <c r="ABF45" s="1013"/>
      <c r="ABG45" s="1013"/>
      <c r="ABH45" s="1013"/>
      <c r="ABI45" s="1013"/>
      <c r="ABJ45" s="1013"/>
      <c r="ABK45" s="1013"/>
      <c r="ABL45" s="1013"/>
      <c r="ABM45" s="1013"/>
      <c r="ABN45" s="1013"/>
      <c r="ABO45" s="1013"/>
      <c r="ABP45" s="1013"/>
      <c r="ABQ45" s="1013"/>
      <c r="ABR45" s="1013"/>
      <c r="ABS45" s="1013"/>
      <c r="ABT45" s="1013"/>
      <c r="ABU45" s="1013"/>
      <c r="ABV45" s="1013"/>
      <c r="ABW45" s="1013"/>
      <c r="ABX45" s="1013"/>
      <c r="ABY45" s="1013"/>
      <c r="ABZ45" s="1013"/>
      <c r="ACA45" s="1013"/>
      <c r="ACB45" s="1013"/>
      <c r="ACC45" s="1013"/>
      <c r="ACD45" s="1013"/>
      <c r="ACE45" s="1013"/>
      <c r="ACF45" s="1013"/>
      <c r="ACG45" s="1013"/>
      <c r="ACH45" s="1013"/>
      <c r="ACI45" s="1013"/>
      <c r="ACJ45" s="1013"/>
      <c r="ACK45" s="1013"/>
      <c r="ACL45" s="1013"/>
      <c r="ACM45" s="1013"/>
      <c r="ACN45" s="1013"/>
      <c r="ACO45" s="1013"/>
      <c r="ACP45" s="1013"/>
      <c r="ACQ45" s="1013"/>
      <c r="ACR45" s="1013"/>
      <c r="ACS45" s="1013"/>
      <c r="ACT45" s="1013"/>
      <c r="ACU45" s="1013"/>
      <c r="ACV45" s="1013"/>
      <c r="ACW45" s="1013"/>
      <c r="ACX45" s="1013"/>
      <c r="ACY45" s="1013"/>
      <c r="ACZ45" s="1013"/>
      <c r="ADA45" s="1013"/>
      <c r="ADB45" s="1013"/>
      <c r="ADC45" s="1013"/>
      <c r="ADD45" s="1013"/>
      <c r="ADE45" s="1013"/>
      <c r="ADF45" s="1013"/>
      <c r="ADG45" s="1013"/>
      <c r="ADH45" s="1013"/>
      <c r="ADI45" s="1013"/>
      <c r="ADJ45" s="1013"/>
      <c r="ADK45" s="1013"/>
      <c r="ADL45" s="1013"/>
      <c r="ADM45" s="1013"/>
      <c r="ADN45" s="1013"/>
      <c r="ADO45" s="1013"/>
      <c r="ADP45" s="1013"/>
      <c r="ADQ45" s="1013"/>
      <c r="ADR45" s="1013"/>
      <c r="ADS45" s="1013"/>
      <c r="ADT45" s="1013"/>
      <c r="ADU45" s="1013"/>
      <c r="ADV45" s="1013"/>
      <c r="ADW45" s="1013"/>
      <c r="ADX45" s="1013"/>
      <c r="ADY45" s="1013"/>
      <c r="ADZ45" s="1013"/>
      <c r="AEA45" s="1013"/>
      <c r="AEB45" s="1013"/>
      <c r="AEC45" s="1013"/>
      <c r="AED45" s="1013"/>
      <c r="AEE45" s="1013"/>
      <c r="AEF45" s="1013"/>
      <c r="AEG45" s="1013"/>
      <c r="AEH45" s="1013"/>
      <c r="AEI45" s="1013"/>
      <c r="AEJ45" s="1013"/>
      <c r="AEK45" s="1013"/>
      <c r="AEL45" s="1013"/>
      <c r="AEM45" s="1013"/>
      <c r="AEN45" s="1013"/>
      <c r="AEO45" s="1013"/>
      <c r="AEP45" s="1013"/>
      <c r="AEQ45" s="1013"/>
      <c r="AER45" s="1013"/>
      <c r="AES45" s="1013"/>
      <c r="AET45" s="1013"/>
      <c r="AEU45" s="1013"/>
      <c r="AEV45" s="1013"/>
      <c r="AEW45" s="1013"/>
      <c r="AEX45" s="1013"/>
      <c r="AEY45" s="1013"/>
      <c r="AEZ45" s="1013"/>
      <c r="AFA45" s="1013"/>
      <c r="AFB45" s="1013"/>
      <c r="AFC45" s="1013"/>
      <c r="AFD45" s="1013"/>
      <c r="AFE45" s="1013"/>
      <c r="AFF45" s="1013"/>
      <c r="AFG45" s="1013"/>
      <c r="AFH45" s="1013"/>
      <c r="AFI45" s="1013"/>
      <c r="AFJ45" s="1013"/>
      <c r="AFK45" s="1013"/>
      <c r="AFL45" s="1013"/>
      <c r="AFM45" s="1013"/>
      <c r="AFN45" s="1013"/>
      <c r="AFO45" s="1013"/>
      <c r="AFP45" s="1013"/>
      <c r="AFQ45" s="1013"/>
      <c r="AFR45" s="1013"/>
      <c r="AFS45" s="1013"/>
      <c r="AFT45" s="1013"/>
      <c r="AFU45" s="1013"/>
      <c r="AFV45" s="1013"/>
      <c r="AFW45" s="1013"/>
      <c r="AFX45" s="1013"/>
      <c r="AFY45" s="1013"/>
      <c r="AFZ45" s="1013"/>
      <c r="AGA45" s="1013"/>
      <c r="AGB45" s="1013"/>
      <c r="AGC45" s="1013"/>
      <c r="AGD45" s="1013"/>
      <c r="AGE45" s="1013"/>
      <c r="AGF45" s="1013"/>
      <c r="AGG45" s="1013"/>
      <c r="AGH45" s="1013"/>
      <c r="AGI45" s="1013"/>
      <c r="AGJ45" s="1013"/>
      <c r="AGK45" s="1013"/>
      <c r="AGL45" s="1013"/>
      <c r="AGM45" s="1013"/>
      <c r="AGN45" s="1013"/>
      <c r="AGO45" s="1013"/>
      <c r="AGP45" s="1013"/>
      <c r="AGQ45" s="1013"/>
      <c r="AGR45" s="1013"/>
      <c r="AGS45" s="1013"/>
      <c r="AGT45" s="1013"/>
      <c r="AGU45" s="1013"/>
      <c r="AGV45" s="1013"/>
      <c r="AGW45" s="1013"/>
      <c r="AGX45" s="1013"/>
      <c r="AGY45" s="1013"/>
      <c r="AGZ45" s="1013"/>
      <c r="AHA45" s="1013"/>
      <c r="AHB45" s="1013"/>
      <c r="AHC45" s="1013"/>
      <c r="AHD45" s="1013"/>
      <c r="AHE45" s="1013"/>
      <c r="AHF45" s="1013"/>
      <c r="AHG45" s="1013"/>
      <c r="AHH45" s="1013"/>
      <c r="AHI45" s="1013"/>
      <c r="AHJ45" s="1013"/>
      <c r="AHK45" s="1013"/>
      <c r="AHL45" s="1013"/>
      <c r="AHM45" s="1013"/>
      <c r="AHN45" s="1013"/>
      <c r="AHO45" s="1013"/>
      <c r="AHP45" s="1013"/>
      <c r="AHQ45" s="1013"/>
      <c r="AHR45" s="1013"/>
      <c r="AHS45" s="1013"/>
      <c r="AHT45" s="1013"/>
      <c r="AHU45" s="1013"/>
      <c r="AHV45" s="1013"/>
      <c r="AHW45" s="1013"/>
      <c r="AHX45" s="1013"/>
      <c r="AHY45" s="1013"/>
      <c r="AHZ45" s="1013"/>
      <c r="AIA45" s="1013"/>
      <c r="AIB45" s="1013"/>
      <c r="AIC45" s="1013"/>
      <c r="AID45" s="1013"/>
      <c r="AIE45" s="1013"/>
      <c r="AIF45" s="1013"/>
      <c r="AIG45" s="1013"/>
      <c r="AIH45" s="1013"/>
      <c r="AII45" s="1013"/>
      <c r="AIJ45" s="1013"/>
      <c r="AIK45" s="1013"/>
      <c r="AIL45" s="1013"/>
      <c r="AIM45" s="1013"/>
      <c r="AIN45" s="1013"/>
      <c r="AIO45" s="1013"/>
      <c r="AIP45" s="1013"/>
      <c r="AIQ45" s="1013"/>
      <c r="AIR45" s="1013"/>
      <c r="AIS45" s="1013"/>
      <c r="AIT45" s="1013"/>
      <c r="AIU45" s="1013"/>
      <c r="AIV45" s="1013"/>
      <c r="AIW45" s="1013"/>
      <c r="AIX45" s="1013"/>
      <c r="AIY45" s="1013"/>
      <c r="AIZ45" s="1013"/>
      <c r="AJA45" s="1013"/>
      <c r="AJB45" s="1013"/>
      <c r="AJC45" s="1013"/>
      <c r="AJD45" s="1013"/>
      <c r="AJE45" s="1013"/>
      <c r="AJF45" s="1013"/>
      <c r="AJG45" s="1013"/>
      <c r="AJH45" s="1013"/>
      <c r="AJI45" s="1013"/>
      <c r="AJJ45" s="1013"/>
      <c r="AJK45" s="1013"/>
      <c r="AJL45" s="1013"/>
      <c r="AJM45" s="1013"/>
      <c r="AJN45" s="1013"/>
      <c r="AJO45" s="1013"/>
      <c r="AJP45" s="1013"/>
      <c r="AJQ45" s="1013"/>
      <c r="AJR45" s="1013"/>
      <c r="AJS45" s="1013"/>
      <c r="AJT45" s="1013"/>
      <c r="AJU45" s="1013"/>
      <c r="AJV45" s="1013"/>
      <c r="AJW45" s="1013"/>
      <c r="AJX45" s="1013"/>
      <c r="AJY45" s="1013"/>
      <c r="AJZ45" s="1013"/>
      <c r="AKA45" s="1013"/>
      <c r="AKB45" s="1013"/>
      <c r="AKC45" s="1013"/>
      <c r="AKD45" s="1013"/>
      <c r="AKE45" s="1013"/>
      <c r="AKF45" s="1013"/>
      <c r="AKG45" s="1013"/>
      <c r="AKH45" s="1013"/>
      <c r="AKI45" s="1013"/>
      <c r="AKJ45" s="1013"/>
      <c r="AKK45" s="1013"/>
      <c r="AKL45" s="1013"/>
      <c r="AKM45" s="1013"/>
      <c r="AKN45" s="1013"/>
      <c r="AKO45" s="1013"/>
      <c r="AKP45" s="1013"/>
      <c r="AKQ45" s="1013"/>
      <c r="AKR45" s="1013"/>
      <c r="AKS45" s="1013"/>
      <c r="AKT45" s="1013"/>
      <c r="AKU45" s="1013"/>
      <c r="AKV45" s="1013"/>
      <c r="AKW45" s="1013"/>
      <c r="AKX45" s="1013"/>
      <c r="AKY45" s="1013"/>
      <c r="AKZ45" s="1013"/>
      <c r="ALA45" s="1013"/>
      <c r="ALB45" s="1013"/>
      <c r="ALC45" s="1013"/>
      <c r="ALD45" s="1013"/>
      <c r="ALE45" s="1013"/>
      <c r="ALF45" s="1013"/>
      <c r="ALG45" s="1013"/>
      <c r="ALH45" s="1013"/>
      <c r="ALI45" s="1013"/>
      <c r="ALJ45" s="1013"/>
      <c r="ALK45" s="1013"/>
      <c r="ALL45" s="1013"/>
      <c r="ALM45" s="1013"/>
      <c r="ALN45" s="1013"/>
      <c r="ALO45" s="1013"/>
      <c r="ALP45" s="1013"/>
      <c r="ALQ45" s="1013"/>
      <c r="ALR45" s="1013"/>
      <c r="ALS45" s="1013"/>
      <c r="ALT45" s="1013"/>
      <c r="ALU45" s="1013"/>
      <c r="ALV45" s="1013"/>
      <c r="ALW45" s="1013"/>
      <c r="ALX45" s="1013"/>
      <c r="ALY45" s="1013"/>
      <c r="ALZ45" s="1013"/>
      <c r="AMA45" s="1013"/>
      <c r="AMB45" s="1013"/>
      <c r="AMC45" s="1013"/>
      <c r="AMD45" s="1013"/>
      <c r="AME45" s="1013"/>
      <c r="AMF45" s="1013"/>
      <c r="AMG45" s="1013"/>
      <c r="AMH45" s="1013"/>
      <c r="AMI45" s="1013"/>
      <c r="AMJ45" s="1013"/>
      <c r="AMK45" s="1013"/>
      <c r="AML45" s="1013"/>
      <c r="AMM45" s="1013"/>
      <c r="AMN45" s="1013"/>
      <c r="AMO45" s="1013"/>
      <c r="AMP45" s="1013"/>
      <c r="AMQ45" s="1013"/>
      <c r="AMR45" s="1013"/>
      <c r="AMS45" s="1013"/>
      <c r="AMT45" s="1013"/>
      <c r="AMU45" s="1013"/>
      <c r="AMV45" s="1013"/>
      <c r="AMW45" s="1013"/>
      <c r="AMX45" s="1013"/>
      <c r="AMY45" s="1013"/>
      <c r="AMZ45" s="1013"/>
      <c r="ANA45" s="1013"/>
      <c r="ANB45" s="1013"/>
      <c r="ANC45" s="1013"/>
      <c r="AND45" s="1013"/>
      <c r="ANE45" s="1013"/>
      <c r="ANF45" s="1013"/>
      <c r="ANG45" s="1013"/>
      <c r="ANH45" s="1013"/>
      <c r="ANI45" s="1013"/>
      <c r="ANJ45" s="1013"/>
      <c r="ANK45" s="1013"/>
      <c r="ANL45" s="1013"/>
      <c r="ANM45" s="1013"/>
      <c r="ANN45" s="1013"/>
      <c r="ANO45" s="1013"/>
      <c r="ANP45" s="1013"/>
      <c r="ANQ45" s="1013"/>
      <c r="ANR45" s="1013"/>
      <c r="ANS45" s="1013"/>
      <c r="ANT45" s="1013"/>
      <c r="ANU45" s="1013"/>
      <c r="ANV45" s="1013"/>
      <c r="ANW45" s="1013"/>
      <c r="ANX45" s="1013"/>
      <c r="ANY45" s="1013"/>
      <c r="ANZ45" s="1013"/>
      <c r="AOA45" s="1013"/>
      <c r="AOB45" s="1013"/>
      <c r="AOC45" s="1013"/>
      <c r="AOD45" s="1013"/>
      <c r="AOE45" s="1013"/>
      <c r="AOF45" s="1013"/>
      <c r="AOG45" s="1013"/>
      <c r="AOH45" s="1013"/>
      <c r="AOI45" s="1013"/>
      <c r="AOJ45" s="1013"/>
      <c r="AOK45" s="1013"/>
      <c r="AOL45" s="1013"/>
      <c r="AOM45" s="1013"/>
      <c r="AON45" s="1013"/>
      <c r="AOO45" s="1013"/>
      <c r="AOP45" s="1013"/>
      <c r="AOQ45" s="1013"/>
      <c r="AOR45" s="1013"/>
      <c r="AOS45" s="1013"/>
      <c r="AOT45" s="1013"/>
      <c r="AOU45" s="1013"/>
      <c r="AOV45" s="1013"/>
      <c r="AOW45" s="1013"/>
      <c r="AOX45" s="1013"/>
      <c r="AOY45" s="1013"/>
      <c r="AOZ45" s="1013"/>
      <c r="APA45" s="1013"/>
      <c r="APB45" s="1013"/>
      <c r="APC45" s="1013"/>
      <c r="APD45" s="1013"/>
      <c r="APE45" s="1013"/>
      <c r="APF45" s="1013"/>
      <c r="APG45" s="1013"/>
      <c r="APH45" s="1013"/>
      <c r="API45" s="1013"/>
      <c r="APJ45" s="1013"/>
      <c r="APK45" s="1013"/>
      <c r="APL45" s="1013"/>
      <c r="APM45" s="1013"/>
      <c r="APN45" s="1013"/>
      <c r="APO45" s="1013"/>
      <c r="APP45" s="1013"/>
      <c r="APQ45" s="1013"/>
      <c r="APR45" s="1013"/>
      <c r="APS45" s="1013"/>
      <c r="APT45" s="1013"/>
      <c r="APU45" s="1013"/>
      <c r="APV45" s="1013"/>
      <c r="APW45" s="1013"/>
      <c r="APX45" s="1013"/>
      <c r="APY45" s="1013"/>
      <c r="APZ45" s="1013"/>
      <c r="AQA45" s="1013"/>
      <c r="AQB45" s="1013"/>
      <c r="AQC45" s="1013"/>
      <c r="AQD45" s="1013"/>
      <c r="AQE45" s="1013"/>
      <c r="AQF45" s="1013"/>
      <c r="AQG45" s="1013"/>
      <c r="AQH45" s="1013"/>
      <c r="AQI45" s="1013"/>
      <c r="AQJ45" s="1013"/>
      <c r="AQK45" s="1013"/>
      <c r="AQL45" s="1013"/>
      <c r="AQM45" s="1013"/>
      <c r="AQN45" s="1013"/>
      <c r="AQO45" s="1013"/>
      <c r="AQP45" s="1013"/>
      <c r="AQQ45" s="1013"/>
      <c r="AQR45" s="1013"/>
      <c r="AQS45" s="1013"/>
      <c r="AQT45" s="1013"/>
      <c r="AQU45" s="1013"/>
      <c r="AQV45" s="1013"/>
      <c r="AQW45" s="1013"/>
      <c r="AQX45" s="1013"/>
      <c r="AQY45" s="1013"/>
      <c r="AQZ45" s="1013"/>
      <c r="ARA45" s="1013"/>
      <c r="ARB45" s="1013"/>
      <c r="ARC45" s="1013"/>
      <c r="ARD45" s="1013"/>
      <c r="ARE45" s="1013"/>
      <c r="ARF45" s="1013"/>
      <c r="ARG45" s="1013"/>
      <c r="ARH45" s="1013"/>
      <c r="ARI45" s="1013"/>
      <c r="ARJ45" s="1013"/>
      <c r="ARK45" s="1013"/>
      <c r="ARL45" s="1013"/>
      <c r="ARM45" s="1013"/>
      <c r="ARN45" s="1013"/>
      <c r="ARO45" s="1013"/>
      <c r="ARP45" s="1013"/>
      <c r="ARQ45" s="1013"/>
      <c r="ARR45" s="1013"/>
      <c r="ARS45" s="1013"/>
      <c r="ART45" s="1013"/>
      <c r="ARU45" s="1013"/>
      <c r="ARV45" s="1013"/>
      <c r="ARW45" s="1013"/>
      <c r="ARX45" s="1013"/>
      <c r="ARY45" s="1013"/>
      <c r="ARZ45" s="1013"/>
      <c r="ASA45" s="1013"/>
      <c r="ASB45" s="1013"/>
      <c r="ASC45" s="1013"/>
      <c r="ASD45" s="1013"/>
      <c r="ASE45" s="1013"/>
      <c r="ASF45" s="1013"/>
      <c r="ASG45" s="1013"/>
      <c r="ASH45" s="1013"/>
      <c r="ASI45" s="1013"/>
      <c r="ASJ45" s="1013"/>
      <c r="ASK45" s="1013"/>
      <c r="ASL45" s="1013"/>
      <c r="ASM45" s="1013"/>
      <c r="ASN45" s="1013"/>
      <c r="ASO45" s="1013"/>
      <c r="ASP45" s="1013"/>
      <c r="ASQ45" s="1013"/>
      <c r="ASR45" s="1013"/>
      <c r="ASS45" s="1013"/>
      <c r="AST45" s="1013"/>
      <c r="ASU45" s="1013"/>
      <c r="ASV45" s="1013"/>
      <c r="ASW45" s="1013"/>
      <c r="ASX45" s="1013"/>
      <c r="ASY45" s="1013"/>
      <c r="ASZ45" s="1013"/>
      <c r="ATA45" s="1013"/>
      <c r="ATB45" s="1013"/>
      <c r="ATC45" s="1013"/>
      <c r="ATD45" s="1013"/>
      <c r="ATE45" s="1013"/>
      <c r="ATF45" s="1013"/>
      <c r="ATG45" s="1013"/>
      <c r="ATH45" s="1013"/>
      <c r="ATI45" s="1013"/>
      <c r="ATJ45" s="1013"/>
      <c r="ATK45" s="1013"/>
      <c r="ATL45" s="1013"/>
      <c r="ATM45" s="1013"/>
      <c r="ATN45" s="1013"/>
      <c r="ATO45" s="1013"/>
      <c r="ATP45" s="1013"/>
      <c r="ATQ45" s="1013"/>
      <c r="ATR45" s="1013"/>
      <c r="ATS45" s="1013"/>
      <c r="ATT45" s="1013"/>
      <c r="ATU45" s="1013"/>
      <c r="ATV45" s="1013"/>
      <c r="ATW45" s="1013"/>
      <c r="ATX45" s="1013"/>
      <c r="ATY45" s="1013"/>
      <c r="ATZ45" s="1013"/>
      <c r="AUA45" s="1013"/>
      <c r="AUB45" s="1013"/>
      <c r="AUC45" s="1013"/>
      <c r="AUD45" s="1013"/>
      <c r="AUE45" s="1013"/>
      <c r="AUF45" s="1013"/>
      <c r="AUG45" s="1013"/>
      <c r="AUH45" s="1013"/>
      <c r="AUI45" s="1013"/>
      <c r="AUJ45" s="1013"/>
      <c r="AUK45" s="1013"/>
      <c r="AUL45" s="1013"/>
      <c r="AUM45" s="1013"/>
      <c r="AUN45" s="1013"/>
      <c r="AUO45" s="1013"/>
      <c r="AUP45" s="1013"/>
      <c r="AUQ45" s="1013"/>
      <c r="AUR45" s="1013"/>
      <c r="AUS45" s="1013"/>
      <c r="AUT45" s="1013"/>
      <c r="AUU45" s="1013"/>
      <c r="AUV45" s="1013"/>
      <c r="AUW45" s="1013"/>
      <c r="AUX45" s="1013"/>
      <c r="AUY45" s="1013"/>
      <c r="AUZ45" s="1013"/>
      <c r="AVA45" s="1013"/>
      <c r="AVB45" s="1013"/>
      <c r="AVC45" s="1013"/>
      <c r="AVD45" s="1013"/>
      <c r="AVE45" s="1013"/>
      <c r="AVF45" s="1013"/>
      <c r="AVG45" s="1013"/>
      <c r="AVH45" s="1013"/>
      <c r="AVI45" s="1013"/>
      <c r="AVJ45" s="1013"/>
      <c r="AVK45" s="1013"/>
      <c r="AVL45" s="1013"/>
      <c r="AVM45" s="1013"/>
      <c r="AVN45" s="1013"/>
      <c r="AVO45" s="1013"/>
      <c r="AVP45" s="1013"/>
      <c r="AVQ45" s="1013"/>
      <c r="AVR45" s="1013"/>
      <c r="AVS45" s="1013"/>
      <c r="AVT45" s="1013"/>
      <c r="AVU45" s="1013"/>
      <c r="AVV45" s="1013"/>
      <c r="AVW45" s="1013"/>
      <c r="AVX45" s="1013"/>
      <c r="AVY45" s="1013"/>
      <c r="AVZ45" s="1013"/>
      <c r="AWA45" s="1013"/>
      <c r="AWB45" s="1013"/>
      <c r="AWC45" s="1013"/>
      <c r="AWD45" s="1013"/>
      <c r="AWE45" s="1013"/>
      <c r="AWF45" s="1013"/>
      <c r="AWG45" s="1013"/>
      <c r="AWH45" s="1013"/>
      <c r="AWI45" s="1013"/>
      <c r="AWJ45" s="1013"/>
      <c r="AWK45" s="1013"/>
      <c r="AWL45" s="1013"/>
      <c r="AWM45" s="1013"/>
      <c r="AWN45" s="1013"/>
      <c r="AWO45" s="1013"/>
      <c r="AWP45" s="1013"/>
      <c r="AWQ45" s="1013"/>
      <c r="AWR45" s="1013"/>
      <c r="AWS45" s="1013"/>
      <c r="AWT45" s="1013"/>
      <c r="AWU45" s="1013"/>
      <c r="AWV45" s="1013"/>
      <c r="AWW45" s="1013"/>
      <c r="AWX45" s="1013"/>
      <c r="AWY45" s="1013"/>
      <c r="AWZ45" s="1013"/>
      <c r="AXA45" s="1013"/>
      <c r="AXB45" s="1013"/>
      <c r="AXC45" s="1013"/>
      <c r="AXD45" s="1013"/>
      <c r="AXE45" s="1013"/>
      <c r="AXF45" s="1013"/>
      <c r="AXG45" s="1013"/>
      <c r="AXH45" s="1013"/>
      <c r="AXI45" s="1013"/>
      <c r="AXJ45" s="1013"/>
      <c r="AXK45" s="1013"/>
      <c r="AXL45" s="1013"/>
      <c r="AXM45" s="1013"/>
      <c r="AXN45" s="1013"/>
      <c r="AXO45" s="1013"/>
      <c r="AXP45" s="1013"/>
      <c r="AXQ45" s="1013"/>
      <c r="AXR45" s="1013"/>
      <c r="AXS45" s="1013"/>
      <c r="AXT45" s="1013"/>
      <c r="AXU45" s="1013"/>
      <c r="AXV45" s="1013"/>
      <c r="AXW45" s="1013"/>
      <c r="AXX45" s="1013"/>
      <c r="AXY45" s="1013"/>
      <c r="AXZ45" s="1013"/>
      <c r="AYA45" s="1013"/>
      <c r="AYB45" s="1013"/>
      <c r="AYC45" s="1013"/>
      <c r="AYD45" s="1013"/>
      <c r="AYE45" s="1013"/>
      <c r="AYF45" s="1013"/>
      <c r="AYG45" s="1013"/>
      <c r="AYH45" s="1013"/>
      <c r="AYI45" s="1013"/>
      <c r="AYJ45" s="1013"/>
      <c r="AYK45" s="1013"/>
      <c r="AYL45" s="1013"/>
      <c r="AYM45" s="1013"/>
      <c r="AYN45" s="1013"/>
      <c r="AYO45" s="1013"/>
      <c r="AYP45" s="1013"/>
      <c r="AYQ45" s="1013"/>
      <c r="AYR45" s="1013"/>
      <c r="AYS45" s="1013"/>
      <c r="AYT45" s="1013"/>
      <c r="AYU45" s="1013"/>
      <c r="AYV45" s="1013"/>
      <c r="AYW45" s="1013"/>
      <c r="AYX45" s="1013"/>
      <c r="AYY45" s="1013"/>
      <c r="AYZ45" s="1013"/>
      <c r="AZA45" s="1013"/>
      <c r="AZB45" s="1013"/>
      <c r="AZC45" s="1013"/>
      <c r="AZD45" s="1013"/>
      <c r="AZE45" s="1013"/>
      <c r="AZF45" s="1013"/>
      <c r="AZG45" s="1013"/>
      <c r="AZH45" s="1013"/>
      <c r="AZI45" s="1013"/>
      <c r="AZJ45" s="1013"/>
      <c r="AZK45" s="1013"/>
      <c r="AZL45" s="1013"/>
      <c r="AZM45" s="1013"/>
      <c r="AZN45" s="1013"/>
      <c r="AZO45" s="1013"/>
      <c r="AZP45" s="1013"/>
      <c r="AZQ45" s="1013"/>
      <c r="AZR45" s="1013"/>
      <c r="AZS45" s="1013"/>
      <c r="AZT45" s="1013"/>
      <c r="AZU45" s="1013"/>
      <c r="AZV45" s="1013"/>
      <c r="AZW45" s="1013"/>
      <c r="AZX45" s="1013"/>
      <c r="AZY45" s="1013"/>
      <c r="AZZ45" s="1013"/>
      <c r="BAA45" s="1013"/>
      <c r="BAB45" s="1013"/>
      <c r="BAC45" s="1013"/>
      <c r="BAD45" s="1013"/>
      <c r="BAE45" s="1013"/>
      <c r="BAF45" s="1013"/>
      <c r="BAG45" s="1013"/>
      <c r="BAH45" s="1013"/>
      <c r="BAI45" s="1013"/>
      <c r="BAJ45" s="1013"/>
      <c r="BAK45" s="1013"/>
      <c r="BAL45" s="1013"/>
      <c r="BAM45" s="1013"/>
      <c r="BAN45" s="1013"/>
      <c r="BAO45" s="1013"/>
      <c r="BAP45" s="1013"/>
      <c r="BAQ45" s="1013"/>
      <c r="BAR45" s="1013"/>
      <c r="BAS45" s="1013"/>
      <c r="BAT45" s="1013"/>
      <c r="BAU45" s="1013"/>
      <c r="BAV45" s="1013"/>
      <c r="BAW45" s="1013"/>
      <c r="BAX45" s="1013"/>
      <c r="BAY45" s="1013"/>
      <c r="BAZ45" s="1013"/>
      <c r="BBA45" s="1013"/>
      <c r="BBB45" s="1013"/>
      <c r="BBC45" s="1013"/>
      <c r="BBD45" s="1013"/>
      <c r="BBE45" s="1013"/>
      <c r="BBF45" s="1013"/>
      <c r="BBG45" s="1013"/>
      <c r="BBH45" s="1013"/>
      <c r="BBI45" s="1013"/>
      <c r="BBJ45" s="1013"/>
      <c r="BBK45" s="1013"/>
      <c r="BBL45" s="1013"/>
      <c r="BBM45" s="1013"/>
      <c r="BBN45" s="1013"/>
      <c r="BBO45" s="1013"/>
      <c r="BBP45" s="1013"/>
      <c r="BBQ45" s="1013"/>
      <c r="BBR45" s="1013"/>
      <c r="BBS45" s="1013"/>
      <c r="BBT45" s="1013"/>
      <c r="BBU45" s="1013"/>
      <c r="BBV45" s="1013"/>
      <c r="BBW45" s="1013"/>
      <c r="BBX45" s="1013"/>
      <c r="BBY45" s="1013"/>
      <c r="BBZ45" s="1013"/>
      <c r="BCA45" s="1013"/>
      <c r="BCB45" s="1013"/>
      <c r="BCC45" s="1013"/>
      <c r="BCD45" s="1013"/>
      <c r="BCE45" s="1013"/>
      <c r="BCF45" s="1013"/>
      <c r="BCG45" s="1013"/>
      <c r="BCH45" s="1013"/>
      <c r="BCI45" s="1013"/>
      <c r="BCJ45" s="1013"/>
      <c r="BCK45" s="1013"/>
      <c r="BCL45" s="1013"/>
      <c r="BCM45" s="1013"/>
      <c r="BCN45" s="1013"/>
      <c r="BCO45" s="1013"/>
      <c r="BCP45" s="1013"/>
      <c r="BCQ45" s="1013"/>
      <c r="BCR45" s="1013"/>
      <c r="BCS45" s="1013"/>
      <c r="BCT45" s="1013"/>
      <c r="BCU45" s="1013"/>
      <c r="BCV45" s="1013"/>
      <c r="BCW45" s="1013"/>
      <c r="BCX45" s="1013"/>
      <c r="BCY45" s="1013"/>
      <c r="BCZ45" s="1013"/>
      <c r="BDA45" s="1013"/>
      <c r="BDB45" s="1013"/>
      <c r="BDC45" s="1013"/>
      <c r="BDD45" s="1013"/>
      <c r="BDE45" s="1013"/>
      <c r="BDF45" s="1013"/>
      <c r="BDG45" s="1013"/>
      <c r="BDH45" s="1013"/>
      <c r="BDI45" s="1013"/>
      <c r="BDJ45" s="1013"/>
      <c r="BDK45" s="1013"/>
      <c r="BDL45" s="1013"/>
      <c r="BDM45" s="1013"/>
      <c r="BDN45" s="1013"/>
      <c r="BDO45" s="1013"/>
      <c r="BDP45" s="1013"/>
      <c r="BDQ45" s="1013"/>
      <c r="BDR45" s="1013"/>
      <c r="BDS45" s="1013"/>
      <c r="BDT45" s="1013"/>
      <c r="BDU45" s="1013"/>
      <c r="BDV45" s="1013"/>
      <c r="BDW45" s="1013"/>
      <c r="BDX45" s="1013"/>
      <c r="BDY45" s="1013"/>
      <c r="BDZ45" s="1013"/>
      <c r="BEA45" s="1013"/>
      <c r="BEB45" s="1013"/>
      <c r="BEC45" s="1013"/>
      <c r="BED45" s="1013"/>
      <c r="BEE45" s="1013"/>
      <c r="BEF45" s="1013"/>
      <c r="BEG45" s="1013"/>
      <c r="BEH45" s="1013"/>
      <c r="BEI45" s="1013"/>
      <c r="BEJ45" s="1013"/>
      <c r="BEK45" s="1013"/>
      <c r="BEL45" s="1013"/>
      <c r="BEM45" s="1013"/>
      <c r="BEN45" s="1013"/>
      <c r="BEO45" s="1013"/>
      <c r="BEP45" s="1013"/>
      <c r="BEQ45" s="1013"/>
      <c r="BER45" s="1013"/>
      <c r="BES45" s="1013"/>
      <c r="BET45" s="1013"/>
      <c r="BEU45" s="1013"/>
      <c r="BEV45" s="1013"/>
      <c r="BEW45" s="1013"/>
      <c r="BEX45" s="1013"/>
      <c r="BEY45" s="1013"/>
      <c r="BEZ45" s="1013"/>
      <c r="BFA45" s="1013"/>
      <c r="BFB45" s="1013"/>
      <c r="BFC45" s="1013"/>
      <c r="BFD45" s="1013"/>
      <c r="BFE45" s="1013"/>
      <c r="BFF45" s="1013"/>
      <c r="BFG45" s="1013"/>
      <c r="BFH45" s="1013"/>
      <c r="BFI45" s="1013"/>
      <c r="BFJ45" s="1013"/>
      <c r="BFK45" s="1013"/>
      <c r="BFL45" s="1013"/>
      <c r="BFM45" s="1013"/>
      <c r="BFN45" s="1013"/>
      <c r="BFO45" s="1013"/>
      <c r="BFP45" s="1013"/>
      <c r="BFQ45" s="1013"/>
      <c r="BFR45" s="1013"/>
      <c r="BFS45" s="1013"/>
      <c r="BFT45" s="1013"/>
      <c r="BFU45" s="1013"/>
      <c r="BFV45" s="1013"/>
      <c r="BFW45" s="1013"/>
      <c r="BFX45" s="1013"/>
      <c r="BFY45" s="1013"/>
      <c r="BFZ45" s="1013"/>
      <c r="BGA45" s="1013"/>
      <c r="BGB45" s="1013"/>
      <c r="BGC45" s="1013"/>
      <c r="BGD45" s="1013"/>
      <c r="BGE45" s="1013"/>
      <c r="BGF45" s="1013"/>
      <c r="BGG45" s="1013"/>
      <c r="BGH45" s="1013"/>
      <c r="BGI45" s="1013"/>
      <c r="BGJ45" s="1013"/>
      <c r="BGK45" s="1013"/>
      <c r="BGL45" s="1013"/>
      <c r="BGM45" s="1013"/>
      <c r="BGN45" s="1013"/>
      <c r="BGO45" s="1013"/>
      <c r="BGP45" s="1013"/>
      <c r="BGQ45" s="1013"/>
      <c r="BGR45" s="1013"/>
      <c r="BGS45" s="1013"/>
      <c r="BGT45" s="1013"/>
      <c r="BGU45" s="1013"/>
      <c r="BGV45" s="1013"/>
      <c r="BGW45" s="1013"/>
      <c r="BGX45" s="1013"/>
      <c r="BGY45" s="1013"/>
      <c r="BGZ45" s="1013"/>
      <c r="BHA45" s="1013"/>
      <c r="BHB45" s="1013"/>
      <c r="BHC45" s="1013"/>
      <c r="BHD45" s="1013"/>
      <c r="BHE45" s="1013"/>
      <c r="BHF45" s="1013"/>
      <c r="BHG45" s="1013"/>
      <c r="BHH45" s="1013"/>
      <c r="BHI45" s="1013"/>
      <c r="BHJ45" s="1013"/>
      <c r="BHK45" s="1013"/>
      <c r="BHL45" s="1013"/>
      <c r="BHM45" s="1013"/>
      <c r="BHN45" s="1013"/>
      <c r="BHO45" s="1013"/>
      <c r="BHP45" s="1013"/>
      <c r="BHQ45" s="1013"/>
      <c r="BHR45" s="1013"/>
      <c r="BHS45" s="1013"/>
      <c r="BHT45" s="1013"/>
      <c r="BHU45" s="1013"/>
      <c r="BHV45" s="1013"/>
      <c r="BHW45" s="1013"/>
      <c r="BHX45" s="1013"/>
      <c r="BHY45" s="1013"/>
      <c r="BHZ45" s="1013"/>
      <c r="BIA45" s="1013"/>
      <c r="BIB45" s="1013"/>
      <c r="BIC45" s="1013"/>
      <c r="BID45" s="1013"/>
      <c r="BIE45" s="1013"/>
      <c r="BIF45" s="1013"/>
      <c r="BIG45" s="1013"/>
      <c r="BIH45" s="1013"/>
      <c r="BII45" s="1013"/>
      <c r="BIJ45" s="1013"/>
      <c r="BIK45" s="1013"/>
      <c r="BIL45" s="1013"/>
      <c r="BIM45" s="1013"/>
      <c r="BIN45" s="1013"/>
      <c r="BIO45" s="1013"/>
      <c r="BIP45" s="1013"/>
      <c r="BIQ45" s="1013"/>
      <c r="BIR45" s="1013"/>
      <c r="BIS45" s="1013"/>
      <c r="BIT45" s="1013"/>
      <c r="BIU45" s="1013"/>
      <c r="BIV45" s="1013"/>
      <c r="BIW45" s="1013"/>
      <c r="BIX45" s="1013"/>
      <c r="BIY45" s="1013"/>
      <c r="BIZ45" s="1013"/>
      <c r="BJA45" s="1013"/>
      <c r="BJB45" s="1013"/>
      <c r="BJC45" s="1013"/>
      <c r="BJD45" s="1013"/>
      <c r="BJE45" s="1013"/>
      <c r="BJF45" s="1013"/>
      <c r="BJG45" s="1013"/>
      <c r="BJH45" s="1013"/>
      <c r="BJI45" s="1013"/>
      <c r="BJJ45" s="1013"/>
      <c r="BJK45" s="1013"/>
      <c r="BJL45" s="1013"/>
      <c r="BJM45" s="1013"/>
      <c r="BJN45" s="1013"/>
      <c r="BJO45" s="1013"/>
      <c r="BJP45" s="1013"/>
      <c r="BJQ45" s="1013"/>
      <c r="BJR45" s="1013"/>
      <c r="BJS45" s="1013"/>
      <c r="BJT45" s="1013"/>
      <c r="BJU45" s="1013"/>
      <c r="BJV45" s="1013"/>
      <c r="BJW45" s="1013"/>
      <c r="BJX45" s="1013"/>
      <c r="BJY45" s="1013"/>
      <c r="BJZ45" s="1013"/>
      <c r="BKA45" s="1013"/>
      <c r="BKB45" s="1013"/>
      <c r="BKC45" s="1013"/>
      <c r="BKD45" s="1013"/>
      <c r="BKE45" s="1013"/>
      <c r="BKF45" s="1013"/>
      <c r="BKG45" s="1013"/>
      <c r="BKH45" s="1013"/>
      <c r="BKI45" s="1013"/>
      <c r="BKJ45" s="1013"/>
      <c r="BKK45" s="1013"/>
      <c r="BKL45" s="1013"/>
      <c r="BKM45" s="1013"/>
      <c r="BKN45" s="1013"/>
      <c r="BKO45" s="1013"/>
      <c r="BKP45" s="1013"/>
      <c r="BKQ45" s="1013"/>
      <c r="BKR45" s="1013"/>
      <c r="BKS45" s="1013"/>
      <c r="BKT45" s="1013"/>
      <c r="BKU45" s="1013"/>
      <c r="BKV45" s="1013"/>
      <c r="BKW45" s="1013"/>
      <c r="BKX45" s="1013"/>
      <c r="BKY45" s="1013"/>
      <c r="BKZ45" s="1013"/>
      <c r="BLA45" s="1013"/>
      <c r="BLB45" s="1013"/>
      <c r="BLC45" s="1013"/>
      <c r="BLD45" s="1013"/>
      <c r="BLE45" s="1013"/>
      <c r="BLF45" s="1013"/>
      <c r="BLG45" s="1013"/>
      <c r="BLH45" s="1013"/>
      <c r="BLI45" s="1013"/>
      <c r="BLJ45" s="1013"/>
      <c r="BLK45" s="1013"/>
      <c r="BLL45" s="1013"/>
      <c r="BLM45" s="1013"/>
      <c r="BLN45" s="1013"/>
      <c r="BLO45" s="1013"/>
      <c r="BLP45" s="1013"/>
      <c r="BLQ45" s="1013"/>
      <c r="BLR45" s="1013"/>
      <c r="BLS45" s="1013"/>
      <c r="BLT45" s="1013"/>
      <c r="BLU45" s="1013"/>
      <c r="BLV45" s="1013"/>
      <c r="BLW45" s="1013"/>
      <c r="BLX45" s="1013"/>
      <c r="BLY45" s="1013"/>
      <c r="BLZ45" s="1013"/>
      <c r="BMA45" s="1013"/>
      <c r="BMB45" s="1013"/>
      <c r="BMC45" s="1013"/>
      <c r="BMD45" s="1013"/>
      <c r="BME45" s="1013"/>
      <c r="BMF45" s="1013"/>
      <c r="BMG45" s="1013"/>
      <c r="BMH45" s="1013"/>
      <c r="BMI45" s="1013"/>
      <c r="BMJ45" s="1013"/>
      <c r="BMK45" s="1013"/>
      <c r="BML45" s="1013"/>
      <c r="BMM45" s="1013"/>
      <c r="BMN45" s="1013"/>
      <c r="BMO45" s="1013"/>
      <c r="BMP45" s="1013"/>
      <c r="BMQ45" s="1013"/>
      <c r="BMR45" s="1013"/>
      <c r="BMS45" s="1013"/>
      <c r="BMT45" s="1013"/>
      <c r="BMU45" s="1013"/>
      <c r="BMV45" s="1013"/>
      <c r="BMW45" s="1013"/>
      <c r="BMX45" s="1013"/>
      <c r="BMY45" s="1013"/>
      <c r="BMZ45" s="1013"/>
      <c r="BNA45" s="1013"/>
      <c r="BNB45" s="1013"/>
      <c r="BNC45" s="1013"/>
      <c r="BND45" s="1013"/>
      <c r="BNE45" s="1013"/>
      <c r="BNF45" s="1013"/>
      <c r="BNG45" s="1013"/>
      <c r="BNH45" s="1013"/>
      <c r="BNI45" s="1013"/>
      <c r="BNJ45" s="1013"/>
      <c r="BNK45" s="1013"/>
      <c r="BNL45" s="1013"/>
      <c r="BNM45" s="1013"/>
      <c r="BNN45" s="1013"/>
      <c r="BNO45" s="1013"/>
      <c r="BNP45" s="1013"/>
      <c r="BNQ45" s="1013"/>
      <c r="BNR45" s="1013"/>
      <c r="BNS45" s="1013"/>
      <c r="BNT45" s="1013"/>
      <c r="BNU45" s="1013"/>
      <c r="BNV45" s="1013"/>
      <c r="BNW45" s="1013"/>
      <c r="BNX45" s="1013"/>
      <c r="BNY45" s="1013"/>
      <c r="BNZ45" s="1013"/>
      <c r="BOA45" s="1013"/>
      <c r="BOB45" s="1013"/>
      <c r="BOC45" s="1013"/>
      <c r="BOD45" s="1013"/>
      <c r="BOE45" s="1013"/>
      <c r="BOF45" s="1013"/>
      <c r="BOG45" s="1013"/>
      <c r="BOH45" s="1013"/>
      <c r="BOI45" s="1013"/>
      <c r="BOJ45" s="1013"/>
      <c r="BOK45" s="1013"/>
      <c r="BOL45" s="1013"/>
      <c r="BOM45" s="1013"/>
      <c r="BON45" s="1013"/>
      <c r="BOO45" s="1013"/>
      <c r="BOP45" s="1013"/>
      <c r="BOQ45" s="1013"/>
      <c r="BOR45" s="1013"/>
      <c r="BOS45" s="1013"/>
      <c r="BOT45" s="1013"/>
      <c r="BOU45" s="1013"/>
      <c r="BOV45" s="1013"/>
      <c r="BOW45" s="1013"/>
      <c r="BOX45" s="1013"/>
      <c r="BOY45" s="1013"/>
      <c r="BOZ45" s="1013"/>
      <c r="BPA45" s="1013"/>
      <c r="BPB45" s="1013"/>
      <c r="BPC45" s="1013"/>
      <c r="BPD45" s="1013"/>
      <c r="BPE45" s="1013"/>
      <c r="BPF45" s="1013"/>
      <c r="BPG45" s="1013"/>
      <c r="BPH45" s="1013"/>
      <c r="BPI45" s="1013"/>
      <c r="BPJ45" s="1013"/>
      <c r="BPK45" s="1013"/>
      <c r="BPL45" s="1013"/>
      <c r="BPM45" s="1013"/>
      <c r="BPN45" s="1013"/>
      <c r="BPO45" s="1013"/>
      <c r="BPP45" s="1013"/>
      <c r="BPQ45" s="1013"/>
      <c r="BPR45" s="1013"/>
      <c r="BPS45" s="1013"/>
      <c r="BPT45" s="1013"/>
      <c r="BPU45" s="1013"/>
      <c r="BPV45" s="1013"/>
      <c r="BPW45" s="1013"/>
      <c r="BPX45" s="1013"/>
      <c r="BPY45" s="1013"/>
      <c r="BPZ45" s="1013"/>
      <c r="BQA45" s="1013"/>
      <c r="BQB45" s="1013"/>
      <c r="BQC45" s="1013"/>
      <c r="BQD45" s="1013"/>
      <c r="BQE45" s="1013"/>
      <c r="BQF45" s="1013"/>
      <c r="BQG45" s="1013"/>
      <c r="BQH45" s="1013"/>
      <c r="BQI45" s="1013"/>
      <c r="BQJ45" s="1013"/>
      <c r="BQK45" s="1013"/>
      <c r="BQL45" s="1013"/>
      <c r="BQM45" s="1013"/>
      <c r="BQN45" s="1013"/>
      <c r="BQO45" s="1013"/>
      <c r="BQP45" s="1013"/>
      <c r="BQQ45" s="1013"/>
      <c r="BQR45" s="1013"/>
      <c r="BQS45" s="1013"/>
      <c r="BQT45" s="1013"/>
      <c r="BQU45" s="1013"/>
      <c r="BQV45" s="1013"/>
      <c r="BQW45" s="1013"/>
      <c r="BQX45" s="1013"/>
      <c r="BQY45" s="1013"/>
      <c r="BQZ45" s="1013"/>
      <c r="BRA45" s="1013"/>
      <c r="BRB45" s="1013"/>
      <c r="BRC45" s="1013"/>
      <c r="BRD45" s="1013"/>
      <c r="BRE45" s="1013"/>
      <c r="BRF45" s="1013"/>
      <c r="BRG45" s="1013"/>
      <c r="BRH45" s="1013"/>
      <c r="BRI45" s="1013"/>
      <c r="BRJ45" s="1013"/>
      <c r="BRK45" s="1013"/>
      <c r="BRL45" s="1013"/>
      <c r="BRM45" s="1013"/>
      <c r="BRN45" s="1013"/>
      <c r="BRO45" s="1013"/>
      <c r="BRP45" s="1013"/>
      <c r="BRQ45" s="1013"/>
      <c r="BRR45" s="1013"/>
      <c r="BRS45" s="1013"/>
      <c r="BRT45" s="1013"/>
      <c r="BRU45" s="1013"/>
      <c r="BRV45" s="1013"/>
      <c r="BRW45" s="1013"/>
      <c r="BRX45" s="1013"/>
      <c r="BRY45" s="1013"/>
      <c r="BRZ45" s="1013"/>
      <c r="BSA45" s="1013"/>
      <c r="BSB45" s="1013"/>
      <c r="BSC45" s="1013"/>
      <c r="BSD45" s="1013"/>
      <c r="BSE45" s="1013"/>
      <c r="BSF45" s="1013"/>
      <c r="BSG45" s="1013"/>
      <c r="BSH45" s="1013"/>
      <c r="BSI45" s="1013"/>
      <c r="BSJ45" s="1013"/>
      <c r="BSK45" s="1013"/>
      <c r="BSL45" s="1013"/>
      <c r="BSM45" s="1013"/>
      <c r="BSN45" s="1013"/>
      <c r="BSO45" s="1013"/>
      <c r="BSP45" s="1013"/>
      <c r="BSQ45" s="1013"/>
      <c r="BSR45" s="1013"/>
      <c r="BSS45" s="1013"/>
      <c r="BST45" s="1013"/>
      <c r="BSU45" s="1013"/>
      <c r="BSV45" s="1013"/>
      <c r="BSW45" s="1013"/>
      <c r="BSX45" s="1013"/>
      <c r="BSY45" s="1013"/>
      <c r="BSZ45" s="1013"/>
      <c r="BTA45" s="1013"/>
      <c r="BTB45" s="1013"/>
      <c r="BTC45" s="1013"/>
      <c r="BTD45" s="1013"/>
      <c r="BTE45" s="1013"/>
      <c r="BTF45" s="1013"/>
      <c r="BTG45" s="1013"/>
      <c r="BTH45" s="1013"/>
      <c r="BTI45" s="1013"/>
      <c r="BTJ45" s="1013"/>
      <c r="BTK45" s="1013"/>
      <c r="BTL45" s="1013"/>
      <c r="BTM45" s="1013"/>
      <c r="BTN45" s="1013"/>
      <c r="BTO45" s="1013"/>
      <c r="BTP45" s="1013"/>
      <c r="BTQ45" s="1013"/>
      <c r="BTR45" s="1013"/>
      <c r="BTS45" s="1013"/>
      <c r="BTT45" s="1013"/>
      <c r="BTU45" s="1013"/>
      <c r="BTV45" s="1013"/>
      <c r="BTW45" s="1013"/>
      <c r="BTX45" s="1013"/>
      <c r="BTY45" s="1013"/>
      <c r="BTZ45" s="1013"/>
      <c r="BUA45" s="1013"/>
      <c r="BUB45" s="1013"/>
      <c r="BUC45" s="1013"/>
      <c r="BUD45" s="1013"/>
      <c r="BUE45" s="1013"/>
      <c r="BUF45" s="1013"/>
      <c r="BUG45" s="1013"/>
      <c r="BUH45" s="1013"/>
      <c r="BUI45" s="1013"/>
      <c r="BUJ45" s="1013"/>
      <c r="BUK45" s="1013"/>
      <c r="BUL45" s="1013"/>
      <c r="BUM45" s="1013"/>
      <c r="BUN45" s="1013"/>
      <c r="BUO45" s="1013"/>
      <c r="BUP45" s="1013"/>
      <c r="BUQ45" s="1013"/>
      <c r="BUR45" s="1013"/>
      <c r="BUS45" s="1013"/>
      <c r="BUT45" s="1013"/>
      <c r="BUU45" s="1013"/>
      <c r="BUV45" s="1013"/>
      <c r="BUW45" s="1013"/>
      <c r="BUX45" s="1013"/>
      <c r="BUY45" s="1013"/>
      <c r="BUZ45" s="1013"/>
      <c r="BVA45" s="1013"/>
      <c r="BVB45" s="1013"/>
      <c r="BVC45" s="1013"/>
      <c r="BVD45" s="1013"/>
      <c r="BVE45" s="1013"/>
      <c r="BVF45" s="1013"/>
      <c r="BVG45" s="1013"/>
      <c r="BVH45" s="1013"/>
      <c r="BVI45" s="1013"/>
      <c r="BVJ45" s="1013"/>
      <c r="BVK45" s="1013"/>
      <c r="BVL45" s="1013"/>
      <c r="BVM45" s="1013"/>
      <c r="BVN45" s="1013"/>
      <c r="BVO45" s="1013"/>
      <c r="BVP45" s="1013"/>
      <c r="BVQ45" s="1013"/>
      <c r="BVR45" s="1013"/>
      <c r="BVS45" s="1013"/>
      <c r="BVT45" s="1013"/>
      <c r="BVU45" s="1013"/>
      <c r="BVV45" s="1013"/>
      <c r="BVW45" s="1013"/>
      <c r="BVX45" s="1013"/>
      <c r="BVY45" s="1013"/>
      <c r="BVZ45" s="1013"/>
      <c r="BWA45" s="1013"/>
      <c r="BWB45" s="1013"/>
      <c r="BWC45" s="1013"/>
      <c r="BWD45" s="1013"/>
      <c r="BWE45" s="1013"/>
      <c r="BWF45" s="1013"/>
      <c r="BWG45" s="1013"/>
      <c r="BWH45" s="1013"/>
      <c r="BWI45" s="1013"/>
      <c r="BWJ45" s="1013"/>
      <c r="BWK45" s="1013"/>
      <c r="BWL45" s="1013"/>
      <c r="BWM45" s="1013"/>
      <c r="BWN45" s="1013"/>
      <c r="BWO45" s="1013"/>
      <c r="BWP45" s="1013"/>
      <c r="BWQ45" s="1013"/>
      <c r="BWR45" s="1013"/>
      <c r="BWS45" s="1013"/>
      <c r="BWT45" s="1013"/>
      <c r="BWU45" s="1013"/>
      <c r="BWV45" s="1013"/>
      <c r="BWW45" s="1013"/>
      <c r="BWX45" s="1013"/>
      <c r="BWY45" s="1013"/>
      <c r="BWZ45" s="1013"/>
      <c r="BXA45" s="1013"/>
      <c r="BXB45" s="1013"/>
      <c r="BXC45" s="1013"/>
      <c r="BXD45" s="1013"/>
      <c r="BXE45" s="1013"/>
      <c r="BXF45" s="1013"/>
      <c r="BXG45" s="1013"/>
      <c r="BXH45" s="1013"/>
      <c r="BXI45" s="1013"/>
      <c r="BXJ45" s="1013"/>
      <c r="BXK45" s="1013"/>
      <c r="BXL45" s="1013"/>
      <c r="BXM45" s="1013"/>
      <c r="BXN45" s="1013"/>
      <c r="BXO45" s="1013"/>
      <c r="BXP45" s="1013"/>
      <c r="BXQ45" s="1013"/>
      <c r="BXR45" s="1013"/>
      <c r="BXS45" s="1013"/>
      <c r="BXT45" s="1013"/>
      <c r="BXU45" s="1013"/>
      <c r="BXV45" s="1013"/>
      <c r="BXW45" s="1013"/>
      <c r="BXX45" s="1013"/>
      <c r="BXY45" s="1013"/>
      <c r="BXZ45" s="1013"/>
      <c r="BYA45" s="1013"/>
      <c r="BYB45" s="1013"/>
      <c r="BYC45" s="1013"/>
      <c r="BYD45" s="1013"/>
      <c r="BYE45" s="1013"/>
      <c r="BYF45" s="1013"/>
      <c r="BYG45" s="1013"/>
      <c r="BYH45" s="1013"/>
      <c r="BYI45" s="1013"/>
      <c r="BYJ45" s="1013"/>
      <c r="BYK45" s="1013"/>
      <c r="BYL45" s="1013"/>
      <c r="BYM45" s="1013"/>
      <c r="BYN45" s="1013"/>
      <c r="BYO45" s="1013"/>
      <c r="BYP45" s="1013"/>
      <c r="BYQ45" s="1013"/>
      <c r="BYR45" s="1013"/>
      <c r="BYS45" s="1013"/>
      <c r="BYT45" s="1013"/>
      <c r="BYU45" s="1013"/>
      <c r="BYV45" s="1013"/>
      <c r="BYW45" s="1013"/>
      <c r="BYX45" s="1013"/>
      <c r="BYY45" s="1013"/>
      <c r="BYZ45" s="1013"/>
      <c r="BZA45" s="1013"/>
      <c r="BZB45" s="1013"/>
      <c r="BZC45" s="1013"/>
      <c r="BZD45" s="1013"/>
      <c r="BZE45" s="1013"/>
      <c r="BZF45" s="1013"/>
      <c r="BZG45" s="1013"/>
      <c r="BZH45" s="1013"/>
      <c r="BZI45" s="1013"/>
      <c r="BZJ45" s="1013"/>
      <c r="BZK45" s="1013"/>
      <c r="BZL45" s="1013"/>
      <c r="BZM45" s="1013"/>
      <c r="BZN45" s="1013"/>
      <c r="BZO45" s="1013"/>
      <c r="BZP45" s="1013"/>
      <c r="BZQ45" s="1013"/>
      <c r="BZR45" s="1013"/>
      <c r="BZS45" s="1013"/>
      <c r="BZT45" s="1013"/>
      <c r="BZU45" s="1013"/>
      <c r="BZV45" s="1013"/>
      <c r="BZW45" s="1013"/>
      <c r="BZX45" s="1013"/>
      <c r="BZY45" s="1013"/>
      <c r="BZZ45" s="1013"/>
      <c r="CAA45" s="1013"/>
      <c r="CAB45" s="1013"/>
      <c r="CAC45" s="1013"/>
      <c r="CAD45" s="1013"/>
      <c r="CAE45" s="1013"/>
      <c r="CAF45" s="1013"/>
      <c r="CAG45" s="1013"/>
      <c r="CAH45" s="1013"/>
      <c r="CAI45" s="1013"/>
      <c r="CAJ45" s="1013"/>
      <c r="CAK45" s="1013"/>
      <c r="CAL45" s="1013"/>
      <c r="CAM45" s="1013"/>
      <c r="CAN45" s="1013"/>
      <c r="CAO45" s="1013"/>
      <c r="CAP45" s="1013"/>
      <c r="CAQ45" s="1013"/>
      <c r="CAR45" s="1013"/>
      <c r="CAS45" s="1013"/>
      <c r="CAT45" s="1013"/>
      <c r="CAU45" s="1013"/>
      <c r="CAV45" s="1013"/>
      <c r="CAW45" s="1013"/>
      <c r="CAX45" s="1013"/>
      <c r="CAY45" s="1013"/>
      <c r="CAZ45" s="1013"/>
      <c r="CBA45" s="1013"/>
      <c r="CBB45" s="1013"/>
      <c r="CBC45" s="1013"/>
      <c r="CBD45" s="1013"/>
      <c r="CBE45" s="1013"/>
      <c r="CBF45" s="1013"/>
      <c r="CBG45" s="1013"/>
      <c r="CBH45" s="1013"/>
      <c r="CBI45" s="1013"/>
      <c r="CBJ45" s="1013"/>
      <c r="CBK45" s="1013"/>
      <c r="CBL45" s="1013"/>
      <c r="CBM45" s="1013"/>
      <c r="CBN45" s="1013"/>
      <c r="CBO45" s="1013"/>
      <c r="CBP45" s="1013"/>
      <c r="CBQ45" s="1013"/>
      <c r="CBR45" s="1013"/>
      <c r="CBS45" s="1013"/>
      <c r="CBT45" s="1013"/>
      <c r="CBU45" s="1013"/>
      <c r="CBV45" s="1013"/>
      <c r="CBW45" s="1013"/>
      <c r="CBX45" s="1013"/>
      <c r="CBY45" s="1013"/>
      <c r="CBZ45" s="1013"/>
      <c r="CCA45" s="1013"/>
      <c r="CCB45" s="1013"/>
      <c r="CCC45" s="1013"/>
      <c r="CCD45" s="1013"/>
      <c r="CCE45" s="1013"/>
      <c r="CCF45" s="1013"/>
      <c r="CCG45" s="1013"/>
      <c r="CCH45" s="1013"/>
      <c r="CCI45" s="1013"/>
      <c r="CCJ45" s="1013"/>
      <c r="CCK45" s="1013"/>
      <c r="CCL45" s="1013"/>
      <c r="CCM45" s="1013"/>
      <c r="CCN45" s="1013"/>
      <c r="CCO45" s="1013"/>
      <c r="CCP45" s="1013"/>
      <c r="CCQ45" s="1013"/>
      <c r="CCR45" s="1013"/>
      <c r="CCS45" s="1013"/>
      <c r="CCT45" s="1013"/>
      <c r="CCU45" s="1013"/>
      <c r="CCV45" s="1013"/>
      <c r="CCW45" s="1013"/>
      <c r="CCX45" s="1013"/>
      <c r="CCY45" s="1013"/>
      <c r="CCZ45" s="1013"/>
      <c r="CDA45" s="1013"/>
      <c r="CDB45" s="1013"/>
      <c r="CDC45" s="1013"/>
      <c r="CDD45" s="1013"/>
      <c r="CDE45" s="1013"/>
      <c r="CDF45" s="1013"/>
      <c r="CDG45" s="1013"/>
      <c r="CDH45" s="1013"/>
      <c r="CDI45" s="1013"/>
      <c r="CDJ45" s="1013"/>
      <c r="CDK45" s="1013"/>
      <c r="CDL45" s="1013"/>
      <c r="CDM45" s="1013"/>
      <c r="CDN45" s="1013"/>
      <c r="CDO45" s="1013"/>
      <c r="CDP45" s="1013"/>
      <c r="CDQ45" s="1013"/>
      <c r="CDR45" s="1013"/>
      <c r="CDS45" s="1013"/>
      <c r="CDT45" s="1013"/>
      <c r="CDU45" s="1013"/>
      <c r="CDV45" s="1013"/>
      <c r="CDW45" s="1013"/>
      <c r="CDX45" s="1013"/>
      <c r="CDY45" s="1013"/>
      <c r="CDZ45" s="1013"/>
      <c r="CEA45" s="1013"/>
      <c r="CEB45" s="1013"/>
      <c r="CEC45" s="1013"/>
      <c r="CED45" s="1013"/>
      <c r="CEE45" s="1013"/>
      <c r="CEF45" s="1013"/>
      <c r="CEG45" s="1013"/>
      <c r="CEH45" s="1013"/>
      <c r="CEI45" s="1013"/>
      <c r="CEJ45" s="1013"/>
      <c r="CEK45" s="1013"/>
      <c r="CEL45" s="1013"/>
      <c r="CEM45" s="1013"/>
      <c r="CEN45" s="1013"/>
      <c r="CEO45" s="1013"/>
      <c r="CEP45" s="1013"/>
      <c r="CEQ45" s="1013"/>
      <c r="CER45" s="1013"/>
      <c r="CES45" s="1013"/>
      <c r="CET45" s="1013"/>
      <c r="CEU45" s="1013"/>
      <c r="CEV45" s="1013"/>
      <c r="CEW45" s="1013"/>
      <c r="CEX45" s="1013"/>
      <c r="CEY45" s="1013"/>
      <c r="CEZ45" s="1013"/>
      <c r="CFA45" s="1013"/>
      <c r="CFB45" s="1013"/>
      <c r="CFC45" s="1013"/>
      <c r="CFD45" s="1013"/>
      <c r="CFE45" s="1013"/>
      <c r="CFF45" s="1013"/>
      <c r="CFG45" s="1013"/>
      <c r="CFH45" s="1013"/>
      <c r="CFI45" s="1013"/>
      <c r="CFJ45" s="1013"/>
      <c r="CFK45" s="1013"/>
      <c r="CFL45" s="1013"/>
      <c r="CFM45" s="1013"/>
      <c r="CFN45" s="1013"/>
      <c r="CFO45" s="1013"/>
      <c r="CFP45" s="1013"/>
      <c r="CFQ45" s="1013"/>
      <c r="CFR45" s="1013"/>
      <c r="CFS45" s="1013"/>
      <c r="CFT45" s="1013"/>
      <c r="CFU45" s="1013"/>
      <c r="CFV45" s="1013"/>
      <c r="CFW45" s="1013"/>
      <c r="CFX45" s="1013"/>
      <c r="CFY45" s="1013"/>
      <c r="CFZ45" s="1013"/>
      <c r="CGA45" s="1013"/>
      <c r="CGB45" s="1013"/>
      <c r="CGC45" s="1013"/>
      <c r="CGD45" s="1013"/>
      <c r="CGE45" s="1013"/>
      <c r="CGF45" s="1013"/>
      <c r="CGG45" s="1013"/>
      <c r="CGH45" s="1013"/>
      <c r="CGI45" s="1013"/>
      <c r="CGJ45" s="1013"/>
      <c r="CGK45" s="1013"/>
      <c r="CGL45" s="1013"/>
      <c r="CGM45" s="1013"/>
      <c r="CGN45" s="1013"/>
      <c r="CGO45" s="1013"/>
      <c r="CGP45" s="1013"/>
      <c r="CGQ45" s="1013"/>
      <c r="CGR45" s="1013"/>
      <c r="CGS45" s="1013"/>
      <c r="CGT45" s="1013"/>
      <c r="CGU45" s="1013"/>
      <c r="CGV45" s="1013"/>
      <c r="CGW45" s="1013"/>
      <c r="CGX45" s="1013"/>
      <c r="CGY45" s="1013"/>
      <c r="CGZ45" s="1013"/>
      <c r="CHA45" s="1013"/>
      <c r="CHB45" s="1013"/>
      <c r="CHC45" s="1013"/>
      <c r="CHD45" s="1013"/>
      <c r="CHE45" s="1013"/>
      <c r="CHF45" s="1013"/>
      <c r="CHG45" s="1013"/>
      <c r="CHH45" s="1013"/>
      <c r="CHI45" s="1013"/>
      <c r="CHJ45" s="1013"/>
      <c r="CHK45" s="1013"/>
      <c r="CHL45" s="1013"/>
      <c r="CHM45" s="1013"/>
      <c r="CHN45" s="1013"/>
      <c r="CHO45" s="1013"/>
      <c r="CHP45" s="1013"/>
      <c r="CHQ45" s="1013"/>
      <c r="CHR45" s="1013"/>
      <c r="CHS45" s="1013"/>
      <c r="CHT45" s="1013"/>
      <c r="CHU45" s="1013"/>
      <c r="CHV45" s="1013"/>
      <c r="CHW45" s="1013"/>
      <c r="CHX45" s="1013"/>
      <c r="CHY45" s="1013"/>
      <c r="CHZ45" s="1013"/>
      <c r="CIA45" s="1013"/>
      <c r="CIB45" s="1013"/>
      <c r="CIC45" s="1013"/>
      <c r="CID45" s="1013"/>
      <c r="CIE45" s="1013"/>
      <c r="CIF45" s="1013"/>
      <c r="CIG45" s="1013"/>
      <c r="CIH45" s="1013"/>
      <c r="CII45" s="1013"/>
      <c r="CIJ45" s="1013"/>
      <c r="CIK45" s="1013"/>
      <c r="CIL45" s="1013"/>
      <c r="CIM45" s="1013"/>
      <c r="CIN45" s="1013"/>
      <c r="CIO45" s="1013"/>
      <c r="CIP45" s="1013"/>
      <c r="CIQ45" s="1013"/>
      <c r="CIR45" s="1013"/>
      <c r="CIS45" s="1013"/>
      <c r="CIT45" s="1013"/>
      <c r="CIU45" s="1013"/>
      <c r="CIV45" s="1013"/>
      <c r="CIW45" s="1013"/>
      <c r="CIX45" s="1013"/>
      <c r="CIY45" s="1013"/>
      <c r="CIZ45" s="1013"/>
      <c r="CJA45" s="1013"/>
      <c r="CJB45" s="1013"/>
      <c r="CJC45" s="1013"/>
      <c r="CJD45" s="1013"/>
      <c r="CJE45" s="1013"/>
      <c r="CJF45" s="1013"/>
      <c r="CJG45" s="1013"/>
      <c r="CJH45" s="1013"/>
      <c r="CJI45" s="1013"/>
      <c r="CJJ45" s="1013"/>
      <c r="CJK45" s="1013"/>
      <c r="CJL45" s="1013"/>
      <c r="CJM45" s="1013"/>
      <c r="CJN45" s="1013"/>
      <c r="CJO45" s="1013"/>
      <c r="CJP45" s="1013"/>
      <c r="CJQ45" s="1013"/>
      <c r="CJR45" s="1013"/>
      <c r="CJS45" s="1013"/>
      <c r="CJT45" s="1013"/>
      <c r="CJU45" s="1013"/>
      <c r="CJV45" s="1013"/>
      <c r="CJW45" s="1013"/>
      <c r="CJX45" s="1013"/>
      <c r="CJY45" s="1013"/>
      <c r="CJZ45" s="1013"/>
      <c r="CKA45" s="1013"/>
      <c r="CKB45" s="1013"/>
      <c r="CKC45" s="1013"/>
      <c r="CKD45" s="1013"/>
      <c r="CKE45" s="1013"/>
      <c r="CKF45" s="1013"/>
      <c r="CKG45" s="1013"/>
      <c r="CKH45" s="1013"/>
      <c r="CKI45" s="1013"/>
      <c r="CKJ45" s="1013"/>
      <c r="CKK45" s="1013"/>
      <c r="CKL45" s="1013"/>
      <c r="CKM45" s="1013"/>
      <c r="CKN45" s="1013"/>
      <c r="CKO45" s="1013"/>
      <c r="CKP45" s="1013"/>
      <c r="CKQ45" s="1013"/>
      <c r="CKR45" s="1013"/>
      <c r="CKS45" s="1013"/>
      <c r="CKT45" s="1013"/>
      <c r="CKU45" s="1013"/>
      <c r="CKV45" s="1013"/>
      <c r="CKW45" s="1013"/>
      <c r="CKX45" s="1013"/>
      <c r="CKY45" s="1013"/>
      <c r="CKZ45" s="1013"/>
      <c r="CLA45" s="1013"/>
      <c r="CLB45" s="1013"/>
      <c r="CLC45" s="1013"/>
      <c r="CLD45" s="1013"/>
      <c r="CLE45" s="1013"/>
      <c r="CLF45" s="1013"/>
      <c r="CLG45" s="1013"/>
      <c r="CLH45" s="1013"/>
      <c r="CLI45" s="1013"/>
      <c r="CLJ45" s="1013"/>
      <c r="CLK45" s="1013"/>
      <c r="CLL45" s="1013"/>
      <c r="CLM45" s="1013"/>
      <c r="CLN45" s="1013"/>
      <c r="CLO45" s="1013"/>
      <c r="CLP45" s="1013"/>
      <c r="CLQ45" s="1013"/>
      <c r="CLR45" s="1013"/>
      <c r="CLS45" s="1013"/>
      <c r="CLT45" s="1013"/>
      <c r="CLU45" s="1013"/>
      <c r="CLV45" s="1013"/>
      <c r="CLW45" s="1013"/>
      <c r="CLX45" s="1013"/>
      <c r="CLY45" s="1013"/>
      <c r="CLZ45" s="1013"/>
      <c r="CMA45" s="1013"/>
      <c r="CMB45" s="1013"/>
      <c r="CMC45" s="1013"/>
      <c r="CMD45" s="1013"/>
      <c r="CME45" s="1013"/>
      <c r="CMF45" s="1013"/>
      <c r="CMG45" s="1013"/>
      <c r="CMH45" s="1013"/>
      <c r="CMI45" s="1013"/>
      <c r="CMJ45" s="1013"/>
      <c r="CMK45" s="1013"/>
      <c r="CML45" s="1013"/>
      <c r="CMM45" s="1013"/>
      <c r="CMN45" s="1013"/>
      <c r="CMO45" s="1013"/>
      <c r="CMP45" s="1013"/>
      <c r="CMQ45" s="1013"/>
      <c r="CMR45" s="1013"/>
      <c r="CMS45" s="1013"/>
      <c r="CMT45" s="1013"/>
      <c r="CMU45" s="1013"/>
      <c r="CMV45" s="1013"/>
      <c r="CMW45" s="1013"/>
      <c r="CMX45" s="1013"/>
      <c r="CMY45" s="1013"/>
      <c r="CMZ45" s="1013"/>
      <c r="CNA45" s="1013"/>
      <c r="CNB45" s="1013"/>
      <c r="CNC45" s="1013"/>
      <c r="CND45" s="1013"/>
      <c r="CNE45" s="1013"/>
      <c r="CNF45" s="1013"/>
      <c r="CNG45" s="1013"/>
      <c r="CNH45" s="1013"/>
      <c r="CNI45" s="1013"/>
      <c r="CNJ45" s="1013"/>
      <c r="CNK45" s="1013"/>
      <c r="CNL45" s="1013"/>
      <c r="CNM45" s="1013"/>
      <c r="CNN45" s="1013"/>
      <c r="CNO45" s="1013"/>
      <c r="CNP45" s="1013"/>
      <c r="CNQ45" s="1013"/>
      <c r="CNR45" s="1013"/>
      <c r="CNS45" s="1013"/>
      <c r="CNT45" s="1013"/>
      <c r="CNU45" s="1013"/>
      <c r="CNV45" s="1013"/>
      <c r="CNW45" s="1013"/>
      <c r="CNX45" s="1013"/>
      <c r="CNY45" s="1013"/>
      <c r="CNZ45" s="1013"/>
      <c r="COA45" s="1013"/>
      <c r="COB45" s="1013"/>
      <c r="COC45" s="1013"/>
      <c r="COD45" s="1013"/>
      <c r="COE45" s="1013"/>
      <c r="COF45" s="1013"/>
      <c r="COG45" s="1013"/>
      <c r="COH45" s="1013"/>
      <c r="COI45" s="1013"/>
      <c r="COJ45" s="1013"/>
      <c r="COK45" s="1013"/>
      <c r="COL45" s="1013"/>
      <c r="COM45" s="1013"/>
      <c r="CON45" s="1013"/>
      <c r="COO45" s="1013"/>
      <c r="COP45" s="1013"/>
      <c r="COQ45" s="1013"/>
      <c r="COR45" s="1013"/>
      <c r="COS45" s="1013"/>
      <c r="COT45" s="1013"/>
      <c r="COU45" s="1013"/>
      <c r="COV45" s="1013"/>
      <c r="COW45" s="1013"/>
      <c r="COX45" s="1013"/>
      <c r="COY45" s="1013"/>
      <c r="COZ45" s="1013"/>
      <c r="CPA45" s="1013"/>
      <c r="CPB45" s="1013"/>
      <c r="CPC45" s="1013"/>
      <c r="CPD45" s="1013"/>
      <c r="CPE45" s="1013"/>
      <c r="CPF45" s="1013"/>
      <c r="CPG45" s="1013"/>
      <c r="CPH45" s="1013"/>
      <c r="CPI45" s="1013"/>
      <c r="CPJ45" s="1013"/>
      <c r="CPK45" s="1013"/>
      <c r="CPL45" s="1013"/>
      <c r="CPM45" s="1013"/>
      <c r="CPN45" s="1013"/>
      <c r="CPO45" s="1013"/>
      <c r="CPP45" s="1013"/>
      <c r="CPQ45" s="1013"/>
      <c r="CPR45" s="1013"/>
      <c r="CPS45" s="1013"/>
      <c r="CPT45" s="1013"/>
      <c r="CPU45" s="1013"/>
      <c r="CPV45" s="1013"/>
      <c r="CPW45" s="1013"/>
      <c r="CPX45" s="1013"/>
      <c r="CPY45" s="1013"/>
      <c r="CPZ45" s="1013"/>
      <c r="CQA45" s="1013"/>
      <c r="CQB45" s="1013"/>
      <c r="CQC45" s="1013"/>
      <c r="CQD45" s="1013"/>
      <c r="CQE45" s="1013"/>
      <c r="CQF45" s="1013"/>
      <c r="CQG45" s="1013"/>
      <c r="CQH45" s="1013"/>
      <c r="CQI45" s="1013"/>
      <c r="CQJ45" s="1013"/>
      <c r="CQK45" s="1013"/>
      <c r="CQL45" s="1013"/>
      <c r="CQM45" s="1013"/>
      <c r="CQN45" s="1013"/>
      <c r="CQO45" s="1013"/>
      <c r="CQP45" s="1013"/>
      <c r="CQQ45" s="1013"/>
      <c r="CQR45" s="1013"/>
      <c r="CQS45" s="1013"/>
      <c r="CQT45" s="1013"/>
      <c r="CQU45" s="1013"/>
      <c r="CQV45" s="1013"/>
      <c r="CQW45" s="1013"/>
      <c r="CQX45" s="1013"/>
      <c r="CQY45" s="1013"/>
      <c r="CQZ45" s="1013"/>
      <c r="CRA45" s="1013"/>
      <c r="CRB45" s="1013"/>
      <c r="CRC45" s="1013"/>
      <c r="CRD45" s="1013"/>
      <c r="CRE45" s="1013"/>
      <c r="CRF45" s="1013"/>
      <c r="CRG45" s="1013"/>
      <c r="CRH45" s="1013"/>
      <c r="CRI45" s="1013"/>
      <c r="CRJ45" s="1013"/>
      <c r="CRK45" s="1013"/>
      <c r="CRL45" s="1013"/>
      <c r="CRM45" s="1013"/>
      <c r="CRN45" s="1013"/>
      <c r="CRO45" s="1013"/>
      <c r="CRP45" s="1013"/>
      <c r="CRQ45" s="1013"/>
      <c r="CRR45" s="1013"/>
      <c r="CRS45" s="1013"/>
      <c r="CRT45" s="1013"/>
      <c r="CRU45" s="1013"/>
      <c r="CRV45" s="1013"/>
      <c r="CRW45" s="1013"/>
      <c r="CRX45" s="1013"/>
      <c r="CRY45" s="1013"/>
      <c r="CRZ45" s="1013"/>
      <c r="CSA45" s="1013"/>
      <c r="CSB45" s="1013"/>
      <c r="CSC45" s="1013"/>
      <c r="CSD45" s="1013"/>
      <c r="CSE45" s="1013"/>
      <c r="CSF45" s="1013"/>
      <c r="CSG45" s="1013"/>
      <c r="CSH45" s="1013"/>
      <c r="CSI45" s="1013"/>
      <c r="CSJ45" s="1013"/>
      <c r="CSK45" s="1013"/>
      <c r="CSL45" s="1013"/>
      <c r="CSM45" s="1013"/>
      <c r="CSN45" s="1013"/>
      <c r="CSO45" s="1013"/>
      <c r="CSP45" s="1013"/>
      <c r="CSQ45" s="1013"/>
      <c r="CSR45" s="1013"/>
      <c r="CSS45" s="1013"/>
      <c r="CST45" s="1013"/>
      <c r="CSU45" s="1013"/>
      <c r="CSV45" s="1013"/>
      <c r="CSW45" s="1013"/>
      <c r="CSX45" s="1013"/>
      <c r="CSY45" s="1013"/>
      <c r="CSZ45" s="1013"/>
      <c r="CTA45" s="1013"/>
      <c r="CTB45" s="1013"/>
      <c r="CTC45" s="1013"/>
      <c r="CTD45" s="1013"/>
      <c r="CTE45" s="1013"/>
      <c r="CTF45" s="1013"/>
      <c r="CTG45" s="1013"/>
      <c r="CTH45" s="1013"/>
      <c r="CTI45" s="1013"/>
      <c r="CTJ45" s="1013"/>
      <c r="CTK45" s="1013"/>
      <c r="CTL45" s="1013"/>
      <c r="CTM45" s="1013"/>
      <c r="CTN45" s="1013"/>
      <c r="CTO45" s="1013"/>
      <c r="CTP45" s="1013"/>
      <c r="CTQ45" s="1013"/>
      <c r="CTR45" s="1013"/>
      <c r="CTS45" s="1013"/>
      <c r="CTT45" s="1013"/>
      <c r="CTU45" s="1013"/>
      <c r="CTV45" s="1013"/>
      <c r="CTW45" s="1013"/>
      <c r="CTX45" s="1013"/>
      <c r="CTY45" s="1013"/>
      <c r="CTZ45" s="1013"/>
      <c r="CUA45" s="1013"/>
      <c r="CUB45" s="1013"/>
      <c r="CUC45" s="1013"/>
      <c r="CUD45" s="1013"/>
      <c r="CUE45" s="1013"/>
      <c r="CUF45" s="1013"/>
      <c r="CUG45" s="1013"/>
      <c r="CUH45" s="1013"/>
      <c r="CUI45" s="1013"/>
      <c r="CUJ45" s="1013"/>
      <c r="CUK45" s="1013"/>
      <c r="CUL45" s="1013"/>
      <c r="CUM45" s="1013"/>
      <c r="CUN45" s="1013"/>
      <c r="CUO45" s="1013"/>
      <c r="CUP45" s="1013"/>
      <c r="CUQ45" s="1013"/>
      <c r="CUR45" s="1013"/>
      <c r="CUS45" s="1013"/>
      <c r="CUT45" s="1013"/>
      <c r="CUU45" s="1013"/>
      <c r="CUV45" s="1013"/>
      <c r="CUW45" s="1013"/>
      <c r="CUX45" s="1013"/>
      <c r="CUY45" s="1013"/>
      <c r="CUZ45" s="1013"/>
      <c r="CVA45" s="1013"/>
      <c r="CVB45" s="1013"/>
      <c r="CVC45" s="1013"/>
      <c r="CVD45" s="1013"/>
      <c r="CVE45" s="1013"/>
      <c r="CVF45" s="1013"/>
      <c r="CVG45" s="1013"/>
      <c r="CVH45" s="1013"/>
      <c r="CVI45" s="1013"/>
      <c r="CVJ45" s="1013"/>
      <c r="CVK45" s="1013"/>
      <c r="CVL45" s="1013"/>
      <c r="CVM45" s="1013"/>
      <c r="CVN45" s="1013"/>
      <c r="CVO45" s="1013"/>
      <c r="CVP45" s="1013"/>
      <c r="CVQ45" s="1013"/>
      <c r="CVR45" s="1013"/>
      <c r="CVS45" s="1013"/>
      <c r="CVT45" s="1013"/>
      <c r="CVU45" s="1013"/>
      <c r="CVV45" s="1013"/>
      <c r="CVW45" s="1013"/>
      <c r="CVX45" s="1013"/>
      <c r="CVY45" s="1013"/>
      <c r="CVZ45" s="1013"/>
      <c r="CWA45" s="1013"/>
      <c r="CWB45" s="1013"/>
      <c r="CWC45" s="1013"/>
      <c r="CWD45" s="1013"/>
      <c r="CWE45" s="1013"/>
      <c r="CWF45" s="1013"/>
      <c r="CWG45" s="1013"/>
      <c r="CWH45" s="1013"/>
      <c r="CWI45" s="1013"/>
      <c r="CWJ45" s="1013"/>
      <c r="CWK45" s="1013"/>
      <c r="CWL45" s="1013"/>
      <c r="CWM45" s="1013"/>
      <c r="CWN45" s="1013"/>
      <c r="CWO45" s="1013"/>
      <c r="CWP45" s="1013"/>
      <c r="CWQ45" s="1013"/>
      <c r="CWR45" s="1013"/>
      <c r="CWS45" s="1013"/>
      <c r="CWT45" s="1013"/>
      <c r="CWU45" s="1013"/>
      <c r="CWV45" s="1013"/>
      <c r="CWW45" s="1013"/>
      <c r="CWX45" s="1013"/>
      <c r="CWY45" s="1013"/>
      <c r="CWZ45" s="1013"/>
      <c r="CXA45" s="1013"/>
      <c r="CXB45" s="1013"/>
      <c r="CXC45" s="1013"/>
      <c r="CXD45" s="1013"/>
      <c r="CXE45" s="1013"/>
      <c r="CXF45" s="1013"/>
      <c r="CXG45" s="1013"/>
      <c r="CXH45" s="1013"/>
      <c r="CXI45" s="1013"/>
      <c r="CXJ45" s="1013"/>
      <c r="CXK45" s="1013"/>
      <c r="CXL45" s="1013"/>
      <c r="CXM45" s="1013"/>
      <c r="CXN45" s="1013"/>
      <c r="CXO45" s="1013"/>
      <c r="CXP45" s="1013"/>
      <c r="CXQ45" s="1013"/>
      <c r="CXR45" s="1013"/>
      <c r="CXS45" s="1013"/>
      <c r="CXT45" s="1013"/>
      <c r="CXU45" s="1013"/>
      <c r="CXV45" s="1013"/>
      <c r="CXW45" s="1013"/>
      <c r="CXX45" s="1013"/>
      <c r="CXY45" s="1013"/>
      <c r="CXZ45" s="1013"/>
      <c r="CYA45" s="1013"/>
      <c r="CYB45" s="1013"/>
      <c r="CYC45" s="1013"/>
      <c r="CYD45" s="1013"/>
      <c r="CYE45" s="1013"/>
      <c r="CYF45" s="1013"/>
      <c r="CYG45" s="1013"/>
      <c r="CYH45" s="1013"/>
      <c r="CYI45" s="1013"/>
      <c r="CYJ45" s="1013"/>
      <c r="CYK45" s="1013"/>
      <c r="CYL45" s="1013"/>
      <c r="CYM45" s="1013"/>
      <c r="CYN45" s="1013"/>
      <c r="CYO45" s="1013"/>
      <c r="CYP45" s="1013"/>
      <c r="CYQ45" s="1013"/>
      <c r="CYR45" s="1013"/>
      <c r="CYS45" s="1013"/>
      <c r="CYT45" s="1013"/>
      <c r="CYU45" s="1013"/>
      <c r="CYV45" s="1013"/>
      <c r="CYW45" s="1013"/>
      <c r="CYX45" s="1013"/>
      <c r="CYY45" s="1013"/>
      <c r="CYZ45" s="1013"/>
      <c r="CZA45" s="1013"/>
      <c r="CZB45" s="1013"/>
      <c r="CZC45" s="1013"/>
      <c r="CZD45" s="1013"/>
      <c r="CZE45" s="1013"/>
      <c r="CZF45" s="1013"/>
      <c r="CZG45" s="1013"/>
      <c r="CZH45" s="1013"/>
      <c r="CZI45" s="1013"/>
      <c r="CZJ45" s="1013"/>
      <c r="CZK45" s="1013"/>
      <c r="CZL45" s="1013"/>
      <c r="CZM45" s="1013"/>
      <c r="CZN45" s="1013"/>
      <c r="CZO45" s="1013"/>
      <c r="CZP45" s="1013"/>
      <c r="CZQ45" s="1013"/>
      <c r="CZR45" s="1013"/>
      <c r="CZS45" s="1013"/>
      <c r="CZT45" s="1013"/>
      <c r="CZU45" s="1013"/>
      <c r="CZV45" s="1013"/>
      <c r="CZW45" s="1013"/>
      <c r="CZX45" s="1013"/>
      <c r="CZY45" s="1013"/>
      <c r="CZZ45" s="1013"/>
      <c r="DAA45" s="1013"/>
      <c r="DAB45" s="1013"/>
      <c r="DAC45" s="1013"/>
      <c r="DAD45" s="1013"/>
      <c r="DAE45" s="1013"/>
      <c r="DAF45" s="1013"/>
      <c r="DAG45" s="1013"/>
      <c r="DAH45" s="1013"/>
      <c r="DAI45" s="1013"/>
      <c r="DAJ45" s="1013"/>
      <c r="DAK45" s="1013"/>
      <c r="DAL45" s="1013"/>
      <c r="DAM45" s="1013"/>
      <c r="DAN45" s="1013"/>
      <c r="DAO45" s="1013"/>
      <c r="DAP45" s="1013"/>
      <c r="DAQ45" s="1013"/>
      <c r="DAR45" s="1013"/>
      <c r="DAS45" s="1013"/>
      <c r="DAT45" s="1013"/>
      <c r="DAU45" s="1013"/>
      <c r="DAV45" s="1013"/>
      <c r="DAW45" s="1013"/>
      <c r="DAX45" s="1013"/>
      <c r="DAY45" s="1013"/>
      <c r="DAZ45" s="1013"/>
      <c r="DBA45" s="1013"/>
      <c r="DBB45" s="1013"/>
      <c r="DBC45" s="1013"/>
      <c r="DBD45" s="1013"/>
      <c r="DBE45" s="1013"/>
      <c r="DBF45" s="1013"/>
      <c r="DBG45" s="1013"/>
      <c r="DBH45" s="1013"/>
      <c r="DBI45" s="1013"/>
      <c r="DBJ45" s="1013"/>
      <c r="DBK45" s="1013"/>
      <c r="DBL45" s="1013"/>
      <c r="DBM45" s="1013"/>
      <c r="DBN45" s="1013"/>
      <c r="DBO45" s="1013"/>
      <c r="DBP45" s="1013"/>
      <c r="DBQ45" s="1013"/>
      <c r="DBR45" s="1013"/>
      <c r="DBS45" s="1013"/>
      <c r="DBT45" s="1013"/>
      <c r="DBU45" s="1013"/>
      <c r="DBV45" s="1013"/>
      <c r="DBW45" s="1013"/>
      <c r="DBX45" s="1013"/>
      <c r="DBY45" s="1013"/>
      <c r="DBZ45" s="1013"/>
      <c r="DCA45" s="1013"/>
      <c r="DCB45" s="1013"/>
      <c r="DCC45" s="1013"/>
      <c r="DCD45" s="1013"/>
      <c r="DCE45" s="1013"/>
      <c r="DCF45" s="1013"/>
      <c r="DCG45" s="1013"/>
      <c r="DCH45" s="1013"/>
      <c r="DCI45" s="1013"/>
      <c r="DCJ45" s="1013"/>
      <c r="DCK45" s="1013"/>
      <c r="DCL45" s="1013"/>
      <c r="DCM45" s="1013"/>
      <c r="DCN45" s="1013"/>
      <c r="DCO45" s="1013"/>
      <c r="DCP45" s="1013"/>
      <c r="DCQ45" s="1013"/>
      <c r="DCR45" s="1013"/>
      <c r="DCS45" s="1013"/>
      <c r="DCT45" s="1013"/>
      <c r="DCU45" s="1013"/>
      <c r="DCV45" s="1013"/>
      <c r="DCW45" s="1013"/>
      <c r="DCX45" s="1013"/>
      <c r="DCY45" s="1013"/>
      <c r="DCZ45" s="1013"/>
      <c r="DDA45" s="1013"/>
      <c r="DDB45" s="1013"/>
      <c r="DDC45" s="1013"/>
      <c r="DDD45" s="1013"/>
      <c r="DDE45" s="1013"/>
      <c r="DDF45" s="1013"/>
      <c r="DDG45" s="1013"/>
      <c r="DDH45" s="1013"/>
      <c r="DDI45" s="1013"/>
      <c r="DDJ45" s="1013"/>
      <c r="DDK45" s="1013"/>
      <c r="DDL45" s="1013"/>
      <c r="DDM45" s="1013"/>
      <c r="DDN45" s="1013"/>
      <c r="DDO45" s="1013"/>
      <c r="DDP45" s="1013"/>
      <c r="DDQ45" s="1013"/>
      <c r="DDR45" s="1013"/>
      <c r="DDS45" s="1013"/>
      <c r="DDT45" s="1013"/>
      <c r="DDU45" s="1013"/>
      <c r="DDV45" s="1013"/>
      <c r="DDW45" s="1013"/>
      <c r="DDX45" s="1013"/>
      <c r="DDY45" s="1013"/>
      <c r="DDZ45" s="1013"/>
      <c r="DEA45" s="1013"/>
      <c r="DEB45" s="1013"/>
      <c r="DEC45" s="1013"/>
      <c r="DED45" s="1013"/>
      <c r="DEE45" s="1013"/>
      <c r="DEF45" s="1013"/>
      <c r="DEG45" s="1013"/>
      <c r="DEH45" s="1013"/>
      <c r="DEI45" s="1013"/>
      <c r="DEJ45" s="1013"/>
      <c r="DEK45" s="1013"/>
      <c r="DEL45" s="1013"/>
      <c r="DEM45" s="1013"/>
      <c r="DEN45" s="1013"/>
      <c r="DEO45" s="1013"/>
      <c r="DEP45" s="1013"/>
      <c r="DEQ45" s="1013"/>
      <c r="DER45" s="1013"/>
      <c r="DES45" s="1013"/>
      <c r="DET45" s="1013"/>
      <c r="DEU45" s="1013"/>
      <c r="DEV45" s="1013"/>
      <c r="DEW45" s="1013"/>
      <c r="DEX45" s="1013"/>
      <c r="DEY45" s="1013"/>
      <c r="DEZ45" s="1013"/>
      <c r="DFA45" s="1013"/>
      <c r="DFB45" s="1013"/>
      <c r="DFC45" s="1013"/>
      <c r="DFD45" s="1013"/>
      <c r="DFE45" s="1013"/>
      <c r="DFF45" s="1013"/>
      <c r="DFG45" s="1013"/>
      <c r="DFH45" s="1013"/>
      <c r="DFI45" s="1013"/>
      <c r="DFJ45" s="1013"/>
      <c r="DFK45" s="1013"/>
      <c r="DFL45" s="1013"/>
      <c r="DFM45" s="1013"/>
      <c r="DFN45" s="1013"/>
      <c r="DFO45" s="1013"/>
      <c r="DFP45" s="1013"/>
      <c r="DFQ45" s="1013"/>
      <c r="DFR45" s="1013"/>
      <c r="DFS45" s="1013"/>
      <c r="DFT45" s="1013"/>
      <c r="DFU45" s="1013"/>
      <c r="DFV45" s="1013"/>
      <c r="DFW45" s="1013"/>
      <c r="DFX45" s="1013"/>
      <c r="DFY45" s="1013"/>
      <c r="DFZ45" s="1013"/>
      <c r="DGA45" s="1013"/>
      <c r="DGB45" s="1013"/>
      <c r="DGC45" s="1013"/>
      <c r="DGD45" s="1013"/>
      <c r="DGE45" s="1013"/>
      <c r="DGF45" s="1013"/>
      <c r="DGG45" s="1013"/>
      <c r="DGH45" s="1013"/>
      <c r="DGI45" s="1013"/>
      <c r="DGJ45" s="1013"/>
      <c r="DGK45" s="1013"/>
      <c r="DGL45" s="1013"/>
      <c r="DGM45" s="1013"/>
      <c r="DGN45" s="1013"/>
      <c r="DGO45" s="1013"/>
      <c r="DGP45" s="1013"/>
      <c r="DGQ45" s="1013"/>
      <c r="DGR45" s="1013"/>
      <c r="DGS45" s="1013"/>
      <c r="DGT45" s="1013"/>
      <c r="DGU45" s="1013"/>
      <c r="DGV45" s="1013"/>
      <c r="DGW45" s="1013"/>
      <c r="DGX45" s="1013"/>
      <c r="DGY45" s="1013"/>
      <c r="DGZ45" s="1013"/>
      <c r="DHA45" s="1013"/>
      <c r="DHB45" s="1013"/>
      <c r="DHC45" s="1013"/>
      <c r="DHD45" s="1013"/>
      <c r="DHE45" s="1013"/>
      <c r="DHF45" s="1013"/>
      <c r="DHG45" s="1013"/>
      <c r="DHH45" s="1013"/>
      <c r="DHI45" s="1013"/>
      <c r="DHJ45" s="1013"/>
      <c r="DHK45" s="1013"/>
      <c r="DHL45" s="1013"/>
      <c r="DHM45" s="1013"/>
      <c r="DHN45" s="1013"/>
      <c r="DHO45" s="1013"/>
      <c r="DHP45" s="1013"/>
      <c r="DHQ45" s="1013"/>
      <c r="DHR45" s="1013"/>
      <c r="DHS45" s="1013"/>
      <c r="DHT45" s="1013"/>
      <c r="DHU45" s="1013"/>
      <c r="DHV45" s="1013"/>
      <c r="DHW45" s="1013"/>
      <c r="DHX45" s="1013"/>
      <c r="DHY45" s="1013"/>
      <c r="DHZ45" s="1013"/>
      <c r="DIA45" s="1013"/>
      <c r="DIB45" s="1013"/>
      <c r="DIC45" s="1013"/>
      <c r="DID45" s="1013"/>
      <c r="DIE45" s="1013"/>
      <c r="DIF45" s="1013"/>
      <c r="DIG45" s="1013"/>
      <c r="DIH45" s="1013"/>
      <c r="DII45" s="1013"/>
      <c r="DIJ45" s="1013"/>
      <c r="DIK45" s="1013"/>
      <c r="DIL45" s="1013"/>
      <c r="DIM45" s="1013"/>
      <c r="DIN45" s="1013"/>
      <c r="DIO45" s="1013"/>
      <c r="DIP45" s="1013"/>
      <c r="DIQ45" s="1013"/>
      <c r="DIR45" s="1013"/>
      <c r="DIS45" s="1013"/>
      <c r="DIT45" s="1013"/>
      <c r="DIU45" s="1013"/>
      <c r="DIV45" s="1013"/>
      <c r="DIW45" s="1013"/>
      <c r="DIX45" s="1013"/>
      <c r="DIY45" s="1013"/>
      <c r="DIZ45" s="1013"/>
      <c r="DJA45" s="1013"/>
      <c r="DJB45" s="1013"/>
      <c r="DJC45" s="1013"/>
      <c r="DJD45" s="1013"/>
      <c r="DJE45" s="1013"/>
      <c r="DJF45" s="1013"/>
      <c r="DJG45" s="1013"/>
      <c r="DJH45" s="1013"/>
      <c r="DJI45" s="1013"/>
      <c r="DJJ45" s="1013"/>
      <c r="DJK45" s="1013"/>
      <c r="DJL45" s="1013"/>
      <c r="DJM45" s="1013"/>
      <c r="DJN45" s="1013"/>
      <c r="DJO45" s="1013"/>
      <c r="DJP45" s="1013"/>
      <c r="DJQ45" s="1013"/>
      <c r="DJR45" s="1013"/>
      <c r="DJS45" s="1013"/>
      <c r="DJT45" s="1013"/>
      <c r="DJU45" s="1013"/>
      <c r="DJV45" s="1013"/>
      <c r="DJW45" s="1013"/>
      <c r="DJX45" s="1013"/>
      <c r="DJY45" s="1013"/>
      <c r="DJZ45" s="1013"/>
      <c r="DKA45" s="1013"/>
      <c r="DKB45" s="1013"/>
      <c r="DKC45" s="1013"/>
      <c r="DKD45" s="1013"/>
      <c r="DKE45" s="1013"/>
      <c r="DKF45" s="1013"/>
      <c r="DKG45" s="1013"/>
      <c r="DKH45" s="1013"/>
      <c r="DKI45" s="1013"/>
      <c r="DKJ45" s="1013"/>
      <c r="DKK45" s="1013"/>
      <c r="DKL45" s="1013"/>
      <c r="DKM45" s="1013"/>
      <c r="DKN45" s="1013"/>
      <c r="DKO45" s="1013"/>
      <c r="DKP45" s="1013"/>
      <c r="DKQ45" s="1013"/>
      <c r="DKR45" s="1013"/>
      <c r="DKS45" s="1013"/>
      <c r="DKT45" s="1013"/>
      <c r="DKU45" s="1013"/>
      <c r="DKV45" s="1013"/>
      <c r="DKW45" s="1013"/>
      <c r="DKX45" s="1013"/>
      <c r="DKY45" s="1013"/>
      <c r="DKZ45" s="1013"/>
      <c r="DLA45" s="1013"/>
      <c r="DLB45" s="1013"/>
      <c r="DLC45" s="1013"/>
      <c r="DLD45" s="1013"/>
      <c r="DLE45" s="1013"/>
      <c r="DLF45" s="1013"/>
      <c r="DLG45" s="1013"/>
      <c r="DLH45" s="1013"/>
      <c r="DLI45" s="1013"/>
      <c r="DLJ45" s="1013"/>
      <c r="DLK45" s="1013"/>
      <c r="DLL45" s="1013"/>
      <c r="DLM45" s="1013"/>
      <c r="DLN45" s="1013"/>
      <c r="DLO45" s="1013"/>
      <c r="DLP45" s="1013"/>
      <c r="DLQ45" s="1013"/>
      <c r="DLR45" s="1013"/>
      <c r="DLS45" s="1013"/>
      <c r="DLT45" s="1013"/>
      <c r="DLU45" s="1013"/>
      <c r="DLV45" s="1013"/>
      <c r="DLW45" s="1013"/>
      <c r="DLX45" s="1013"/>
      <c r="DLY45" s="1013"/>
      <c r="DLZ45" s="1013"/>
      <c r="DMA45" s="1013"/>
      <c r="DMB45" s="1013"/>
      <c r="DMC45" s="1013"/>
      <c r="DMD45" s="1013"/>
      <c r="DME45" s="1013"/>
      <c r="DMF45" s="1013"/>
      <c r="DMG45" s="1013"/>
      <c r="DMH45" s="1013"/>
      <c r="DMI45" s="1013"/>
      <c r="DMJ45" s="1013"/>
      <c r="DMK45" s="1013"/>
      <c r="DML45" s="1013"/>
      <c r="DMM45" s="1013"/>
      <c r="DMN45" s="1013"/>
      <c r="DMO45" s="1013"/>
      <c r="DMP45" s="1013"/>
      <c r="DMQ45" s="1013"/>
      <c r="DMR45" s="1013"/>
      <c r="DMS45" s="1013"/>
      <c r="DMT45" s="1013"/>
      <c r="DMU45" s="1013"/>
      <c r="DMV45" s="1013"/>
      <c r="DMW45" s="1013"/>
      <c r="DMX45" s="1013"/>
      <c r="DMY45" s="1013"/>
      <c r="DMZ45" s="1013"/>
      <c r="DNA45" s="1013"/>
      <c r="DNB45" s="1013"/>
      <c r="DNC45" s="1013"/>
      <c r="DND45" s="1013"/>
      <c r="DNE45" s="1013"/>
      <c r="DNF45" s="1013"/>
      <c r="DNG45" s="1013"/>
      <c r="DNH45" s="1013"/>
      <c r="DNI45" s="1013"/>
      <c r="DNJ45" s="1013"/>
      <c r="DNK45" s="1013"/>
      <c r="DNL45" s="1013"/>
      <c r="DNM45" s="1013"/>
      <c r="DNN45" s="1013"/>
      <c r="DNO45" s="1013"/>
      <c r="DNP45" s="1013"/>
      <c r="DNQ45" s="1013"/>
      <c r="DNR45" s="1013"/>
      <c r="DNS45" s="1013"/>
      <c r="DNT45" s="1013"/>
      <c r="DNU45" s="1013"/>
      <c r="DNV45" s="1013"/>
      <c r="DNW45" s="1013"/>
      <c r="DNX45" s="1013"/>
      <c r="DNY45" s="1013"/>
      <c r="DNZ45" s="1013"/>
      <c r="DOA45" s="1013"/>
      <c r="DOB45" s="1013"/>
      <c r="DOC45" s="1013"/>
      <c r="DOD45" s="1013"/>
      <c r="DOE45" s="1013"/>
      <c r="DOF45" s="1013"/>
      <c r="DOG45" s="1013"/>
      <c r="DOH45" s="1013"/>
      <c r="DOI45" s="1013"/>
      <c r="DOJ45" s="1013"/>
      <c r="DOK45" s="1013"/>
      <c r="DOL45" s="1013"/>
      <c r="DOM45" s="1013"/>
      <c r="DON45" s="1013"/>
      <c r="DOO45" s="1013"/>
      <c r="DOP45" s="1013"/>
      <c r="DOQ45" s="1013"/>
      <c r="DOR45" s="1013"/>
      <c r="DOS45" s="1013"/>
      <c r="DOT45" s="1013"/>
      <c r="DOU45" s="1013"/>
      <c r="DOV45" s="1013"/>
      <c r="DOW45" s="1013"/>
      <c r="DOX45" s="1013"/>
      <c r="DOY45" s="1013"/>
      <c r="DOZ45" s="1013"/>
      <c r="DPA45" s="1013"/>
      <c r="DPB45" s="1013"/>
      <c r="DPC45" s="1013"/>
      <c r="DPD45" s="1013"/>
      <c r="DPE45" s="1013"/>
      <c r="DPF45" s="1013"/>
      <c r="DPG45" s="1013"/>
      <c r="DPH45" s="1013"/>
      <c r="DPI45" s="1013"/>
      <c r="DPJ45" s="1013"/>
      <c r="DPK45" s="1013"/>
      <c r="DPL45" s="1013"/>
      <c r="DPM45" s="1013"/>
      <c r="DPN45" s="1013"/>
      <c r="DPO45" s="1013"/>
      <c r="DPP45" s="1013"/>
      <c r="DPQ45" s="1013"/>
      <c r="DPR45" s="1013"/>
      <c r="DPS45" s="1013"/>
      <c r="DPT45" s="1013"/>
      <c r="DPU45" s="1013"/>
      <c r="DPV45" s="1013"/>
      <c r="DPW45" s="1013"/>
      <c r="DPX45" s="1013"/>
      <c r="DPY45" s="1013"/>
      <c r="DPZ45" s="1013"/>
      <c r="DQA45" s="1013"/>
      <c r="DQB45" s="1013"/>
      <c r="DQC45" s="1013"/>
      <c r="DQD45" s="1013"/>
      <c r="DQE45" s="1013"/>
      <c r="DQF45" s="1013"/>
      <c r="DQG45" s="1013"/>
      <c r="DQH45" s="1013"/>
      <c r="DQI45" s="1013"/>
      <c r="DQJ45" s="1013"/>
      <c r="DQK45" s="1013"/>
      <c r="DQL45" s="1013"/>
      <c r="DQM45" s="1013"/>
      <c r="DQN45" s="1013"/>
      <c r="DQO45" s="1013"/>
      <c r="DQP45" s="1013"/>
      <c r="DQQ45" s="1013"/>
      <c r="DQR45" s="1013"/>
      <c r="DQS45" s="1013"/>
      <c r="DQT45" s="1013"/>
      <c r="DQU45" s="1013"/>
      <c r="DQV45" s="1013"/>
      <c r="DQW45" s="1013"/>
      <c r="DQX45" s="1013"/>
      <c r="DQY45" s="1013"/>
      <c r="DQZ45" s="1013"/>
      <c r="DRA45" s="1013"/>
      <c r="DRB45" s="1013"/>
      <c r="DRC45" s="1013"/>
      <c r="DRD45" s="1013"/>
      <c r="DRE45" s="1013"/>
      <c r="DRF45" s="1013"/>
      <c r="DRG45" s="1013"/>
      <c r="DRH45" s="1013"/>
      <c r="DRI45" s="1013"/>
      <c r="DRJ45" s="1013"/>
      <c r="DRK45" s="1013"/>
      <c r="DRL45" s="1013"/>
      <c r="DRM45" s="1013"/>
      <c r="DRN45" s="1013"/>
      <c r="DRO45" s="1013"/>
      <c r="DRP45" s="1013"/>
      <c r="DRQ45" s="1013"/>
      <c r="DRR45" s="1013"/>
      <c r="DRS45" s="1013"/>
      <c r="DRT45" s="1013"/>
      <c r="DRU45" s="1013"/>
      <c r="DRV45" s="1013"/>
      <c r="DRW45" s="1013"/>
      <c r="DRX45" s="1013"/>
      <c r="DRY45" s="1013"/>
      <c r="DRZ45" s="1013"/>
      <c r="DSA45" s="1013"/>
      <c r="DSB45" s="1013"/>
      <c r="DSC45" s="1013"/>
      <c r="DSD45" s="1013"/>
      <c r="DSE45" s="1013"/>
      <c r="DSF45" s="1013"/>
      <c r="DSG45" s="1013"/>
      <c r="DSH45" s="1013"/>
      <c r="DSI45" s="1013"/>
      <c r="DSJ45" s="1013"/>
      <c r="DSK45" s="1013"/>
      <c r="DSL45" s="1013"/>
      <c r="DSM45" s="1013"/>
      <c r="DSN45" s="1013"/>
      <c r="DSO45" s="1013"/>
      <c r="DSP45" s="1013"/>
      <c r="DSQ45" s="1013"/>
      <c r="DSR45" s="1013"/>
      <c r="DSS45" s="1013"/>
      <c r="DST45" s="1013"/>
      <c r="DSU45" s="1013"/>
      <c r="DSV45" s="1013"/>
      <c r="DSW45" s="1013"/>
      <c r="DSX45" s="1013"/>
      <c r="DSY45" s="1013"/>
      <c r="DSZ45" s="1013"/>
      <c r="DTA45" s="1013"/>
      <c r="DTB45" s="1013"/>
      <c r="DTC45" s="1013"/>
      <c r="DTD45" s="1013"/>
      <c r="DTE45" s="1013"/>
      <c r="DTF45" s="1013"/>
      <c r="DTG45" s="1013"/>
      <c r="DTH45" s="1013"/>
      <c r="DTI45" s="1013"/>
      <c r="DTJ45" s="1013"/>
      <c r="DTK45" s="1013"/>
      <c r="DTL45" s="1013"/>
      <c r="DTM45" s="1013"/>
      <c r="DTN45" s="1013"/>
      <c r="DTO45" s="1013"/>
      <c r="DTP45" s="1013"/>
      <c r="DTQ45" s="1013"/>
      <c r="DTR45" s="1013"/>
      <c r="DTS45" s="1013"/>
      <c r="DTT45" s="1013"/>
      <c r="DTU45" s="1013"/>
      <c r="DTV45" s="1013"/>
      <c r="DTW45" s="1013"/>
      <c r="DTX45" s="1013"/>
      <c r="DTY45" s="1013"/>
      <c r="DTZ45" s="1013"/>
      <c r="DUA45" s="1013"/>
      <c r="DUB45" s="1013"/>
      <c r="DUC45" s="1013"/>
      <c r="DUD45" s="1013"/>
      <c r="DUE45" s="1013"/>
      <c r="DUF45" s="1013"/>
      <c r="DUG45" s="1013"/>
      <c r="DUH45" s="1013"/>
      <c r="DUI45" s="1013"/>
      <c r="DUJ45" s="1013"/>
      <c r="DUK45" s="1013"/>
      <c r="DUL45" s="1013"/>
      <c r="DUM45" s="1013"/>
      <c r="DUN45" s="1013"/>
      <c r="DUO45" s="1013"/>
      <c r="DUP45" s="1013"/>
      <c r="DUQ45" s="1013"/>
      <c r="DUR45" s="1013"/>
      <c r="DUS45" s="1013"/>
      <c r="DUT45" s="1013"/>
      <c r="DUU45" s="1013"/>
      <c r="DUV45" s="1013"/>
      <c r="DUW45" s="1013"/>
      <c r="DUX45" s="1013"/>
      <c r="DUY45" s="1013"/>
      <c r="DUZ45" s="1013"/>
      <c r="DVA45" s="1013"/>
      <c r="DVB45" s="1013"/>
      <c r="DVC45" s="1013"/>
      <c r="DVD45" s="1013"/>
      <c r="DVE45" s="1013"/>
      <c r="DVF45" s="1013"/>
      <c r="DVG45" s="1013"/>
      <c r="DVH45" s="1013"/>
      <c r="DVI45" s="1013"/>
      <c r="DVJ45" s="1013"/>
      <c r="DVK45" s="1013"/>
      <c r="DVL45" s="1013"/>
      <c r="DVM45" s="1013"/>
      <c r="DVN45" s="1013"/>
      <c r="DVO45" s="1013"/>
      <c r="DVP45" s="1013"/>
      <c r="DVQ45" s="1013"/>
      <c r="DVR45" s="1013"/>
      <c r="DVS45" s="1013"/>
      <c r="DVT45" s="1013"/>
      <c r="DVU45" s="1013"/>
      <c r="DVV45" s="1013"/>
      <c r="DVW45" s="1013"/>
      <c r="DVX45" s="1013"/>
      <c r="DVY45" s="1013"/>
      <c r="DVZ45" s="1013"/>
      <c r="DWA45" s="1013"/>
      <c r="DWB45" s="1013"/>
      <c r="DWC45" s="1013"/>
      <c r="DWD45" s="1013"/>
      <c r="DWE45" s="1013"/>
      <c r="DWF45" s="1013"/>
      <c r="DWG45" s="1013"/>
      <c r="DWH45" s="1013"/>
      <c r="DWI45" s="1013"/>
      <c r="DWJ45" s="1013"/>
      <c r="DWK45" s="1013"/>
      <c r="DWL45" s="1013"/>
      <c r="DWM45" s="1013"/>
      <c r="DWN45" s="1013"/>
      <c r="DWO45" s="1013"/>
      <c r="DWP45" s="1013"/>
      <c r="DWQ45" s="1013"/>
      <c r="DWR45" s="1013"/>
      <c r="DWS45" s="1013"/>
      <c r="DWT45" s="1013"/>
      <c r="DWU45" s="1013"/>
      <c r="DWV45" s="1013"/>
      <c r="DWW45" s="1013"/>
      <c r="DWX45" s="1013"/>
      <c r="DWY45" s="1013"/>
      <c r="DWZ45" s="1013"/>
      <c r="DXA45" s="1013"/>
      <c r="DXB45" s="1013"/>
      <c r="DXC45" s="1013"/>
      <c r="DXD45" s="1013"/>
      <c r="DXE45" s="1013"/>
      <c r="DXF45" s="1013"/>
      <c r="DXG45" s="1013"/>
      <c r="DXH45" s="1013"/>
      <c r="DXI45" s="1013"/>
      <c r="DXJ45" s="1013"/>
      <c r="DXK45" s="1013"/>
      <c r="DXL45" s="1013"/>
      <c r="DXM45" s="1013"/>
      <c r="DXN45" s="1013"/>
      <c r="DXO45" s="1013"/>
      <c r="DXP45" s="1013"/>
      <c r="DXQ45" s="1013"/>
      <c r="DXR45" s="1013"/>
      <c r="DXS45" s="1013"/>
      <c r="DXT45" s="1013"/>
      <c r="DXU45" s="1013"/>
      <c r="DXV45" s="1013"/>
      <c r="DXW45" s="1013"/>
      <c r="DXX45" s="1013"/>
      <c r="DXY45" s="1013"/>
      <c r="DXZ45" s="1013"/>
      <c r="DYA45" s="1013"/>
      <c r="DYB45" s="1013"/>
      <c r="DYC45" s="1013"/>
      <c r="DYD45" s="1013"/>
      <c r="DYE45" s="1013"/>
      <c r="DYF45" s="1013"/>
      <c r="DYG45" s="1013"/>
      <c r="DYH45" s="1013"/>
      <c r="DYI45" s="1013"/>
      <c r="DYJ45" s="1013"/>
      <c r="DYK45" s="1013"/>
      <c r="DYL45" s="1013"/>
      <c r="DYM45" s="1013"/>
      <c r="DYN45" s="1013"/>
      <c r="DYO45" s="1013"/>
      <c r="DYP45" s="1013"/>
      <c r="DYQ45" s="1013"/>
      <c r="DYR45" s="1013"/>
      <c r="DYS45" s="1013"/>
      <c r="DYT45" s="1013"/>
      <c r="DYU45" s="1013"/>
      <c r="DYV45" s="1013"/>
      <c r="DYW45" s="1013"/>
      <c r="DYX45" s="1013"/>
      <c r="DYY45" s="1013"/>
      <c r="DYZ45" s="1013"/>
      <c r="DZA45" s="1013"/>
      <c r="DZB45" s="1013"/>
      <c r="DZC45" s="1013"/>
      <c r="DZD45" s="1013"/>
      <c r="DZE45" s="1013"/>
      <c r="DZF45" s="1013"/>
      <c r="DZG45" s="1013"/>
      <c r="DZH45" s="1013"/>
      <c r="DZI45" s="1013"/>
      <c r="DZJ45" s="1013"/>
      <c r="DZK45" s="1013"/>
      <c r="DZL45" s="1013"/>
      <c r="DZM45" s="1013"/>
      <c r="DZN45" s="1013"/>
      <c r="DZO45" s="1013"/>
      <c r="DZP45" s="1013"/>
      <c r="DZQ45" s="1013"/>
      <c r="DZR45" s="1013"/>
      <c r="DZS45" s="1013"/>
      <c r="DZT45" s="1013"/>
      <c r="DZU45" s="1013"/>
      <c r="DZV45" s="1013"/>
      <c r="DZW45" s="1013"/>
      <c r="DZX45" s="1013"/>
      <c r="DZY45" s="1013"/>
      <c r="DZZ45" s="1013"/>
      <c r="EAA45" s="1013"/>
      <c r="EAB45" s="1013"/>
      <c r="EAC45" s="1013"/>
      <c r="EAD45" s="1013"/>
      <c r="EAE45" s="1013"/>
      <c r="EAF45" s="1013"/>
      <c r="EAG45" s="1013"/>
      <c r="EAH45" s="1013"/>
      <c r="EAI45" s="1013"/>
      <c r="EAJ45" s="1013"/>
      <c r="EAK45" s="1013"/>
      <c r="EAL45" s="1013"/>
      <c r="EAM45" s="1013"/>
      <c r="EAN45" s="1013"/>
      <c r="EAO45" s="1013"/>
      <c r="EAP45" s="1013"/>
      <c r="EAQ45" s="1013"/>
      <c r="EAR45" s="1013"/>
      <c r="EAS45" s="1013"/>
      <c r="EAT45" s="1013"/>
      <c r="EAU45" s="1013"/>
      <c r="EAV45" s="1013"/>
      <c r="EAW45" s="1013"/>
      <c r="EAX45" s="1013"/>
      <c r="EAY45" s="1013"/>
      <c r="EAZ45" s="1013"/>
      <c r="EBA45" s="1013"/>
      <c r="EBB45" s="1013"/>
      <c r="EBC45" s="1013"/>
      <c r="EBD45" s="1013"/>
      <c r="EBE45" s="1013"/>
      <c r="EBF45" s="1013"/>
      <c r="EBG45" s="1013"/>
      <c r="EBH45" s="1013"/>
      <c r="EBI45" s="1013"/>
      <c r="EBJ45" s="1013"/>
      <c r="EBK45" s="1013"/>
      <c r="EBL45" s="1013"/>
      <c r="EBM45" s="1013"/>
      <c r="EBN45" s="1013"/>
      <c r="EBO45" s="1013"/>
      <c r="EBP45" s="1013"/>
      <c r="EBQ45" s="1013"/>
      <c r="EBR45" s="1013"/>
      <c r="EBS45" s="1013"/>
      <c r="EBT45" s="1013"/>
      <c r="EBU45" s="1013"/>
      <c r="EBV45" s="1013"/>
      <c r="EBW45" s="1013"/>
      <c r="EBX45" s="1013"/>
      <c r="EBY45" s="1013"/>
      <c r="EBZ45" s="1013"/>
      <c r="ECA45" s="1013"/>
      <c r="ECB45" s="1013"/>
      <c r="ECC45" s="1013"/>
      <c r="ECD45" s="1013"/>
      <c r="ECE45" s="1013"/>
      <c r="ECF45" s="1013"/>
      <c r="ECG45" s="1013"/>
      <c r="ECH45" s="1013"/>
      <c r="ECI45" s="1013"/>
      <c r="ECJ45" s="1013"/>
      <c r="ECK45" s="1013"/>
      <c r="ECL45" s="1013"/>
      <c r="ECM45" s="1013"/>
      <c r="ECN45" s="1013"/>
      <c r="ECO45" s="1013"/>
      <c r="ECP45" s="1013"/>
      <c r="ECQ45" s="1013"/>
      <c r="ECR45" s="1013"/>
      <c r="ECS45" s="1013"/>
      <c r="ECT45" s="1013"/>
      <c r="ECU45" s="1013"/>
      <c r="ECV45" s="1013"/>
      <c r="ECW45" s="1013"/>
      <c r="ECX45" s="1013"/>
      <c r="ECY45" s="1013"/>
      <c r="ECZ45" s="1013"/>
      <c r="EDA45" s="1013"/>
      <c r="EDB45" s="1013"/>
      <c r="EDC45" s="1013"/>
      <c r="EDD45" s="1013"/>
      <c r="EDE45" s="1013"/>
      <c r="EDF45" s="1013"/>
      <c r="EDG45" s="1013"/>
      <c r="EDH45" s="1013"/>
      <c r="EDI45" s="1013"/>
      <c r="EDJ45" s="1013"/>
      <c r="EDK45" s="1013"/>
      <c r="EDL45" s="1013"/>
      <c r="EDM45" s="1013"/>
      <c r="EDN45" s="1013"/>
      <c r="EDO45" s="1013"/>
      <c r="EDP45" s="1013"/>
      <c r="EDQ45" s="1013"/>
      <c r="EDR45" s="1013"/>
      <c r="EDS45" s="1013"/>
      <c r="EDT45" s="1013"/>
      <c r="EDU45" s="1013"/>
      <c r="EDV45" s="1013"/>
      <c r="EDW45" s="1013"/>
      <c r="EDX45" s="1013"/>
      <c r="EDY45" s="1013"/>
      <c r="EDZ45" s="1013"/>
      <c r="EEA45" s="1013"/>
      <c r="EEB45" s="1013"/>
      <c r="EEC45" s="1013"/>
      <c r="EED45" s="1013"/>
      <c r="EEE45" s="1013"/>
      <c r="EEF45" s="1013"/>
      <c r="EEG45" s="1013"/>
      <c r="EEH45" s="1013"/>
      <c r="EEI45" s="1013"/>
      <c r="EEJ45" s="1013"/>
      <c r="EEK45" s="1013"/>
      <c r="EEL45" s="1013"/>
      <c r="EEM45" s="1013"/>
      <c r="EEN45" s="1013"/>
      <c r="EEO45" s="1013"/>
      <c r="EEP45" s="1013"/>
      <c r="EEQ45" s="1013"/>
      <c r="EER45" s="1013"/>
      <c r="EES45" s="1013"/>
      <c r="EET45" s="1013"/>
      <c r="EEU45" s="1013"/>
      <c r="EEV45" s="1013"/>
      <c r="EEW45" s="1013"/>
      <c r="EEX45" s="1013"/>
      <c r="EEY45" s="1013"/>
      <c r="EEZ45" s="1013"/>
      <c r="EFA45" s="1013"/>
      <c r="EFB45" s="1013"/>
      <c r="EFC45" s="1013"/>
      <c r="EFD45" s="1013"/>
      <c r="EFE45" s="1013"/>
      <c r="EFF45" s="1013"/>
      <c r="EFG45" s="1013"/>
      <c r="EFH45" s="1013"/>
      <c r="EFI45" s="1013"/>
      <c r="EFJ45" s="1013"/>
      <c r="EFK45" s="1013"/>
      <c r="EFL45" s="1013"/>
      <c r="EFM45" s="1013"/>
      <c r="EFN45" s="1013"/>
      <c r="EFO45" s="1013"/>
      <c r="EFP45" s="1013"/>
      <c r="EFQ45" s="1013"/>
      <c r="EFR45" s="1013"/>
      <c r="EFS45" s="1013"/>
      <c r="EFT45" s="1013"/>
      <c r="EFU45" s="1013"/>
      <c r="EFV45" s="1013"/>
      <c r="EFW45" s="1013"/>
      <c r="EFX45" s="1013"/>
      <c r="EFY45" s="1013"/>
      <c r="EFZ45" s="1013"/>
      <c r="EGA45" s="1013"/>
      <c r="EGB45" s="1013"/>
      <c r="EGC45" s="1013"/>
      <c r="EGD45" s="1013"/>
      <c r="EGE45" s="1013"/>
      <c r="EGF45" s="1013"/>
      <c r="EGG45" s="1013"/>
      <c r="EGH45" s="1013"/>
      <c r="EGI45" s="1013"/>
      <c r="EGJ45" s="1013"/>
      <c r="EGK45" s="1013"/>
      <c r="EGL45" s="1013"/>
      <c r="EGM45" s="1013"/>
      <c r="EGN45" s="1013"/>
      <c r="EGO45" s="1013"/>
      <c r="EGP45" s="1013"/>
      <c r="EGQ45" s="1013"/>
      <c r="EGR45" s="1013"/>
      <c r="EGS45" s="1013"/>
      <c r="EGT45" s="1013"/>
      <c r="EGU45" s="1013"/>
      <c r="EGV45" s="1013"/>
      <c r="EGW45" s="1013"/>
      <c r="EGX45" s="1013"/>
      <c r="EGY45" s="1013"/>
      <c r="EGZ45" s="1013"/>
      <c r="EHA45" s="1013"/>
      <c r="EHB45" s="1013"/>
      <c r="EHC45" s="1013"/>
      <c r="EHD45" s="1013"/>
      <c r="EHE45" s="1013"/>
      <c r="EHF45" s="1013"/>
      <c r="EHG45" s="1013"/>
      <c r="EHH45" s="1013"/>
      <c r="EHI45" s="1013"/>
      <c r="EHJ45" s="1013"/>
      <c r="EHK45" s="1013"/>
      <c r="EHL45" s="1013"/>
      <c r="EHM45" s="1013"/>
      <c r="EHN45" s="1013"/>
      <c r="EHO45" s="1013"/>
      <c r="EHP45" s="1013"/>
      <c r="EHQ45" s="1013"/>
      <c r="EHR45" s="1013"/>
      <c r="EHS45" s="1013"/>
      <c r="EHT45" s="1013"/>
      <c r="EHU45" s="1013"/>
      <c r="EHV45" s="1013"/>
      <c r="EHW45" s="1013"/>
      <c r="EHX45" s="1013"/>
      <c r="EHY45" s="1013"/>
      <c r="EHZ45" s="1013"/>
      <c r="EIA45" s="1013"/>
      <c r="EIB45" s="1013"/>
      <c r="EIC45" s="1013"/>
      <c r="EID45" s="1013"/>
      <c r="EIE45" s="1013"/>
      <c r="EIF45" s="1013"/>
      <c r="EIG45" s="1013"/>
      <c r="EIH45" s="1013"/>
      <c r="EII45" s="1013"/>
      <c r="EIJ45" s="1013"/>
      <c r="EIK45" s="1013"/>
      <c r="EIL45" s="1013"/>
      <c r="EIM45" s="1013"/>
      <c r="EIN45" s="1013"/>
      <c r="EIO45" s="1013"/>
      <c r="EIP45" s="1013"/>
      <c r="EIQ45" s="1013"/>
      <c r="EIR45" s="1013"/>
      <c r="EIS45" s="1013"/>
      <c r="EIT45" s="1013"/>
      <c r="EIU45" s="1013"/>
      <c r="EIV45" s="1013"/>
      <c r="EIW45" s="1013"/>
      <c r="EIX45" s="1013"/>
      <c r="EIY45" s="1013"/>
      <c r="EIZ45" s="1013"/>
      <c r="EJA45" s="1013"/>
      <c r="EJB45" s="1013"/>
      <c r="EJC45" s="1013"/>
      <c r="EJD45" s="1013"/>
      <c r="EJE45" s="1013"/>
      <c r="EJF45" s="1013"/>
      <c r="EJG45" s="1013"/>
      <c r="EJH45" s="1013"/>
      <c r="EJI45" s="1013"/>
      <c r="EJJ45" s="1013"/>
      <c r="EJK45" s="1013"/>
      <c r="EJL45" s="1013"/>
      <c r="EJM45" s="1013"/>
      <c r="EJN45" s="1013"/>
      <c r="EJO45" s="1013"/>
      <c r="EJP45" s="1013"/>
      <c r="EJQ45" s="1013"/>
      <c r="EJR45" s="1013"/>
      <c r="EJS45" s="1013"/>
      <c r="EJT45" s="1013"/>
      <c r="EJU45" s="1013"/>
      <c r="EJV45" s="1013"/>
      <c r="EJW45" s="1013"/>
      <c r="EJX45" s="1013"/>
      <c r="EJY45" s="1013"/>
      <c r="EJZ45" s="1013"/>
      <c r="EKA45" s="1013"/>
      <c r="EKB45" s="1013"/>
      <c r="EKC45" s="1013"/>
      <c r="EKD45" s="1013"/>
      <c r="EKE45" s="1013"/>
      <c r="EKF45" s="1013"/>
      <c r="EKG45" s="1013"/>
      <c r="EKH45" s="1013"/>
      <c r="EKI45" s="1013"/>
      <c r="EKJ45" s="1013"/>
      <c r="EKK45" s="1013"/>
      <c r="EKL45" s="1013"/>
      <c r="EKM45" s="1013"/>
      <c r="EKN45" s="1013"/>
      <c r="EKO45" s="1013"/>
      <c r="EKP45" s="1013"/>
      <c r="EKQ45" s="1013"/>
      <c r="EKR45" s="1013"/>
      <c r="EKS45" s="1013"/>
      <c r="EKT45" s="1013"/>
      <c r="EKU45" s="1013"/>
      <c r="EKV45" s="1013"/>
      <c r="EKW45" s="1013"/>
      <c r="EKX45" s="1013"/>
      <c r="EKY45" s="1013"/>
      <c r="EKZ45" s="1013"/>
      <c r="ELA45" s="1013"/>
      <c r="ELB45" s="1013"/>
      <c r="ELC45" s="1013"/>
      <c r="ELD45" s="1013"/>
      <c r="ELE45" s="1013"/>
      <c r="ELF45" s="1013"/>
      <c r="ELG45" s="1013"/>
      <c r="ELH45" s="1013"/>
      <c r="ELI45" s="1013"/>
      <c r="ELJ45" s="1013"/>
      <c r="ELK45" s="1013"/>
      <c r="ELL45" s="1013"/>
      <c r="ELM45" s="1013"/>
      <c r="ELN45" s="1013"/>
      <c r="ELO45" s="1013"/>
      <c r="ELP45" s="1013"/>
      <c r="ELQ45" s="1013"/>
      <c r="ELR45" s="1013"/>
      <c r="ELS45" s="1013"/>
      <c r="ELT45" s="1013"/>
      <c r="ELU45" s="1013"/>
      <c r="ELV45" s="1013"/>
      <c r="ELW45" s="1013"/>
      <c r="ELX45" s="1013"/>
      <c r="ELY45" s="1013"/>
      <c r="ELZ45" s="1013"/>
      <c r="EMA45" s="1013"/>
      <c r="EMB45" s="1013"/>
      <c r="EMC45" s="1013"/>
      <c r="EMD45" s="1013"/>
      <c r="EME45" s="1013"/>
      <c r="EMF45" s="1013"/>
      <c r="EMG45" s="1013"/>
      <c r="EMH45" s="1013"/>
      <c r="EMI45" s="1013"/>
      <c r="EMJ45" s="1013"/>
      <c r="EMK45" s="1013"/>
      <c r="EML45" s="1013"/>
      <c r="EMM45" s="1013"/>
      <c r="EMN45" s="1013"/>
      <c r="EMO45" s="1013"/>
      <c r="EMP45" s="1013"/>
      <c r="EMQ45" s="1013"/>
      <c r="EMR45" s="1013"/>
      <c r="EMS45" s="1013"/>
      <c r="EMT45" s="1013"/>
      <c r="EMU45" s="1013"/>
      <c r="EMV45" s="1013"/>
      <c r="EMW45" s="1013"/>
      <c r="EMX45" s="1013"/>
      <c r="EMY45" s="1013"/>
      <c r="EMZ45" s="1013"/>
      <c r="ENA45" s="1013"/>
      <c r="ENB45" s="1013"/>
      <c r="ENC45" s="1013"/>
      <c r="END45" s="1013"/>
      <c r="ENE45" s="1013"/>
      <c r="ENF45" s="1013"/>
      <c r="ENG45" s="1013"/>
      <c r="ENH45" s="1013"/>
      <c r="ENI45" s="1013"/>
      <c r="ENJ45" s="1013"/>
      <c r="ENK45" s="1013"/>
      <c r="ENL45" s="1013"/>
      <c r="ENM45" s="1013"/>
      <c r="ENN45" s="1013"/>
      <c r="ENO45" s="1013"/>
      <c r="ENP45" s="1013"/>
      <c r="ENQ45" s="1013"/>
      <c r="ENR45" s="1013"/>
      <c r="ENS45" s="1013"/>
      <c r="ENT45" s="1013"/>
      <c r="ENU45" s="1013"/>
      <c r="ENV45" s="1013"/>
      <c r="ENW45" s="1013"/>
      <c r="ENX45" s="1013"/>
      <c r="ENY45" s="1013"/>
      <c r="ENZ45" s="1013"/>
      <c r="EOA45" s="1013"/>
      <c r="EOB45" s="1013"/>
      <c r="EOC45" s="1013"/>
      <c r="EOD45" s="1013"/>
      <c r="EOE45" s="1013"/>
      <c r="EOF45" s="1013"/>
      <c r="EOG45" s="1013"/>
      <c r="EOH45" s="1013"/>
      <c r="EOI45" s="1013"/>
      <c r="EOJ45" s="1013"/>
      <c r="EOK45" s="1013"/>
      <c r="EOL45" s="1013"/>
      <c r="EOM45" s="1013"/>
      <c r="EON45" s="1013"/>
      <c r="EOO45" s="1013"/>
      <c r="EOP45" s="1013"/>
      <c r="EOQ45" s="1013"/>
      <c r="EOR45" s="1013"/>
      <c r="EOS45" s="1013"/>
      <c r="EOT45" s="1013"/>
      <c r="EOU45" s="1013"/>
      <c r="EOV45" s="1013"/>
      <c r="EOW45" s="1013"/>
      <c r="EOX45" s="1013"/>
      <c r="EOY45" s="1013"/>
      <c r="EOZ45" s="1013"/>
      <c r="EPA45" s="1013"/>
      <c r="EPB45" s="1013"/>
      <c r="EPC45" s="1013"/>
      <c r="EPD45" s="1013"/>
      <c r="EPE45" s="1013"/>
      <c r="EPF45" s="1013"/>
      <c r="EPG45" s="1013"/>
      <c r="EPH45" s="1013"/>
      <c r="EPI45" s="1013"/>
      <c r="EPJ45" s="1013"/>
      <c r="EPK45" s="1013"/>
      <c r="EPL45" s="1013"/>
      <c r="EPM45" s="1013"/>
      <c r="EPN45" s="1013"/>
      <c r="EPO45" s="1013"/>
      <c r="EPP45" s="1013"/>
      <c r="EPQ45" s="1013"/>
      <c r="EPR45" s="1013"/>
      <c r="EPS45" s="1013"/>
      <c r="EPT45" s="1013"/>
      <c r="EPU45" s="1013"/>
      <c r="EPV45" s="1013"/>
      <c r="EPW45" s="1013"/>
      <c r="EPX45" s="1013"/>
      <c r="EPY45" s="1013"/>
      <c r="EPZ45" s="1013"/>
      <c r="EQA45" s="1013"/>
      <c r="EQB45" s="1013"/>
      <c r="EQC45" s="1013"/>
      <c r="EQD45" s="1013"/>
      <c r="EQE45" s="1013"/>
      <c r="EQF45" s="1013"/>
      <c r="EQG45" s="1013"/>
      <c r="EQH45" s="1013"/>
      <c r="EQI45" s="1013"/>
      <c r="EQJ45" s="1013"/>
      <c r="EQK45" s="1013"/>
      <c r="EQL45" s="1013"/>
      <c r="EQM45" s="1013"/>
      <c r="EQN45" s="1013"/>
      <c r="EQO45" s="1013"/>
      <c r="EQP45" s="1013"/>
      <c r="EQQ45" s="1013"/>
      <c r="EQR45" s="1013"/>
      <c r="EQS45" s="1013"/>
      <c r="EQT45" s="1013"/>
      <c r="EQU45" s="1013"/>
      <c r="EQV45" s="1013"/>
      <c r="EQW45" s="1013"/>
      <c r="EQX45" s="1013"/>
      <c r="EQY45" s="1013"/>
      <c r="EQZ45" s="1013"/>
      <c r="ERA45" s="1013"/>
      <c r="ERB45" s="1013"/>
      <c r="ERC45" s="1013"/>
      <c r="ERD45" s="1013"/>
      <c r="ERE45" s="1013"/>
      <c r="ERF45" s="1013"/>
      <c r="ERG45" s="1013"/>
      <c r="ERH45" s="1013"/>
      <c r="ERI45" s="1013"/>
      <c r="ERJ45" s="1013"/>
      <c r="ERK45" s="1013"/>
      <c r="ERL45" s="1013"/>
      <c r="ERM45" s="1013"/>
      <c r="ERN45" s="1013"/>
      <c r="ERO45" s="1013"/>
      <c r="ERP45" s="1013"/>
      <c r="ERQ45" s="1013"/>
      <c r="ERR45" s="1013"/>
      <c r="ERS45" s="1013"/>
      <c r="ERT45" s="1013"/>
      <c r="ERU45" s="1013"/>
      <c r="ERV45" s="1013"/>
      <c r="ERW45" s="1013"/>
      <c r="ERX45" s="1013"/>
      <c r="ERY45" s="1013"/>
      <c r="ERZ45" s="1013"/>
      <c r="ESA45" s="1013"/>
      <c r="ESB45" s="1013"/>
      <c r="ESC45" s="1013"/>
      <c r="ESD45" s="1013"/>
      <c r="ESE45" s="1013"/>
      <c r="ESF45" s="1013"/>
      <c r="ESG45" s="1013"/>
      <c r="ESH45" s="1013"/>
      <c r="ESI45" s="1013"/>
      <c r="ESJ45" s="1013"/>
      <c r="ESK45" s="1013"/>
      <c r="ESL45" s="1013"/>
      <c r="ESM45" s="1013"/>
      <c r="ESN45" s="1013"/>
      <c r="ESO45" s="1013"/>
      <c r="ESP45" s="1013"/>
      <c r="ESQ45" s="1013"/>
      <c r="ESR45" s="1013"/>
      <c r="ESS45" s="1013"/>
      <c r="EST45" s="1013"/>
      <c r="ESU45" s="1013"/>
      <c r="ESV45" s="1013"/>
      <c r="ESW45" s="1013"/>
      <c r="ESX45" s="1013"/>
      <c r="ESY45" s="1013"/>
      <c r="ESZ45" s="1013"/>
      <c r="ETA45" s="1013"/>
      <c r="ETB45" s="1013"/>
      <c r="ETC45" s="1013"/>
      <c r="ETD45" s="1013"/>
      <c r="ETE45" s="1013"/>
      <c r="ETF45" s="1013"/>
      <c r="ETG45" s="1013"/>
      <c r="ETH45" s="1013"/>
      <c r="ETI45" s="1013"/>
      <c r="ETJ45" s="1013"/>
      <c r="ETK45" s="1013"/>
      <c r="ETL45" s="1013"/>
      <c r="ETM45" s="1013"/>
      <c r="ETN45" s="1013"/>
      <c r="ETO45" s="1013"/>
      <c r="ETP45" s="1013"/>
      <c r="ETQ45" s="1013"/>
      <c r="ETR45" s="1013"/>
      <c r="ETS45" s="1013"/>
      <c r="ETT45" s="1013"/>
      <c r="ETU45" s="1013"/>
      <c r="ETV45" s="1013"/>
      <c r="ETW45" s="1013"/>
      <c r="ETX45" s="1013"/>
      <c r="ETY45" s="1013"/>
      <c r="ETZ45" s="1013"/>
      <c r="EUA45" s="1013"/>
      <c r="EUB45" s="1013"/>
      <c r="EUC45" s="1013"/>
      <c r="EUD45" s="1013"/>
      <c r="EUE45" s="1013"/>
      <c r="EUF45" s="1013"/>
      <c r="EUG45" s="1013"/>
      <c r="EUH45" s="1013"/>
      <c r="EUI45" s="1013"/>
      <c r="EUJ45" s="1013"/>
      <c r="EUK45" s="1013"/>
      <c r="EUL45" s="1013"/>
      <c r="EUM45" s="1013"/>
      <c r="EUN45" s="1013"/>
      <c r="EUO45" s="1013"/>
      <c r="EUP45" s="1013"/>
      <c r="EUQ45" s="1013"/>
      <c r="EUR45" s="1013"/>
      <c r="EUS45" s="1013"/>
      <c r="EUT45" s="1013"/>
      <c r="EUU45" s="1013"/>
      <c r="EUV45" s="1013"/>
      <c r="EUW45" s="1013"/>
      <c r="EUX45" s="1013"/>
      <c r="EUY45" s="1013"/>
      <c r="EUZ45" s="1013"/>
      <c r="EVA45" s="1013"/>
      <c r="EVB45" s="1013"/>
      <c r="EVC45" s="1013"/>
      <c r="EVD45" s="1013"/>
      <c r="EVE45" s="1013"/>
      <c r="EVF45" s="1013"/>
      <c r="EVG45" s="1013"/>
      <c r="EVH45" s="1013"/>
      <c r="EVI45" s="1013"/>
      <c r="EVJ45" s="1013"/>
      <c r="EVK45" s="1013"/>
      <c r="EVL45" s="1013"/>
      <c r="EVM45" s="1013"/>
      <c r="EVN45" s="1013"/>
      <c r="EVO45" s="1013"/>
      <c r="EVP45" s="1013"/>
      <c r="EVQ45" s="1013"/>
      <c r="EVR45" s="1013"/>
      <c r="EVS45" s="1013"/>
      <c r="EVT45" s="1013"/>
      <c r="EVU45" s="1013"/>
      <c r="EVV45" s="1013"/>
      <c r="EVW45" s="1013"/>
      <c r="EVX45" s="1013"/>
      <c r="EVY45" s="1013"/>
      <c r="EVZ45" s="1013"/>
      <c r="EWA45" s="1013"/>
      <c r="EWB45" s="1013"/>
      <c r="EWC45" s="1013"/>
      <c r="EWD45" s="1013"/>
      <c r="EWE45" s="1013"/>
      <c r="EWF45" s="1013"/>
      <c r="EWG45" s="1013"/>
      <c r="EWH45" s="1013"/>
      <c r="EWI45" s="1013"/>
      <c r="EWJ45" s="1013"/>
      <c r="EWK45" s="1013"/>
      <c r="EWL45" s="1013"/>
      <c r="EWM45" s="1013"/>
      <c r="EWN45" s="1013"/>
      <c r="EWO45" s="1013"/>
      <c r="EWP45" s="1013"/>
      <c r="EWQ45" s="1013"/>
      <c r="EWR45" s="1013"/>
      <c r="EWS45" s="1013"/>
      <c r="EWT45" s="1013"/>
      <c r="EWU45" s="1013"/>
      <c r="EWV45" s="1013"/>
      <c r="EWW45" s="1013"/>
      <c r="EWX45" s="1013"/>
      <c r="EWY45" s="1013"/>
      <c r="EWZ45" s="1013"/>
      <c r="EXA45" s="1013"/>
      <c r="EXB45" s="1013"/>
      <c r="EXC45" s="1013"/>
      <c r="EXD45" s="1013"/>
      <c r="EXE45" s="1013"/>
      <c r="EXF45" s="1013"/>
      <c r="EXG45" s="1013"/>
      <c r="EXH45" s="1013"/>
      <c r="EXI45" s="1013"/>
      <c r="EXJ45" s="1013"/>
      <c r="EXK45" s="1013"/>
      <c r="EXL45" s="1013"/>
      <c r="EXM45" s="1013"/>
      <c r="EXN45" s="1013"/>
      <c r="EXO45" s="1013"/>
      <c r="EXP45" s="1013"/>
      <c r="EXQ45" s="1013"/>
      <c r="EXR45" s="1013"/>
      <c r="EXS45" s="1013"/>
      <c r="EXT45" s="1013"/>
      <c r="EXU45" s="1013"/>
      <c r="EXV45" s="1013"/>
      <c r="EXW45" s="1013"/>
      <c r="EXX45" s="1013"/>
      <c r="EXY45" s="1013"/>
      <c r="EXZ45" s="1013"/>
      <c r="EYA45" s="1013"/>
      <c r="EYB45" s="1013"/>
      <c r="EYC45" s="1013"/>
      <c r="EYD45" s="1013"/>
      <c r="EYE45" s="1013"/>
      <c r="EYF45" s="1013"/>
      <c r="EYG45" s="1013"/>
      <c r="EYH45" s="1013"/>
      <c r="EYI45" s="1013"/>
      <c r="EYJ45" s="1013"/>
      <c r="EYK45" s="1013"/>
      <c r="EYL45" s="1013"/>
      <c r="EYM45" s="1013"/>
      <c r="EYN45" s="1013"/>
      <c r="EYO45" s="1013"/>
      <c r="EYP45" s="1013"/>
      <c r="EYQ45" s="1013"/>
      <c r="EYR45" s="1013"/>
      <c r="EYS45" s="1013"/>
      <c r="EYT45" s="1013"/>
      <c r="EYU45" s="1013"/>
      <c r="EYV45" s="1013"/>
      <c r="EYW45" s="1013"/>
      <c r="EYX45" s="1013"/>
      <c r="EYY45" s="1013"/>
      <c r="EYZ45" s="1013"/>
      <c r="EZA45" s="1013"/>
      <c r="EZB45" s="1013"/>
      <c r="EZC45" s="1013"/>
      <c r="EZD45" s="1013"/>
      <c r="EZE45" s="1013"/>
      <c r="EZF45" s="1013"/>
      <c r="EZG45" s="1013"/>
      <c r="EZH45" s="1013"/>
      <c r="EZI45" s="1013"/>
      <c r="EZJ45" s="1013"/>
      <c r="EZK45" s="1013"/>
      <c r="EZL45" s="1013"/>
      <c r="EZM45" s="1013"/>
      <c r="EZN45" s="1013"/>
      <c r="EZO45" s="1013"/>
      <c r="EZP45" s="1013"/>
      <c r="EZQ45" s="1013"/>
      <c r="EZR45" s="1013"/>
      <c r="EZS45" s="1013"/>
      <c r="EZT45" s="1013"/>
      <c r="EZU45" s="1013"/>
      <c r="EZV45" s="1013"/>
      <c r="EZW45" s="1013"/>
      <c r="EZX45" s="1013"/>
      <c r="EZY45" s="1013"/>
      <c r="EZZ45" s="1013"/>
      <c r="FAA45" s="1013"/>
      <c r="FAB45" s="1013"/>
      <c r="FAC45" s="1013"/>
      <c r="FAD45" s="1013"/>
      <c r="FAE45" s="1013"/>
      <c r="FAF45" s="1013"/>
      <c r="FAG45" s="1013"/>
      <c r="FAH45" s="1013"/>
      <c r="FAI45" s="1013"/>
      <c r="FAJ45" s="1013"/>
      <c r="FAK45" s="1013"/>
      <c r="FAL45" s="1013"/>
      <c r="FAM45" s="1013"/>
      <c r="FAN45" s="1013"/>
      <c r="FAO45" s="1013"/>
      <c r="FAP45" s="1013"/>
      <c r="FAQ45" s="1013"/>
      <c r="FAR45" s="1013"/>
      <c r="FAS45" s="1013"/>
      <c r="FAT45" s="1013"/>
      <c r="FAU45" s="1013"/>
      <c r="FAV45" s="1013"/>
      <c r="FAW45" s="1013"/>
      <c r="FAX45" s="1013"/>
      <c r="FAY45" s="1013"/>
      <c r="FAZ45" s="1013"/>
      <c r="FBA45" s="1013"/>
      <c r="FBB45" s="1013"/>
      <c r="FBC45" s="1013"/>
      <c r="FBD45" s="1013"/>
      <c r="FBE45" s="1013"/>
      <c r="FBF45" s="1013"/>
      <c r="FBG45" s="1013"/>
      <c r="FBH45" s="1013"/>
      <c r="FBI45" s="1013"/>
      <c r="FBJ45" s="1013"/>
      <c r="FBK45" s="1013"/>
      <c r="FBL45" s="1013"/>
      <c r="FBM45" s="1013"/>
      <c r="FBN45" s="1013"/>
      <c r="FBO45" s="1013"/>
      <c r="FBP45" s="1013"/>
      <c r="FBQ45" s="1013"/>
      <c r="FBR45" s="1013"/>
      <c r="FBS45" s="1013"/>
      <c r="FBT45" s="1013"/>
      <c r="FBU45" s="1013"/>
      <c r="FBV45" s="1013"/>
      <c r="FBW45" s="1013"/>
      <c r="FBX45" s="1013"/>
      <c r="FBY45" s="1013"/>
      <c r="FBZ45" s="1013"/>
      <c r="FCA45" s="1013"/>
      <c r="FCB45" s="1013"/>
      <c r="FCC45" s="1013"/>
      <c r="FCD45" s="1013"/>
      <c r="FCE45" s="1013"/>
      <c r="FCF45" s="1013"/>
      <c r="FCG45" s="1013"/>
      <c r="FCH45" s="1013"/>
      <c r="FCI45" s="1013"/>
      <c r="FCJ45" s="1013"/>
      <c r="FCK45" s="1013"/>
      <c r="FCL45" s="1013"/>
      <c r="FCM45" s="1013"/>
      <c r="FCN45" s="1013"/>
      <c r="FCO45" s="1013"/>
      <c r="FCP45" s="1013"/>
      <c r="FCQ45" s="1013"/>
      <c r="FCR45" s="1013"/>
      <c r="FCS45" s="1013"/>
      <c r="FCT45" s="1013"/>
      <c r="FCU45" s="1013"/>
      <c r="FCV45" s="1013"/>
      <c r="FCW45" s="1013"/>
      <c r="FCX45" s="1013"/>
      <c r="FCY45" s="1013"/>
      <c r="FCZ45" s="1013"/>
      <c r="FDA45" s="1013"/>
      <c r="FDB45" s="1013"/>
      <c r="FDC45" s="1013"/>
      <c r="FDD45" s="1013"/>
      <c r="FDE45" s="1013"/>
      <c r="FDF45" s="1013"/>
      <c r="FDG45" s="1013"/>
      <c r="FDH45" s="1013"/>
      <c r="FDI45" s="1013"/>
      <c r="FDJ45" s="1013"/>
      <c r="FDK45" s="1013"/>
      <c r="FDL45" s="1013"/>
      <c r="FDM45" s="1013"/>
      <c r="FDN45" s="1013"/>
      <c r="FDO45" s="1013"/>
      <c r="FDP45" s="1013"/>
      <c r="FDQ45" s="1013"/>
      <c r="FDR45" s="1013"/>
      <c r="FDS45" s="1013"/>
      <c r="FDT45" s="1013"/>
      <c r="FDU45" s="1013"/>
      <c r="FDV45" s="1013"/>
      <c r="FDW45" s="1013"/>
      <c r="FDX45" s="1013"/>
      <c r="FDY45" s="1013"/>
      <c r="FDZ45" s="1013"/>
      <c r="FEA45" s="1013"/>
      <c r="FEB45" s="1013"/>
      <c r="FEC45" s="1013"/>
      <c r="FED45" s="1013"/>
      <c r="FEE45" s="1013"/>
      <c r="FEF45" s="1013"/>
      <c r="FEG45" s="1013"/>
      <c r="FEH45" s="1013"/>
      <c r="FEI45" s="1013"/>
      <c r="FEJ45" s="1013"/>
      <c r="FEK45" s="1013"/>
      <c r="FEL45" s="1013"/>
      <c r="FEM45" s="1013"/>
      <c r="FEN45" s="1013"/>
      <c r="FEO45" s="1013"/>
      <c r="FEP45" s="1013"/>
      <c r="FEQ45" s="1013"/>
      <c r="FER45" s="1013"/>
      <c r="FES45" s="1013"/>
      <c r="FET45" s="1013"/>
      <c r="FEU45" s="1013"/>
      <c r="FEV45" s="1013"/>
      <c r="FEW45" s="1013"/>
      <c r="FEX45" s="1013"/>
      <c r="FEY45" s="1013"/>
      <c r="FEZ45" s="1013"/>
      <c r="FFA45" s="1013"/>
      <c r="FFB45" s="1013"/>
      <c r="FFC45" s="1013"/>
      <c r="FFD45" s="1013"/>
      <c r="FFE45" s="1013"/>
      <c r="FFF45" s="1013"/>
      <c r="FFG45" s="1013"/>
      <c r="FFH45" s="1013"/>
      <c r="FFI45" s="1013"/>
      <c r="FFJ45" s="1013"/>
      <c r="FFK45" s="1013"/>
      <c r="FFL45" s="1013"/>
      <c r="FFM45" s="1013"/>
      <c r="FFN45" s="1013"/>
      <c r="FFO45" s="1013"/>
      <c r="FFP45" s="1013"/>
      <c r="FFQ45" s="1013"/>
      <c r="FFR45" s="1013"/>
      <c r="FFS45" s="1013"/>
      <c r="FFT45" s="1013"/>
      <c r="FFU45" s="1013"/>
      <c r="FFV45" s="1013"/>
      <c r="FFW45" s="1013"/>
      <c r="FFX45" s="1013"/>
      <c r="FFY45" s="1013"/>
      <c r="FFZ45" s="1013"/>
      <c r="FGA45" s="1013"/>
      <c r="FGB45" s="1013"/>
      <c r="FGC45" s="1013"/>
      <c r="FGD45" s="1013"/>
      <c r="FGE45" s="1013"/>
      <c r="FGF45" s="1013"/>
      <c r="FGG45" s="1013"/>
      <c r="FGH45" s="1013"/>
      <c r="FGI45" s="1013"/>
      <c r="FGJ45" s="1013"/>
      <c r="FGK45" s="1013"/>
      <c r="FGL45" s="1013"/>
      <c r="FGM45" s="1013"/>
      <c r="FGN45" s="1013"/>
      <c r="FGO45" s="1013"/>
      <c r="FGP45" s="1013"/>
      <c r="FGQ45" s="1013"/>
      <c r="FGR45" s="1013"/>
      <c r="FGS45" s="1013"/>
      <c r="FGT45" s="1013"/>
      <c r="FGU45" s="1013"/>
      <c r="FGV45" s="1013"/>
      <c r="FGW45" s="1013"/>
      <c r="FGX45" s="1013"/>
      <c r="FGY45" s="1013"/>
      <c r="FGZ45" s="1013"/>
      <c r="FHA45" s="1013"/>
      <c r="FHB45" s="1013"/>
      <c r="FHC45" s="1013"/>
      <c r="FHD45" s="1013"/>
      <c r="FHE45" s="1013"/>
      <c r="FHF45" s="1013"/>
      <c r="FHG45" s="1013"/>
      <c r="FHH45" s="1013"/>
      <c r="FHI45" s="1013"/>
      <c r="FHJ45" s="1013"/>
      <c r="FHK45" s="1013"/>
      <c r="FHL45" s="1013"/>
      <c r="FHM45" s="1013"/>
      <c r="FHN45" s="1013"/>
      <c r="FHO45" s="1013"/>
      <c r="FHP45" s="1013"/>
      <c r="FHQ45" s="1013"/>
      <c r="FHR45" s="1013"/>
      <c r="FHS45" s="1013"/>
      <c r="FHT45" s="1013"/>
      <c r="FHU45" s="1013"/>
      <c r="FHV45" s="1013"/>
      <c r="FHW45" s="1013"/>
      <c r="FHX45" s="1013"/>
      <c r="FHY45" s="1013"/>
      <c r="FHZ45" s="1013"/>
      <c r="FIA45" s="1013"/>
      <c r="FIB45" s="1013"/>
      <c r="FIC45" s="1013"/>
      <c r="FID45" s="1013"/>
      <c r="FIE45" s="1013"/>
      <c r="FIF45" s="1013"/>
      <c r="FIG45" s="1013"/>
      <c r="FIH45" s="1013"/>
      <c r="FII45" s="1013"/>
      <c r="FIJ45" s="1013"/>
      <c r="FIK45" s="1013"/>
      <c r="FIL45" s="1013"/>
      <c r="FIM45" s="1013"/>
      <c r="FIN45" s="1013"/>
      <c r="FIO45" s="1013"/>
      <c r="FIP45" s="1013"/>
      <c r="FIQ45" s="1013"/>
      <c r="FIR45" s="1013"/>
      <c r="FIS45" s="1013"/>
      <c r="FIT45" s="1013"/>
      <c r="FIU45" s="1013"/>
      <c r="FIV45" s="1013"/>
      <c r="FIW45" s="1013"/>
      <c r="FIX45" s="1013"/>
      <c r="FIY45" s="1013"/>
      <c r="FIZ45" s="1013"/>
      <c r="FJA45" s="1013"/>
      <c r="FJB45" s="1013"/>
      <c r="FJC45" s="1013"/>
      <c r="FJD45" s="1013"/>
      <c r="FJE45" s="1013"/>
      <c r="FJF45" s="1013"/>
      <c r="FJG45" s="1013"/>
      <c r="FJH45" s="1013"/>
      <c r="FJI45" s="1013"/>
      <c r="FJJ45" s="1013"/>
      <c r="FJK45" s="1013"/>
      <c r="FJL45" s="1013"/>
      <c r="FJM45" s="1013"/>
      <c r="FJN45" s="1013"/>
      <c r="FJO45" s="1013"/>
      <c r="FJP45" s="1013"/>
      <c r="FJQ45" s="1013"/>
      <c r="FJR45" s="1013"/>
      <c r="FJS45" s="1013"/>
      <c r="FJT45" s="1013"/>
      <c r="FJU45" s="1013"/>
      <c r="FJV45" s="1013"/>
      <c r="FJW45" s="1013"/>
      <c r="FJX45" s="1013"/>
      <c r="FJY45" s="1013"/>
      <c r="FJZ45" s="1013"/>
      <c r="FKA45" s="1013"/>
      <c r="FKB45" s="1013"/>
      <c r="FKC45" s="1013"/>
      <c r="FKD45" s="1013"/>
      <c r="FKE45" s="1013"/>
      <c r="FKF45" s="1013"/>
      <c r="FKG45" s="1013"/>
      <c r="FKH45" s="1013"/>
      <c r="FKI45" s="1013"/>
      <c r="FKJ45" s="1013"/>
      <c r="FKK45" s="1013"/>
      <c r="FKL45" s="1013"/>
      <c r="FKM45" s="1013"/>
      <c r="FKN45" s="1013"/>
      <c r="FKO45" s="1013"/>
      <c r="FKP45" s="1013"/>
      <c r="FKQ45" s="1013"/>
      <c r="FKR45" s="1013"/>
      <c r="FKS45" s="1013"/>
      <c r="FKT45" s="1013"/>
      <c r="FKU45" s="1013"/>
      <c r="FKV45" s="1013"/>
      <c r="FKW45" s="1013"/>
      <c r="FKX45" s="1013"/>
      <c r="FKY45" s="1013"/>
      <c r="FKZ45" s="1013"/>
      <c r="FLA45" s="1013"/>
      <c r="FLB45" s="1013"/>
      <c r="FLC45" s="1013"/>
      <c r="FLD45" s="1013"/>
      <c r="FLE45" s="1013"/>
      <c r="FLF45" s="1013"/>
      <c r="FLG45" s="1013"/>
      <c r="FLH45" s="1013"/>
      <c r="FLI45" s="1013"/>
      <c r="FLJ45" s="1013"/>
      <c r="FLK45" s="1013"/>
      <c r="FLL45" s="1013"/>
      <c r="FLM45" s="1013"/>
      <c r="FLN45" s="1013"/>
      <c r="FLO45" s="1013"/>
      <c r="FLP45" s="1013"/>
      <c r="FLQ45" s="1013"/>
      <c r="FLR45" s="1013"/>
      <c r="FLS45" s="1013"/>
      <c r="FLT45" s="1013"/>
      <c r="FLU45" s="1013"/>
      <c r="FLV45" s="1013"/>
      <c r="FLW45" s="1013"/>
      <c r="FLX45" s="1013"/>
      <c r="FLY45" s="1013"/>
      <c r="FLZ45" s="1013"/>
      <c r="FMA45" s="1013"/>
      <c r="FMB45" s="1013"/>
      <c r="FMC45" s="1013"/>
      <c r="FMD45" s="1013"/>
      <c r="FME45" s="1013"/>
      <c r="FMF45" s="1013"/>
      <c r="FMG45" s="1013"/>
      <c r="FMH45" s="1013"/>
      <c r="FMI45" s="1013"/>
      <c r="FMJ45" s="1013"/>
      <c r="FMK45" s="1013"/>
      <c r="FML45" s="1013"/>
      <c r="FMM45" s="1013"/>
      <c r="FMN45" s="1013"/>
      <c r="FMO45" s="1013"/>
      <c r="FMP45" s="1013"/>
      <c r="FMQ45" s="1013"/>
      <c r="FMR45" s="1013"/>
      <c r="FMS45" s="1013"/>
      <c r="FMT45" s="1013"/>
      <c r="FMU45" s="1013"/>
      <c r="FMV45" s="1013"/>
      <c r="FMW45" s="1013"/>
      <c r="FMX45" s="1013"/>
      <c r="FMY45" s="1013"/>
      <c r="FMZ45" s="1013"/>
      <c r="FNA45" s="1013"/>
      <c r="FNB45" s="1013"/>
      <c r="FNC45" s="1013"/>
      <c r="FND45" s="1013"/>
      <c r="FNE45" s="1013"/>
      <c r="FNF45" s="1013"/>
      <c r="FNG45" s="1013"/>
      <c r="FNH45" s="1013"/>
      <c r="FNI45" s="1013"/>
      <c r="FNJ45" s="1013"/>
      <c r="FNK45" s="1013"/>
      <c r="FNL45" s="1013"/>
      <c r="FNM45" s="1013"/>
      <c r="FNN45" s="1013"/>
      <c r="FNO45" s="1013"/>
      <c r="FNP45" s="1013"/>
      <c r="FNQ45" s="1013"/>
      <c r="FNR45" s="1013"/>
      <c r="FNS45" s="1013"/>
      <c r="FNT45" s="1013"/>
      <c r="FNU45" s="1013"/>
      <c r="FNV45" s="1013"/>
      <c r="FNW45" s="1013"/>
      <c r="FNX45" s="1013"/>
      <c r="FNY45" s="1013"/>
      <c r="FNZ45" s="1013"/>
      <c r="FOA45" s="1013"/>
      <c r="FOB45" s="1013"/>
      <c r="FOC45" s="1013"/>
      <c r="FOD45" s="1013"/>
      <c r="FOE45" s="1013"/>
      <c r="FOF45" s="1013"/>
      <c r="FOG45" s="1013"/>
      <c r="FOH45" s="1013"/>
      <c r="FOI45" s="1013"/>
      <c r="FOJ45" s="1013"/>
      <c r="FOK45" s="1013"/>
      <c r="FOL45" s="1013"/>
      <c r="FOM45" s="1013"/>
      <c r="FON45" s="1013"/>
      <c r="FOO45" s="1013"/>
      <c r="FOP45" s="1013"/>
      <c r="FOQ45" s="1013"/>
      <c r="FOR45" s="1013"/>
      <c r="FOS45" s="1013"/>
      <c r="FOT45" s="1013"/>
      <c r="FOU45" s="1013"/>
      <c r="FOV45" s="1013"/>
      <c r="FOW45" s="1013"/>
      <c r="FOX45" s="1013"/>
      <c r="FOY45" s="1013"/>
      <c r="FOZ45" s="1013"/>
      <c r="FPA45" s="1013"/>
      <c r="FPB45" s="1013"/>
      <c r="FPC45" s="1013"/>
      <c r="FPD45" s="1013"/>
      <c r="FPE45" s="1013"/>
      <c r="FPF45" s="1013"/>
      <c r="FPG45" s="1013"/>
      <c r="FPH45" s="1013"/>
      <c r="FPI45" s="1013"/>
      <c r="FPJ45" s="1013"/>
      <c r="FPK45" s="1013"/>
      <c r="FPL45" s="1013"/>
      <c r="FPM45" s="1013"/>
      <c r="FPN45" s="1013"/>
      <c r="FPO45" s="1013"/>
      <c r="FPP45" s="1013"/>
      <c r="FPQ45" s="1013"/>
      <c r="FPR45" s="1013"/>
      <c r="FPS45" s="1013"/>
      <c r="FPT45" s="1013"/>
      <c r="FPU45" s="1013"/>
      <c r="FPV45" s="1013"/>
      <c r="FPW45" s="1013"/>
      <c r="FPX45" s="1013"/>
      <c r="FPY45" s="1013"/>
      <c r="FPZ45" s="1013"/>
      <c r="FQA45" s="1013"/>
      <c r="FQB45" s="1013"/>
      <c r="FQC45" s="1013"/>
      <c r="FQD45" s="1013"/>
      <c r="FQE45" s="1013"/>
      <c r="FQF45" s="1013"/>
      <c r="FQG45" s="1013"/>
      <c r="FQH45" s="1013"/>
      <c r="FQI45" s="1013"/>
      <c r="FQJ45" s="1013"/>
      <c r="FQK45" s="1013"/>
      <c r="FQL45" s="1013"/>
      <c r="FQM45" s="1013"/>
      <c r="FQN45" s="1013"/>
      <c r="FQO45" s="1013"/>
      <c r="FQP45" s="1013"/>
      <c r="FQQ45" s="1013"/>
      <c r="FQR45" s="1013"/>
      <c r="FQS45" s="1013"/>
      <c r="FQT45" s="1013"/>
      <c r="FQU45" s="1013"/>
      <c r="FQV45" s="1013"/>
      <c r="FQW45" s="1013"/>
      <c r="FQX45" s="1013"/>
      <c r="FQY45" s="1013"/>
      <c r="FQZ45" s="1013"/>
      <c r="FRA45" s="1013"/>
      <c r="FRB45" s="1013"/>
      <c r="FRC45" s="1013"/>
      <c r="FRD45" s="1013"/>
      <c r="FRE45" s="1013"/>
      <c r="FRF45" s="1013"/>
      <c r="FRG45" s="1013"/>
      <c r="FRH45" s="1013"/>
      <c r="FRI45" s="1013"/>
      <c r="FRJ45" s="1013"/>
      <c r="FRK45" s="1013"/>
      <c r="FRL45" s="1013"/>
      <c r="FRM45" s="1013"/>
      <c r="FRN45" s="1013"/>
      <c r="FRO45" s="1013"/>
      <c r="FRP45" s="1013"/>
      <c r="FRQ45" s="1013"/>
      <c r="FRR45" s="1013"/>
      <c r="FRS45" s="1013"/>
      <c r="FRT45" s="1013"/>
      <c r="FRU45" s="1013"/>
      <c r="FRV45" s="1013"/>
      <c r="FRW45" s="1013"/>
      <c r="FRX45" s="1013"/>
      <c r="FRY45" s="1013"/>
      <c r="FRZ45" s="1013"/>
      <c r="FSA45" s="1013"/>
      <c r="FSB45" s="1013"/>
      <c r="FSC45" s="1013"/>
      <c r="FSD45" s="1013"/>
      <c r="FSE45" s="1013"/>
      <c r="FSF45" s="1013"/>
      <c r="FSG45" s="1013"/>
      <c r="FSH45" s="1013"/>
      <c r="FSI45" s="1013"/>
      <c r="FSJ45" s="1013"/>
      <c r="FSK45" s="1013"/>
      <c r="FSL45" s="1013"/>
      <c r="FSM45" s="1013"/>
      <c r="FSN45" s="1013"/>
      <c r="FSO45" s="1013"/>
      <c r="FSP45" s="1013"/>
      <c r="FSQ45" s="1013"/>
      <c r="FSR45" s="1013"/>
      <c r="FSS45" s="1013"/>
      <c r="FST45" s="1013"/>
      <c r="FSU45" s="1013"/>
      <c r="FSV45" s="1013"/>
      <c r="FSW45" s="1013"/>
      <c r="FSX45" s="1013"/>
      <c r="FSY45" s="1013"/>
      <c r="FSZ45" s="1013"/>
      <c r="FTA45" s="1013"/>
      <c r="FTB45" s="1013"/>
      <c r="FTC45" s="1013"/>
      <c r="FTD45" s="1013"/>
      <c r="FTE45" s="1013"/>
      <c r="FTF45" s="1013"/>
      <c r="FTG45" s="1013"/>
      <c r="FTH45" s="1013"/>
      <c r="FTI45" s="1013"/>
      <c r="FTJ45" s="1013"/>
      <c r="FTK45" s="1013"/>
      <c r="FTL45" s="1013"/>
      <c r="FTM45" s="1013"/>
      <c r="FTN45" s="1013"/>
      <c r="FTO45" s="1013"/>
      <c r="FTP45" s="1013"/>
      <c r="FTQ45" s="1013"/>
      <c r="FTR45" s="1013"/>
      <c r="FTS45" s="1013"/>
      <c r="FTT45" s="1013"/>
      <c r="FTU45" s="1013"/>
      <c r="FTV45" s="1013"/>
      <c r="FTW45" s="1013"/>
      <c r="FTX45" s="1013"/>
      <c r="FTY45" s="1013"/>
      <c r="FTZ45" s="1013"/>
      <c r="FUA45" s="1013"/>
      <c r="FUB45" s="1013"/>
      <c r="FUC45" s="1013"/>
      <c r="FUD45" s="1013"/>
      <c r="FUE45" s="1013"/>
      <c r="FUF45" s="1013"/>
      <c r="FUG45" s="1013"/>
      <c r="FUH45" s="1013"/>
      <c r="FUI45" s="1013"/>
      <c r="FUJ45" s="1013"/>
      <c r="FUK45" s="1013"/>
      <c r="FUL45" s="1013"/>
      <c r="FUM45" s="1013"/>
      <c r="FUN45" s="1013"/>
      <c r="FUO45" s="1013"/>
      <c r="FUP45" s="1013"/>
      <c r="FUQ45" s="1013"/>
      <c r="FUR45" s="1013"/>
      <c r="FUS45" s="1013"/>
      <c r="FUT45" s="1013"/>
      <c r="FUU45" s="1013"/>
      <c r="FUV45" s="1013"/>
      <c r="FUW45" s="1013"/>
      <c r="FUX45" s="1013"/>
      <c r="FUY45" s="1013"/>
      <c r="FUZ45" s="1013"/>
      <c r="FVA45" s="1013"/>
      <c r="FVB45" s="1013"/>
      <c r="FVC45" s="1013"/>
      <c r="FVD45" s="1013"/>
      <c r="FVE45" s="1013"/>
      <c r="FVF45" s="1013"/>
      <c r="FVG45" s="1013"/>
      <c r="FVH45" s="1013"/>
      <c r="FVI45" s="1013"/>
      <c r="FVJ45" s="1013"/>
      <c r="FVK45" s="1013"/>
      <c r="FVL45" s="1013"/>
      <c r="FVM45" s="1013"/>
      <c r="FVN45" s="1013"/>
      <c r="FVO45" s="1013"/>
      <c r="FVP45" s="1013"/>
      <c r="FVQ45" s="1013"/>
      <c r="FVR45" s="1013"/>
      <c r="FVS45" s="1013"/>
      <c r="FVT45" s="1013"/>
      <c r="FVU45" s="1013"/>
      <c r="FVV45" s="1013"/>
      <c r="FVW45" s="1013"/>
      <c r="FVX45" s="1013"/>
      <c r="FVY45" s="1013"/>
      <c r="FVZ45" s="1013"/>
      <c r="FWA45" s="1013"/>
      <c r="FWB45" s="1013"/>
      <c r="FWC45" s="1013"/>
      <c r="FWD45" s="1013"/>
      <c r="FWE45" s="1013"/>
      <c r="FWF45" s="1013"/>
      <c r="FWG45" s="1013"/>
      <c r="FWH45" s="1013"/>
      <c r="FWI45" s="1013"/>
      <c r="FWJ45" s="1013"/>
      <c r="FWK45" s="1013"/>
      <c r="FWL45" s="1013"/>
      <c r="FWM45" s="1013"/>
      <c r="FWN45" s="1013"/>
      <c r="FWO45" s="1013"/>
      <c r="FWP45" s="1013"/>
      <c r="FWQ45" s="1013"/>
      <c r="FWR45" s="1013"/>
      <c r="FWS45" s="1013"/>
      <c r="FWT45" s="1013"/>
      <c r="FWU45" s="1013"/>
      <c r="FWV45" s="1013"/>
      <c r="FWW45" s="1013"/>
      <c r="FWX45" s="1013"/>
      <c r="FWY45" s="1013"/>
      <c r="FWZ45" s="1013"/>
      <c r="FXA45" s="1013"/>
      <c r="FXB45" s="1013"/>
      <c r="FXC45" s="1013"/>
      <c r="FXD45" s="1013"/>
      <c r="FXE45" s="1013"/>
      <c r="FXF45" s="1013"/>
      <c r="FXG45" s="1013"/>
      <c r="FXH45" s="1013"/>
      <c r="FXI45" s="1013"/>
      <c r="FXJ45" s="1013"/>
      <c r="FXK45" s="1013"/>
      <c r="FXL45" s="1013"/>
      <c r="FXM45" s="1013"/>
      <c r="FXN45" s="1013"/>
      <c r="FXO45" s="1013"/>
      <c r="FXP45" s="1013"/>
      <c r="FXQ45" s="1013"/>
      <c r="FXR45" s="1013"/>
      <c r="FXS45" s="1013"/>
      <c r="FXT45" s="1013"/>
      <c r="FXU45" s="1013"/>
      <c r="FXV45" s="1013"/>
      <c r="FXW45" s="1013"/>
      <c r="FXX45" s="1013"/>
      <c r="FXY45" s="1013"/>
      <c r="FXZ45" s="1013"/>
      <c r="FYA45" s="1013"/>
      <c r="FYB45" s="1013"/>
      <c r="FYC45" s="1013"/>
      <c r="FYD45" s="1013"/>
      <c r="FYE45" s="1013"/>
      <c r="FYF45" s="1013"/>
      <c r="FYG45" s="1013"/>
      <c r="FYH45" s="1013"/>
      <c r="FYI45" s="1013"/>
      <c r="FYJ45" s="1013"/>
      <c r="FYK45" s="1013"/>
      <c r="FYL45" s="1013"/>
      <c r="FYM45" s="1013"/>
      <c r="FYN45" s="1013"/>
      <c r="FYO45" s="1013"/>
      <c r="FYP45" s="1013"/>
      <c r="FYQ45" s="1013"/>
      <c r="FYR45" s="1013"/>
      <c r="FYS45" s="1013"/>
      <c r="FYT45" s="1013"/>
      <c r="FYU45" s="1013"/>
      <c r="FYV45" s="1013"/>
      <c r="FYW45" s="1013"/>
      <c r="FYX45" s="1013"/>
      <c r="FYY45" s="1013"/>
      <c r="FYZ45" s="1013"/>
      <c r="FZA45" s="1013"/>
      <c r="FZB45" s="1013"/>
      <c r="FZC45" s="1013"/>
      <c r="FZD45" s="1013"/>
      <c r="FZE45" s="1013"/>
      <c r="FZF45" s="1013"/>
      <c r="FZG45" s="1013"/>
      <c r="FZH45" s="1013"/>
      <c r="FZI45" s="1013"/>
      <c r="FZJ45" s="1013"/>
      <c r="FZK45" s="1013"/>
      <c r="FZL45" s="1013"/>
      <c r="FZM45" s="1013"/>
      <c r="FZN45" s="1013"/>
      <c r="FZO45" s="1013"/>
      <c r="FZP45" s="1013"/>
      <c r="FZQ45" s="1013"/>
      <c r="FZR45" s="1013"/>
      <c r="FZS45" s="1013"/>
      <c r="FZT45" s="1013"/>
      <c r="FZU45" s="1013"/>
      <c r="FZV45" s="1013"/>
      <c r="FZW45" s="1013"/>
      <c r="FZX45" s="1013"/>
      <c r="FZY45" s="1013"/>
      <c r="FZZ45" s="1013"/>
      <c r="GAA45" s="1013"/>
      <c r="GAB45" s="1013"/>
      <c r="GAC45" s="1013"/>
      <c r="GAD45" s="1013"/>
      <c r="GAE45" s="1013"/>
      <c r="GAF45" s="1013"/>
      <c r="GAG45" s="1013"/>
      <c r="GAH45" s="1013"/>
      <c r="GAI45" s="1013"/>
      <c r="GAJ45" s="1013"/>
      <c r="GAK45" s="1013"/>
      <c r="GAL45" s="1013"/>
      <c r="GAM45" s="1013"/>
      <c r="GAN45" s="1013"/>
      <c r="GAO45" s="1013"/>
      <c r="GAP45" s="1013"/>
      <c r="GAQ45" s="1013"/>
      <c r="GAR45" s="1013"/>
      <c r="GAS45" s="1013"/>
      <c r="GAT45" s="1013"/>
      <c r="GAU45" s="1013"/>
      <c r="GAV45" s="1013"/>
      <c r="GAW45" s="1013"/>
      <c r="GAX45" s="1013"/>
      <c r="GAY45" s="1013"/>
      <c r="GAZ45" s="1013"/>
      <c r="GBA45" s="1013"/>
      <c r="GBB45" s="1013"/>
      <c r="GBC45" s="1013"/>
      <c r="GBD45" s="1013"/>
      <c r="GBE45" s="1013"/>
      <c r="GBF45" s="1013"/>
      <c r="GBG45" s="1013"/>
      <c r="GBH45" s="1013"/>
      <c r="GBI45" s="1013"/>
      <c r="GBJ45" s="1013"/>
      <c r="GBK45" s="1013"/>
      <c r="GBL45" s="1013"/>
      <c r="GBM45" s="1013"/>
      <c r="GBN45" s="1013"/>
      <c r="GBO45" s="1013"/>
      <c r="GBP45" s="1013"/>
      <c r="GBQ45" s="1013"/>
      <c r="GBR45" s="1013"/>
      <c r="GBS45" s="1013"/>
      <c r="GBT45" s="1013"/>
      <c r="GBU45" s="1013"/>
      <c r="GBV45" s="1013"/>
      <c r="GBW45" s="1013"/>
      <c r="GBX45" s="1013"/>
      <c r="GBY45" s="1013"/>
      <c r="GBZ45" s="1013"/>
      <c r="GCA45" s="1013"/>
      <c r="GCB45" s="1013"/>
      <c r="GCC45" s="1013"/>
      <c r="GCD45" s="1013"/>
      <c r="GCE45" s="1013"/>
      <c r="GCF45" s="1013"/>
      <c r="GCG45" s="1013"/>
      <c r="GCH45" s="1013"/>
      <c r="GCI45" s="1013"/>
      <c r="GCJ45" s="1013"/>
      <c r="GCK45" s="1013"/>
      <c r="GCL45" s="1013"/>
      <c r="GCM45" s="1013"/>
      <c r="GCN45" s="1013"/>
      <c r="GCO45" s="1013"/>
      <c r="GCP45" s="1013"/>
      <c r="GCQ45" s="1013"/>
      <c r="GCR45" s="1013"/>
      <c r="GCS45" s="1013"/>
      <c r="GCT45" s="1013"/>
      <c r="GCU45" s="1013"/>
      <c r="GCV45" s="1013"/>
      <c r="GCW45" s="1013"/>
      <c r="GCX45" s="1013"/>
      <c r="GCY45" s="1013"/>
      <c r="GCZ45" s="1013"/>
      <c r="GDA45" s="1013"/>
      <c r="GDB45" s="1013"/>
      <c r="GDC45" s="1013"/>
      <c r="GDD45" s="1013"/>
      <c r="GDE45" s="1013"/>
      <c r="GDF45" s="1013"/>
      <c r="GDG45" s="1013"/>
      <c r="GDH45" s="1013"/>
      <c r="GDI45" s="1013"/>
      <c r="GDJ45" s="1013"/>
      <c r="GDK45" s="1013"/>
      <c r="GDL45" s="1013"/>
      <c r="GDM45" s="1013"/>
      <c r="GDN45" s="1013"/>
      <c r="GDO45" s="1013"/>
      <c r="GDP45" s="1013"/>
      <c r="GDQ45" s="1013"/>
      <c r="GDR45" s="1013"/>
      <c r="GDS45" s="1013"/>
      <c r="GDT45" s="1013"/>
      <c r="GDU45" s="1013"/>
      <c r="GDV45" s="1013"/>
      <c r="GDW45" s="1013"/>
      <c r="GDX45" s="1013"/>
      <c r="GDY45" s="1013"/>
      <c r="GDZ45" s="1013"/>
      <c r="GEA45" s="1013"/>
      <c r="GEB45" s="1013"/>
      <c r="GEC45" s="1013"/>
      <c r="GED45" s="1013"/>
      <c r="GEE45" s="1013"/>
      <c r="GEF45" s="1013"/>
      <c r="GEG45" s="1013"/>
      <c r="GEH45" s="1013"/>
      <c r="GEI45" s="1013"/>
      <c r="GEJ45" s="1013"/>
      <c r="GEK45" s="1013"/>
      <c r="GEL45" s="1013"/>
      <c r="GEM45" s="1013"/>
      <c r="GEN45" s="1013"/>
      <c r="GEO45" s="1013"/>
      <c r="GEP45" s="1013"/>
      <c r="GEQ45" s="1013"/>
      <c r="GER45" s="1013"/>
      <c r="GES45" s="1013"/>
      <c r="GET45" s="1013"/>
      <c r="GEU45" s="1013"/>
      <c r="GEV45" s="1013"/>
      <c r="GEW45" s="1013"/>
      <c r="GEX45" s="1013"/>
      <c r="GEY45" s="1013"/>
      <c r="GEZ45" s="1013"/>
      <c r="GFA45" s="1013"/>
      <c r="GFB45" s="1013"/>
      <c r="GFC45" s="1013"/>
      <c r="GFD45" s="1013"/>
      <c r="GFE45" s="1013"/>
      <c r="GFF45" s="1013"/>
      <c r="GFG45" s="1013"/>
      <c r="GFH45" s="1013"/>
      <c r="GFI45" s="1013"/>
      <c r="GFJ45" s="1013"/>
      <c r="GFK45" s="1013"/>
      <c r="GFL45" s="1013"/>
      <c r="GFM45" s="1013"/>
      <c r="GFN45" s="1013"/>
      <c r="GFO45" s="1013"/>
      <c r="GFP45" s="1013"/>
      <c r="GFQ45" s="1013"/>
      <c r="GFR45" s="1013"/>
      <c r="GFS45" s="1013"/>
      <c r="GFT45" s="1013"/>
      <c r="GFU45" s="1013"/>
      <c r="GFV45" s="1013"/>
      <c r="GFW45" s="1013"/>
      <c r="GFX45" s="1013"/>
      <c r="GFY45" s="1013"/>
      <c r="GFZ45" s="1013"/>
      <c r="GGA45" s="1013"/>
      <c r="GGB45" s="1013"/>
      <c r="GGC45" s="1013"/>
      <c r="GGD45" s="1013"/>
      <c r="GGE45" s="1013"/>
      <c r="GGF45" s="1013"/>
      <c r="GGG45" s="1013"/>
      <c r="GGH45" s="1013"/>
      <c r="GGI45" s="1013"/>
      <c r="GGJ45" s="1013"/>
      <c r="GGK45" s="1013"/>
      <c r="GGL45" s="1013"/>
      <c r="GGM45" s="1013"/>
      <c r="GGN45" s="1013"/>
      <c r="GGO45" s="1013"/>
      <c r="GGP45" s="1013"/>
      <c r="GGQ45" s="1013"/>
      <c r="GGR45" s="1013"/>
      <c r="GGS45" s="1013"/>
      <c r="GGT45" s="1013"/>
      <c r="GGU45" s="1013"/>
      <c r="GGV45" s="1013"/>
      <c r="GGW45" s="1013"/>
      <c r="GGX45" s="1013"/>
      <c r="GGY45" s="1013"/>
      <c r="GGZ45" s="1013"/>
      <c r="GHA45" s="1013"/>
      <c r="GHB45" s="1013"/>
      <c r="GHC45" s="1013"/>
      <c r="GHD45" s="1013"/>
      <c r="GHE45" s="1013"/>
      <c r="GHF45" s="1013"/>
      <c r="GHG45" s="1013"/>
      <c r="GHH45" s="1013"/>
      <c r="GHI45" s="1013"/>
      <c r="GHJ45" s="1013"/>
      <c r="GHK45" s="1013"/>
      <c r="GHL45" s="1013"/>
      <c r="GHM45" s="1013"/>
      <c r="GHN45" s="1013"/>
      <c r="GHO45" s="1013"/>
      <c r="GHP45" s="1013"/>
      <c r="GHQ45" s="1013"/>
      <c r="GHR45" s="1013"/>
      <c r="GHS45" s="1013"/>
      <c r="GHT45" s="1013"/>
      <c r="GHU45" s="1013"/>
      <c r="GHV45" s="1013"/>
      <c r="GHW45" s="1013"/>
      <c r="GHX45" s="1013"/>
      <c r="GHY45" s="1013"/>
      <c r="GHZ45" s="1013"/>
      <c r="GIA45" s="1013"/>
      <c r="GIB45" s="1013"/>
      <c r="GIC45" s="1013"/>
      <c r="GID45" s="1013"/>
      <c r="GIE45" s="1013"/>
      <c r="GIF45" s="1013"/>
      <c r="GIG45" s="1013"/>
      <c r="GIH45" s="1013"/>
      <c r="GII45" s="1013"/>
      <c r="GIJ45" s="1013"/>
      <c r="GIK45" s="1013"/>
      <c r="GIL45" s="1013"/>
      <c r="GIM45" s="1013"/>
      <c r="GIN45" s="1013"/>
      <c r="GIO45" s="1013"/>
      <c r="GIP45" s="1013"/>
      <c r="GIQ45" s="1013"/>
      <c r="GIR45" s="1013"/>
      <c r="GIS45" s="1013"/>
      <c r="GIT45" s="1013"/>
      <c r="GIU45" s="1013"/>
      <c r="GIV45" s="1013"/>
      <c r="GIW45" s="1013"/>
      <c r="GIX45" s="1013"/>
      <c r="GIY45" s="1013"/>
      <c r="GIZ45" s="1013"/>
      <c r="GJA45" s="1013"/>
      <c r="GJB45" s="1013"/>
      <c r="GJC45" s="1013"/>
      <c r="GJD45" s="1013"/>
      <c r="GJE45" s="1013"/>
      <c r="GJF45" s="1013"/>
      <c r="GJG45" s="1013"/>
      <c r="GJH45" s="1013"/>
      <c r="GJI45" s="1013"/>
      <c r="GJJ45" s="1013"/>
      <c r="GJK45" s="1013"/>
      <c r="GJL45" s="1013"/>
      <c r="GJM45" s="1013"/>
      <c r="GJN45" s="1013"/>
      <c r="GJO45" s="1013"/>
      <c r="GJP45" s="1013"/>
      <c r="GJQ45" s="1013"/>
      <c r="GJR45" s="1013"/>
      <c r="GJS45" s="1013"/>
      <c r="GJT45" s="1013"/>
      <c r="GJU45" s="1013"/>
      <c r="GJV45" s="1013"/>
      <c r="GJW45" s="1013"/>
      <c r="GJX45" s="1013"/>
      <c r="GJY45" s="1013"/>
      <c r="GJZ45" s="1013"/>
      <c r="GKA45" s="1013"/>
      <c r="GKB45" s="1013"/>
      <c r="GKC45" s="1013"/>
      <c r="GKD45" s="1013"/>
      <c r="GKE45" s="1013"/>
      <c r="GKF45" s="1013"/>
      <c r="GKG45" s="1013"/>
      <c r="GKH45" s="1013"/>
      <c r="GKI45" s="1013"/>
      <c r="GKJ45" s="1013"/>
      <c r="GKK45" s="1013"/>
      <c r="GKL45" s="1013"/>
      <c r="GKM45" s="1013"/>
      <c r="GKN45" s="1013"/>
      <c r="GKO45" s="1013"/>
      <c r="GKP45" s="1013"/>
      <c r="GKQ45" s="1013"/>
      <c r="GKR45" s="1013"/>
      <c r="GKS45" s="1013"/>
      <c r="GKT45" s="1013"/>
      <c r="GKU45" s="1013"/>
      <c r="GKV45" s="1013"/>
      <c r="GKW45" s="1013"/>
      <c r="GKX45" s="1013"/>
      <c r="GKY45" s="1013"/>
      <c r="GKZ45" s="1013"/>
      <c r="GLA45" s="1013"/>
      <c r="GLB45" s="1013"/>
      <c r="GLC45" s="1013"/>
      <c r="GLD45" s="1013"/>
      <c r="GLE45" s="1013"/>
      <c r="GLF45" s="1013"/>
      <c r="GLG45" s="1013"/>
      <c r="GLH45" s="1013"/>
      <c r="GLI45" s="1013"/>
      <c r="GLJ45" s="1013"/>
      <c r="GLK45" s="1013"/>
      <c r="GLL45" s="1013"/>
      <c r="GLM45" s="1013"/>
      <c r="GLN45" s="1013"/>
      <c r="GLO45" s="1013"/>
      <c r="GLP45" s="1013"/>
      <c r="GLQ45" s="1013"/>
      <c r="GLR45" s="1013"/>
      <c r="GLS45" s="1013"/>
      <c r="GLT45" s="1013"/>
      <c r="GLU45" s="1013"/>
      <c r="GLV45" s="1013"/>
      <c r="GLW45" s="1013"/>
      <c r="GLX45" s="1013"/>
      <c r="GLY45" s="1013"/>
      <c r="GLZ45" s="1013"/>
      <c r="GMA45" s="1013"/>
      <c r="GMB45" s="1013"/>
      <c r="GMC45" s="1013"/>
      <c r="GMD45" s="1013"/>
      <c r="GME45" s="1013"/>
      <c r="GMF45" s="1013"/>
      <c r="GMG45" s="1013"/>
      <c r="GMH45" s="1013"/>
      <c r="GMI45" s="1013"/>
      <c r="GMJ45" s="1013"/>
      <c r="GMK45" s="1013"/>
      <c r="GML45" s="1013"/>
      <c r="GMM45" s="1013"/>
      <c r="GMN45" s="1013"/>
      <c r="GMO45" s="1013"/>
      <c r="GMP45" s="1013"/>
      <c r="GMQ45" s="1013"/>
      <c r="GMR45" s="1013"/>
      <c r="GMS45" s="1013"/>
      <c r="GMT45" s="1013"/>
      <c r="GMU45" s="1013"/>
      <c r="GMV45" s="1013"/>
      <c r="GMW45" s="1013"/>
      <c r="GMX45" s="1013"/>
      <c r="GMY45" s="1013"/>
      <c r="GMZ45" s="1013"/>
      <c r="GNA45" s="1013"/>
      <c r="GNB45" s="1013"/>
      <c r="GNC45" s="1013"/>
      <c r="GND45" s="1013"/>
      <c r="GNE45" s="1013"/>
      <c r="GNF45" s="1013"/>
      <c r="GNG45" s="1013"/>
      <c r="GNH45" s="1013"/>
      <c r="GNI45" s="1013"/>
      <c r="GNJ45" s="1013"/>
      <c r="GNK45" s="1013"/>
      <c r="GNL45" s="1013"/>
      <c r="GNM45" s="1013"/>
      <c r="GNN45" s="1013"/>
      <c r="GNO45" s="1013"/>
      <c r="GNP45" s="1013"/>
      <c r="GNQ45" s="1013"/>
      <c r="GNR45" s="1013"/>
      <c r="GNS45" s="1013"/>
      <c r="GNT45" s="1013"/>
      <c r="GNU45" s="1013"/>
      <c r="GNV45" s="1013"/>
      <c r="GNW45" s="1013"/>
      <c r="GNX45" s="1013"/>
      <c r="GNY45" s="1013"/>
      <c r="GNZ45" s="1013"/>
      <c r="GOA45" s="1013"/>
      <c r="GOB45" s="1013"/>
      <c r="GOC45" s="1013"/>
      <c r="GOD45" s="1013"/>
      <c r="GOE45" s="1013"/>
      <c r="GOF45" s="1013"/>
      <c r="GOG45" s="1013"/>
      <c r="GOH45" s="1013"/>
      <c r="GOI45" s="1013"/>
      <c r="GOJ45" s="1013"/>
      <c r="GOK45" s="1013"/>
      <c r="GOL45" s="1013"/>
      <c r="GOM45" s="1013"/>
      <c r="GON45" s="1013"/>
      <c r="GOO45" s="1013"/>
      <c r="GOP45" s="1013"/>
      <c r="GOQ45" s="1013"/>
      <c r="GOR45" s="1013"/>
      <c r="GOS45" s="1013"/>
      <c r="GOT45" s="1013"/>
      <c r="GOU45" s="1013"/>
      <c r="GOV45" s="1013"/>
      <c r="GOW45" s="1013"/>
      <c r="GOX45" s="1013"/>
      <c r="GOY45" s="1013"/>
      <c r="GOZ45" s="1013"/>
      <c r="GPA45" s="1013"/>
      <c r="GPB45" s="1013"/>
      <c r="GPC45" s="1013"/>
      <c r="GPD45" s="1013"/>
      <c r="GPE45" s="1013"/>
      <c r="GPF45" s="1013"/>
      <c r="GPG45" s="1013"/>
      <c r="GPH45" s="1013"/>
      <c r="GPI45" s="1013"/>
      <c r="GPJ45" s="1013"/>
      <c r="GPK45" s="1013"/>
      <c r="GPL45" s="1013"/>
      <c r="GPM45" s="1013"/>
      <c r="GPN45" s="1013"/>
      <c r="GPO45" s="1013"/>
      <c r="GPP45" s="1013"/>
      <c r="GPQ45" s="1013"/>
      <c r="GPR45" s="1013"/>
      <c r="GPS45" s="1013"/>
      <c r="GPT45" s="1013"/>
      <c r="GPU45" s="1013"/>
      <c r="GPV45" s="1013"/>
      <c r="GPW45" s="1013"/>
      <c r="GPX45" s="1013"/>
      <c r="GPY45" s="1013"/>
      <c r="GPZ45" s="1013"/>
      <c r="GQA45" s="1013"/>
      <c r="GQB45" s="1013"/>
      <c r="GQC45" s="1013"/>
      <c r="GQD45" s="1013"/>
      <c r="GQE45" s="1013"/>
      <c r="GQF45" s="1013"/>
      <c r="GQG45" s="1013"/>
      <c r="GQH45" s="1013"/>
      <c r="GQI45" s="1013"/>
      <c r="GQJ45" s="1013"/>
      <c r="GQK45" s="1013"/>
      <c r="GQL45" s="1013"/>
      <c r="GQM45" s="1013"/>
      <c r="GQN45" s="1013"/>
      <c r="GQO45" s="1013"/>
      <c r="GQP45" s="1013"/>
      <c r="GQQ45" s="1013"/>
      <c r="GQR45" s="1013"/>
      <c r="GQS45" s="1013"/>
      <c r="GQT45" s="1013"/>
      <c r="GQU45" s="1013"/>
      <c r="GQV45" s="1013"/>
      <c r="GQW45" s="1013"/>
      <c r="GQX45" s="1013"/>
      <c r="GQY45" s="1013"/>
      <c r="GQZ45" s="1013"/>
      <c r="GRA45" s="1013"/>
      <c r="GRB45" s="1013"/>
      <c r="GRC45" s="1013"/>
      <c r="GRD45" s="1013"/>
      <c r="GRE45" s="1013"/>
      <c r="GRF45" s="1013"/>
      <c r="GRG45" s="1013"/>
      <c r="GRH45" s="1013"/>
      <c r="GRI45" s="1013"/>
      <c r="GRJ45" s="1013"/>
      <c r="GRK45" s="1013"/>
      <c r="GRL45" s="1013"/>
      <c r="GRM45" s="1013"/>
      <c r="GRN45" s="1013"/>
      <c r="GRO45" s="1013"/>
      <c r="GRP45" s="1013"/>
      <c r="GRQ45" s="1013"/>
      <c r="GRR45" s="1013"/>
      <c r="GRS45" s="1013"/>
      <c r="GRT45" s="1013"/>
      <c r="GRU45" s="1013"/>
      <c r="GRV45" s="1013"/>
      <c r="GRW45" s="1013"/>
      <c r="GRX45" s="1013"/>
      <c r="GRY45" s="1013"/>
      <c r="GRZ45" s="1013"/>
      <c r="GSA45" s="1013"/>
      <c r="GSB45" s="1013"/>
      <c r="GSC45" s="1013"/>
      <c r="GSD45" s="1013"/>
      <c r="GSE45" s="1013"/>
      <c r="GSF45" s="1013"/>
      <c r="GSG45" s="1013"/>
      <c r="GSH45" s="1013"/>
      <c r="GSI45" s="1013"/>
      <c r="GSJ45" s="1013"/>
      <c r="GSK45" s="1013"/>
      <c r="GSL45" s="1013"/>
      <c r="GSM45" s="1013"/>
      <c r="GSN45" s="1013"/>
      <c r="GSO45" s="1013"/>
      <c r="GSP45" s="1013"/>
      <c r="GSQ45" s="1013"/>
      <c r="GSR45" s="1013"/>
      <c r="GSS45" s="1013"/>
      <c r="GST45" s="1013"/>
      <c r="GSU45" s="1013"/>
      <c r="GSV45" s="1013"/>
      <c r="GSW45" s="1013"/>
      <c r="GSX45" s="1013"/>
      <c r="GSY45" s="1013"/>
      <c r="GSZ45" s="1013"/>
      <c r="GTA45" s="1013"/>
      <c r="GTB45" s="1013"/>
      <c r="GTC45" s="1013"/>
      <c r="GTD45" s="1013"/>
      <c r="GTE45" s="1013"/>
      <c r="GTF45" s="1013"/>
      <c r="GTG45" s="1013"/>
      <c r="GTH45" s="1013"/>
      <c r="GTI45" s="1013"/>
      <c r="GTJ45" s="1013"/>
      <c r="GTK45" s="1013"/>
      <c r="GTL45" s="1013"/>
      <c r="GTM45" s="1013"/>
      <c r="GTN45" s="1013"/>
      <c r="GTO45" s="1013"/>
      <c r="GTP45" s="1013"/>
      <c r="GTQ45" s="1013"/>
      <c r="GTR45" s="1013"/>
      <c r="GTS45" s="1013"/>
      <c r="GTT45" s="1013"/>
      <c r="GTU45" s="1013"/>
      <c r="GTV45" s="1013"/>
      <c r="GTW45" s="1013"/>
      <c r="GTX45" s="1013"/>
      <c r="GTY45" s="1013"/>
      <c r="GTZ45" s="1013"/>
      <c r="GUA45" s="1013"/>
      <c r="GUB45" s="1013"/>
      <c r="GUC45" s="1013"/>
      <c r="GUD45" s="1013"/>
      <c r="GUE45" s="1013"/>
      <c r="GUF45" s="1013"/>
      <c r="GUG45" s="1013"/>
      <c r="GUH45" s="1013"/>
      <c r="GUI45" s="1013"/>
      <c r="GUJ45" s="1013"/>
      <c r="GUK45" s="1013"/>
      <c r="GUL45" s="1013"/>
      <c r="GUM45" s="1013"/>
      <c r="GUN45" s="1013"/>
      <c r="GUO45" s="1013"/>
      <c r="GUP45" s="1013"/>
      <c r="GUQ45" s="1013"/>
      <c r="GUR45" s="1013"/>
      <c r="GUS45" s="1013"/>
      <c r="GUT45" s="1013"/>
      <c r="GUU45" s="1013"/>
      <c r="GUV45" s="1013"/>
      <c r="GUW45" s="1013"/>
      <c r="GUX45" s="1013"/>
      <c r="GUY45" s="1013"/>
      <c r="GUZ45" s="1013"/>
      <c r="GVA45" s="1013"/>
      <c r="GVB45" s="1013"/>
      <c r="GVC45" s="1013"/>
      <c r="GVD45" s="1013"/>
      <c r="GVE45" s="1013"/>
      <c r="GVF45" s="1013"/>
      <c r="GVG45" s="1013"/>
      <c r="GVH45" s="1013"/>
      <c r="GVI45" s="1013"/>
      <c r="GVJ45" s="1013"/>
      <c r="GVK45" s="1013"/>
      <c r="GVL45" s="1013"/>
      <c r="GVM45" s="1013"/>
      <c r="GVN45" s="1013"/>
      <c r="GVO45" s="1013"/>
      <c r="GVP45" s="1013"/>
      <c r="GVQ45" s="1013"/>
      <c r="GVR45" s="1013"/>
      <c r="GVS45" s="1013"/>
      <c r="GVT45" s="1013"/>
      <c r="GVU45" s="1013"/>
      <c r="GVV45" s="1013"/>
      <c r="GVW45" s="1013"/>
      <c r="GVX45" s="1013"/>
      <c r="GVY45" s="1013"/>
      <c r="GVZ45" s="1013"/>
      <c r="GWA45" s="1013"/>
      <c r="GWB45" s="1013"/>
      <c r="GWC45" s="1013"/>
      <c r="GWD45" s="1013"/>
      <c r="GWE45" s="1013"/>
      <c r="GWF45" s="1013"/>
      <c r="GWG45" s="1013"/>
      <c r="GWH45" s="1013"/>
      <c r="GWI45" s="1013"/>
      <c r="GWJ45" s="1013"/>
      <c r="GWK45" s="1013"/>
      <c r="GWL45" s="1013"/>
      <c r="GWM45" s="1013"/>
      <c r="GWN45" s="1013"/>
      <c r="GWO45" s="1013"/>
      <c r="GWP45" s="1013"/>
      <c r="GWQ45" s="1013"/>
      <c r="GWR45" s="1013"/>
      <c r="GWS45" s="1013"/>
      <c r="GWT45" s="1013"/>
      <c r="GWU45" s="1013"/>
      <c r="GWV45" s="1013"/>
      <c r="GWW45" s="1013"/>
      <c r="GWX45" s="1013"/>
      <c r="GWY45" s="1013"/>
      <c r="GWZ45" s="1013"/>
      <c r="GXA45" s="1013"/>
      <c r="GXB45" s="1013"/>
      <c r="GXC45" s="1013"/>
      <c r="GXD45" s="1013"/>
      <c r="GXE45" s="1013"/>
      <c r="GXF45" s="1013"/>
      <c r="GXG45" s="1013"/>
      <c r="GXH45" s="1013"/>
      <c r="GXI45" s="1013"/>
      <c r="GXJ45" s="1013"/>
      <c r="GXK45" s="1013"/>
      <c r="GXL45" s="1013"/>
      <c r="GXM45" s="1013"/>
      <c r="GXN45" s="1013"/>
      <c r="GXO45" s="1013"/>
      <c r="GXP45" s="1013"/>
      <c r="GXQ45" s="1013"/>
      <c r="GXR45" s="1013"/>
      <c r="GXS45" s="1013"/>
      <c r="GXT45" s="1013"/>
      <c r="GXU45" s="1013"/>
      <c r="GXV45" s="1013"/>
      <c r="GXW45" s="1013"/>
      <c r="GXX45" s="1013"/>
      <c r="GXY45" s="1013"/>
      <c r="GXZ45" s="1013"/>
      <c r="GYA45" s="1013"/>
      <c r="GYB45" s="1013"/>
      <c r="GYC45" s="1013"/>
      <c r="GYD45" s="1013"/>
      <c r="GYE45" s="1013"/>
      <c r="GYF45" s="1013"/>
      <c r="GYG45" s="1013"/>
      <c r="GYH45" s="1013"/>
      <c r="GYI45" s="1013"/>
      <c r="GYJ45" s="1013"/>
      <c r="GYK45" s="1013"/>
      <c r="GYL45" s="1013"/>
      <c r="GYM45" s="1013"/>
      <c r="GYN45" s="1013"/>
      <c r="GYO45" s="1013"/>
      <c r="GYP45" s="1013"/>
      <c r="GYQ45" s="1013"/>
      <c r="GYR45" s="1013"/>
      <c r="GYS45" s="1013"/>
      <c r="GYT45" s="1013"/>
      <c r="GYU45" s="1013"/>
      <c r="GYV45" s="1013"/>
      <c r="GYW45" s="1013"/>
      <c r="GYX45" s="1013"/>
      <c r="GYY45" s="1013"/>
      <c r="GYZ45" s="1013"/>
      <c r="GZA45" s="1013"/>
      <c r="GZB45" s="1013"/>
      <c r="GZC45" s="1013"/>
      <c r="GZD45" s="1013"/>
      <c r="GZE45" s="1013"/>
      <c r="GZF45" s="1013"/>
      <c r="GZG45" s="1013"/>
      <c r="GZH45" s="1013"/>
      <c r="GZI45" s="1013"/>
      <c r="GZJ45" s="1013"/>
      <c r="GZK45" s="1013"/>
      <c r="GZL45" s="1013"/>
      <c r="GZM45" s="1013"/>
      <c r="GZN45" s="1013"/>
      <c r="GZO45" s="1013"/>
      <c r="GZP45" s="1013"/>
      <c r="GZQ45" s="1013"/>
      <c r="GZR45" s="1013"/>
      <c r="GZS45" s="1013"/>
      <c r="GZT45" s="1013"/>
      <c r="GZU45" s="1013"/>
      <c r="GZV45" s="1013"/>
      <c r="GZW45" s="1013"/>
      <c r="GZX45" s="1013"/>
      <c r="GZY45" s="1013"/>
      <c r="GZZ45" s="1013"/>
      <c r="HAA45" s="1013"/>
      <c r="HAB45" s="1013"/>
      <c r="HAC45" s="1013"/>
      <c r="HAD45" s="1013"/>
      <c r="HAE45" s="1013"/>
      <c r="HAF45" s="1013"/>
      <c r="HAG45" s="1013"/>
      <c r="HAH45" s="1013"/>
      <c r="HAI45" s="1013"/>
      <c r="HAJ45" s="1013"/>
      <c r="HAK45" s="1013"/>
      <c r="HAL45" s="1013"/>
      <c r="HAM45" s="1013"/>
      <c r="HAN45" s="1013"/>
      <c r="HAO45" s="1013"/>
      <c r="HAP45" s="1013"/>
      <c r="HAQ45" s="1013"/>
      <c r="HAR45" s="1013"/>
      <c r="HAS45" s="1013"/>
      <c r="HAT45" s="1013"/>
      <c r="HAU45" s="1013"/>
      <c r="HAV45" s="1013"/>
      <c r="HAW45" s="1013"/>
      <c r="HAX45" s="1013"/>
      <c r="HAY45" s="1013"/>
      <c r="HAZ45" s="1013"/>
      <c r="HBA45" s="1013"/>
      <c r="HBB45" s="1013"/>
      <c r="HBC45" s="1013"/>
      <c r="HBD45" s="1013"/>
      <c r="HBE45" s="1013"/>
      <c r="HBF45" s="1013"/>
      <c r="HBG45" s="1013"/>
      <c r="HBH45" s="1013"/>
      <c r="HBI45" s="1013"/>
      <c r="HBJ45" s="1013"/>
      <c r="HBK45" s="1013"/>
      <c r="HBL45" s="1013"/>
      <c r="HBM45" s="1013"/>
      <c r="HBN45" s="1013"/>
      <c r="HBO45" s="1013"/>
      <c r="HBP45" s="1013"/>
      <c r="HBQ45" s="1013"/>
      <c r="HBR45" s="1013"/>
      <c r="HBS45" s="1013"/>
      <c r="HBT45" s="1013"/>
      <c r="HBU45" s="1013"/>
      <c r="HBV45" s="1013"/>
      <c r="HBW45" s="1013"/>
      <c r="HBX45" s="1013"/>
      <c r="HBY45" s="1013"/>
      <c r="HBZ45" s="1013"/>
      <c r="HCA45" s="1013"/>
      <c r="HCB45" s="1013"/>
      <c r="HCC45" s="1013"/>
      <c r="HCD45" s="1013"/>
      <c r="HCE45" s="1013"/>
      <c r="HCF45" s="1013"/>
      <c r="HCG45" s="1013"/>
      <c r="HCH45" s="1013"/>
      <c r="HCI45" s="1013"/>
      <c r="HCJ45" s="1013"/>
      <c r="HCK45" s="1013"/>
      <c r="HCL45" s="1013"/>
      <c r="HCM45" s="1013"/>
      <c r="HCN45" s="1013"/>
      <c r="HCO45" s="1013"/>
      <c r="HCP45" s="1013"/>
      <c r="HCQ45" s="1013"/>
      <c r="HCR45" s="1013"/>
      <c r="HCS45" s="1013"/>
      <c r="HCT45" s="1013"/>
      <c r="HCU45" s="1013"/>
      <c r="HCV45" s="1013"/>
      <c r="HCW45" s="1013"/>
      <c r="HCX45" s="1013"/>
      <c r="HCY45" s="1013"/>
      <c r="HCZ45" s="1013"/>
      <c r="HDA45" s="1013"/>
      <c r="HDB45" s="1013"/>
      <c r="HDC45" s="1013"/>
      <c r="HDD45" s="1013"/>
      <c r="HDE45" s="1013"/>
      <c r="HDF45" s="1013"/>
      <c r="HDG45" s="1013"/>
      <c r="HDH45" s="1013"/>
      <c r="HDI45" s="1013"/>
      <c r="HDJ45" s="1013"/>
      <c r="HDK45" s="1013"/>
      <c r="HDL45" s="1013"/>
      <c r="HDM45" s="1013"/>
      <c r="HDN45" s="1013"/>
      <c r="HDO45" s="1013"/>
      <c r="HDP45" s="1013"/>
      <c r="HDQ45" s="1013"/>
      <c r="HDR45" s="1013"/>
      <c r="HDS45" s="1013"/>
      <c r="HDT45" s="1013"/>
      <c r="HDU45" s="1013"/>
      <c r="HDV45" s="1013"/>
      <c r="HDW45" s="1013"/>
      <c r="HDX45" s="1013"/>
      <c r="HDY45" s="1013"/>
      <c r="HDZ45" s="1013"/>
      <c r="HEA45" s="1013"/>
      <c r="HEB45" s="1013"/>
      <c r="HEC45" s="1013"/>
      <c r="HED45" s="1013"/>
      <c r="HEE45" s="1013"/>
      <c r="HEF45" s="1013"/>
      <c r="HEG45" s="1013"/>
      <c r="HEH45" s="1013"/>
      <c r="HEI45" s="1013"/>
      <c r="HEJ45" s="1013"/>
      <c r="HEK45" s="1013"/>
      <c r="HEL45" s="1013"/>
      <c r="HEM45" s="1013"/>
      <c r="HEN45" s="1013"/>
      <c r="HEO45" s="1013"/>
      <c r="HEP45" s="1013"/>
      <c r="HEQ45" s="1013"/>
      <c r="HER45" s="1013"/>
      <c r="HES45" s="1013"/>
      <c r="HET45" s="1013"/>
      <c r="HEU45" s="1013"/>
      <c r="HEV45" s="1013"/>
      <c r="HEW45" s="1013"/>
      <c r="HEX45" s="1013"/>
      <c r="HEY45" s="1013"/>
      <c r="HEZ45" s="1013"/>
      <c r="HFA45" s="1013"/>
      <c r="HFB45" s="1013"/>
      <c r="HFC45" s="1013"/>
      <c r="HFD45" s="1013"/>
      <c r="HFE45" s="1013"/>
      <c r="HFF45" s="1013"/>
      <c r="HFG45" s="1013"/>
      <c r="HFH45" s="1013"/>
      <c r="HFI45" s="1013"/>
      <c r="HFJ45" s="1013"/>
      <c r="HFK45" s="1013"/>
      <c r="HFL45" s="1013"/>
      <c r="HFM45" s="1013"/>
      <c r="HFN45" s="1013"/>
      <c r="HFO45" s="1013"/>
      <c r="HFP45" s="1013"/>
      <c r="HFQ45" s="1013"/>
      <c r="HFR45" s="1013"/>
      <c r="HFS45" s="1013"/>
      <c r="HFT45" s="1013"/>
      <c r="HFU45" s="1013"/>
      <c r="HFV45" s="1013"/>
      <c r="HFW45" s="1013"/>
      <c r="HFX45" s="1013"/>
      <c r="HFY45" s="1013"/>
      <c r="HFZ45" s="1013"/>
      <c r="HGA45" s="1013"/>
      <c r="HGB45" s="1013"/>
      <c r="HGC45" s="1013"/>
      <c r="HGD45" s="1013"/>
      <c r="HGE45" s="1013"/>
      <c r="HGF45" s="1013"/>
      <c r="HGG45" s="1013"/>
      <c r="HGH45" s="1013"/>
      <c r="HGI45" s="1013"/>
      <c r="HGJ45" s="1013"/>
      <c r="HGK45" s="1013"/>
      <c r="HGL45" s="1013"/>
      <c r="HGM45" s="1013"/>
      <c r="HGN45" s="1013"/>
      <c r="HGO45" s="1013"/>
      <c r="HGP45" s="1013"/>
      <c r="HGQ45" s="1013"/>
      <c r="HGR45" s="1013"/>
      <c r="HGS45" s="1013"/>
      <c r="HGT45" s="1013"/>
      <c r="HGU45" s="1013"/>
      <c r="HGV45" s="1013"/>
      <c r="HGW45" s="1013"/>
      <c r="HGX45" s="1013"/>
      <c r="HGY45" s="1013"/>
      <c r="HGZ45" s="1013"/>
      <c r="HHA45" s="1013"/>
      <c r="HHB45" s="1013"/>
      <c r="HHC45" s="1013"/>
      <c r="HHD45" s="1013"/>
      <c r="HHE45" s="1013"/>
      <c r="HHF45" s="1013"/>
      <c r="HHG45" s="1013"/>
      <c r="HHH45" s="1013"/>
      <c r="HHI45" s="1013"/>
      <c r="HHJ45" s="1013"/>
      <c r="HHK45" s="1013"/>
      <c r="HHL45" s="1013"/>
      <c r="HHM45" s="1013"/>
      <c r="HHN45" s="1013"/>
      <c r="HHO45" s="1013"/>
      <c r="HHP45" s="1013"/>
      <c r="HHQ45" s="1013"/>
      <c r="HHR45" s="1013"/>
      <c r="HHS45" s="1013"/>
      <c r="HHT45" s="1013"/>
      <c r="HHU45" s="1013"/>
      <c r="HHV45" s="1013"/>
      <c r="HHW45" s="1013"/>
      <c r="HHX45" s="1013"/>
      <c r="HHY45" s="1013"/>
      <c r="HHZ45" s="1013"/>
      <c r="HIA45" s="1013"/>
      <c r="HIB45" s="1013"/>
      <c r="HIC45" s="1013"/>
      <c r="HID45" s="1013"/>
      <c r="HIE45" s="1013"/>
      <c r="HIF45" s="1013"/>
      <c r="HIG45" s="1013"/>
      <c r="HIH45" s="1013"/>
      <c r="HII45" s="1013"/>
      <c r="HIJ45" s="1013"/>
      <c r="HIK45" s="1013"/>
      <c r="HIL45" s="1013"/>
      <c r="HIM45" s="1013"/>
      <c r="HIN45" s="1013"/>
      <c r="HIO45" s="1013"/>
      <c r="HIP45" s="1013"/>
      <c r="HIQ45" s="1013"/>
      <c r="HIR45" s="1013"/>
      <c r="HIS45" s="1013"/>
      <c r="HIT45" s="1013"/>
      <c r="HIU45" s="1013"/>
      <c r="HIV45" s="1013"/>
      <c r="HIW45" s="1013"/>
      <c r="HIX45" s="1013"/>
      <c r="HIY45" s="1013"/>
      <c r="HIZ45" s="1013"/>
      <c r="HJA45" s="1013"/>
      <c r="HJB45" s="1013"/>
      <c r="HJC45" s="1013"/>
      <c r="HJD45" s="1013"/>
      <c r="HJE45" s="1013"/>
      <c r="HJF45" s="1013"/>
      <c r="HJG45" s="1013"/>
      <c r="HJH45" s="1013"/>
      <c r="HJI45" s="1013"/>
      <c r="HJJ45" s="1013"/>
      <c r="HJK45" s="1013"/>
      <c r="HJL45" s="1013"/>
      <c r="HJM45" s="1013"/>
      <c r="HJN45" s="1013"/>
      <c r="HJO45" s="1013"/>
      <c r="HJP45" s="1013"/>
      <c r="HJQ45" s="1013"/>
      <c r="HJR45" s="1013"/>
      <c r="HJS45" s="1013"/>
      <c r="HJT45" s="1013"/>
      <c r="HJU45" s="1013"/>
      <c r="HJV45" s="1013"/>
      <c r="HJW45" s="1013"/>
      <c r="HJX45" s="1013"/>
      <c r="HJY45" s="1013"/>
      <c r="HJZ45" s="1013"/>
      <c r="HKA45" s="1013"/>
      <c r="HKB45" s="1013"/>
      <c r="HKC45" s="1013"/>
      <c r="HKD45" s="1013"/>
      <c r="HKE45" s="1013"/>
      <c r="HKF45" s="1013"/>
      <c r="HKG45" s="1013"/>
      <c r="HKH45" s="1013"/>
      <c r="HKI45" s="1013"/>
      <c r="HKJ45" s="1013"/>
      <c r="HKK45" s="1013"/>
      <c r="HKL45" s="1013"/>
      <c r="HKM45" s="1013"/>
      <c r="HKN45" s="1013"/>
      <c r="HKO45" s="1013"/>
      <c r="HKP45" s="1013"/>
      <c r="HKQ45" s="1013"/>
      <c r="HKR45" s="1013"/>
      <c r="HKS45" s="1013"/>
      <c r="HKT45" s="1013"/>
      <c r="HKU45" s="1013"/>
      <c r="HKV45" s="1013"/>
      <c r="HKW45" s="1013"/>
      <c r="HKX45" s="1013"/>
      <c r="HKY45" s="1013"/>
      <c r="HKZ45" s="1013"/>
      <c r="HLA45" s="1013"/>
      <c r="HLB45" s="1013"/>
      <c r="HLC45" s="1013"/>
      <c r="HLD45" s="1013"/>
      <c r="HLE45" s="1013"/>
      <c r="HLF45" s="1013"/>
      <c r="HLG45" s="1013"/>
      <c r="HLH45" s="1013"/>
      <c r="HLI45" s="1013"/>
      <c r="HLJ45" s="1013"/>
      <c r="HLK45" s="1013"/>
      <c r="HLL45" s="1013"/>
      <c r="HLM45" s="1013"/>
      <c r="HLN45" s="1013"/>
      <c r="HLO45" s="1013"/>
      <c r="HLP45" s="1013"/>
      <c r="HLQ45" s="1013"/>
      <c r="HLR45" s="1013"/>
      <c r="HLS45" s="1013"/>
      <c r="HLT45" s="1013"/>
      <c r="HLU45" s="1013"/>
      <c r="HLV45" s="1013"/>
      <c r="HLW45" s="1013"/>
      <c r="HLX45" s="1013"/>
      <c r="HLY45" s="1013"/>
      <c r="HLZ45" s="1013"/>
      <c r="HMA45" s="1013"/>
      <c r="HMB45" s="1013"/>
      <c r="HMC45" s="1013"/>
      <c r="HMD45" s="1013"/>
      <c r="HME45" s="1013"/>
      <c r="HMF45" s="1013"/>
      <c r="HMG45" s="1013"/>
      <c r="HMH45" s="1013"/>
      <c r="HMI45" s="1013"/>
      <c r="HMJ45" s="1013"/>
      <c r="HMK45" s="1013"/>
      <c r="HML45" s="1013"/>
      <c r="HMM45" s="1013"/>
      <c r="HMN45" s="1013"/>
      <c r="HMO45" s="1013"/>
      <c r="HMP45" s="1013"/>
      <c r="HMQ45" s="1013"/>
      <c r="HMR45" s="1013"/>
      <c r="HMS45" s="1013"/>
      <c r="HMT45" s="1013"/>
      <c r="HMU45" s="1013"/>
      <c r="HMV45" s="1013"/>
      <c r="HMW45" s="1013"/>
      <c r="HMX45" s="1013"/>
      <c r="HMY45" s="1013"/>
      <c r="HMZ45" s="1013"/>
      <c r="HNA45" s="1013"/>
      <c r="HNB45" s="1013"/>
      <c r="HNC45" s="1013"/>
      <c r="HND45" s="1013"/>
      <c r="HNE45" s="1013"/>
      <c r="HNF45" s="1013"/>
      <c r="HNG45" s="1013"/>
      <c r="HNH45" s="1013"/>
      <c r="HNI45" s="1013"/>
      <c r="HNJ45" s="1013"/>
      <c r="HNK45" s="1013"/>
      <c r="HNL45" s="1013"/>
      <c r="HNM45" s="1013"/>
      <c r="HNN45" s="1013"/>
      <c r="HNO45" s="1013"/>
      <c r="HNP45" s="1013"/>
      <c r="HNQ45" s="1013"/>
      <c r="HNR45" s="1013"/>
      <c r="HNS45" s="1013"/>
      <c r="HNT45" s="1013"/>
      <c r="HNU45" s="1013"/>
      <c r="HNV45" s="1013"/>
      <c r="HNW45" s="1013"/>
      <c r="HNX45" s="1013"/>
      <c r="HNY45" s="1013"/>
      <c r="HNZ45" s="1013"/>
      <c r="HOA45" s="1013"/>
      <c r="HOB45" s="1013"/>
      <c r="HOC45" s="1013"/>
      <c r="HOD45" s="1013"/>
      <c r="HOE45" s="1013"/>
      <c r="HOF45" s="1013"/>
      <c r="HOG45" s="1013"/>
      <c r="HOH45" s="1013"/>
      <c r="HOI45" s="1013"/>
      <c r="HOJ45" s="1013"/>
      <c r="HOK45" s="1013"/>
      <c r="HOL45" s="1013"/>
      <c r="HOM45" s="1013"/>
      <c r="HON45" s="1013"/>
      <c r="HOO45" s="1013"/>
      <c r="HOP45" s="1013"/>
      <c r="HOQ45" s="1013"/>
      <c r="HOR45" s="1013"/>
      <c r="HOS45" s="1013"/>
      <c r="HOT45" s="1013"/>
      <c r="HOU45" s="1013"/>
      <c r="HOV45" s="1013"/>
      <c r="HOW45" s="1013"/>
      <c r="HOX45" s="1013"/>
      <c r="HOY45" s="1013"/>
      <c r="HOZ45" s="1013"/>
      <c r="HPA45" s="1013"/>
      <c r="HPB45" s="1013"/>
      <c r="HPC45" s="1013"/>
      <c r="HPD45" s="1013"/>
      <c r="HPE45" s="1013"/>
      <c r="HPF45" s="1013"/>
      <c r="HPG45" s="1013"/>
      <c r="HPH45" s="1013"/>
      <c r="HPI45" s="1013"/>
      <c r="HPJ45" s="1013"/>
      <c r="HPK45" s="1013"/>
      <c r="HPL45" s="1013"/>
      <c r="HPM45" s="1013"/>
      <c r="HPN45" s="1013"/>
      <c r="HPO45" s="1013"/>
      <c r="HPP45" s="1013"/>
      <c r="HPQ45" s="1013"/>
      <c r="HPR45" s="1013"/>
      <c r="HPS45" s="1013"/>
      <c r="HPT45" s="1013"/>
      <c r="HPU45" s="1013"/>
      <c r="HPV45" s="1013"/>
      <c r="HPW45" s="1013"/>
      <c r="HPX45" s="1013"/>
      <c r="HPY45" s="1013"/>
      <c r="HPZ45" s="1013"/>
      <c r="HQA45" s="1013"/>
      <c r="HQB45" s="1013"/>
      <c r="HQC45" s="1013"/>
      <c r="HQD45" s="1013"/>
      <c r="HQE45" s="1013"/>
      <c r="HQF45" s="1013"/>
      <c r="HQG45" s="1013"/>
      <c r="HQH45" s="1013"/>
      <c r="HQI45" s="1013"/>
      <c r="HQJ45" s="1013"/>
      <c r="HQK45" s="1013"/>
      <c r="HQL45" s="1013"/>
      <c r="HQM45" s="1013"/>
      <c r="HQN45" s="1013"/>
      <c r="HQO45" s="1013"/>
      <c r="HQP45" s="1013"/>
      <c r="HQQ45" s="1013"/>
      <c r="HQR45" s="1013"/>
      <c r="HQS45" s="1013"/>
      <c r="HQT45" s="1013"/>
      <c r="HQU45" s="1013"/>
      <c r="HQV45" s="1013"/>
      <c r="HQW45" s="1013"/>
      <c r="HQX45" s="1013"/>
      <c r="HQY45" s="1013"/>
      <c r="HQZ45" s="1013"/>
      <c r="HRA45" s="1013"/>
      <c r="HRB45" s="1013"/>
      <c r="HRC45" s="1013"/>
      <c r="HRD45" s="1013"/>
      <c r="HRE45" s="1013"/>
      <c r="HRF45" s="1013"/>
      <c r="HRG45" s="1013"/>
      <c r="HRH45" s="1013"/>
      <c r="HRI45" s="1013"/>
      <c r="HRJ45" s="1013"/>
      <c r="HRK45" s="1013"/>
      <c r="HRL45" s="1013"/>
      <c r="HRM45" s="1013"/>
      <c r="HRN45" s="1013"/>
      <c r="HRO45" s="1013"/>
      <c r="HRP45" s="1013"/>
      <c r="HRQ45" s="1013"/>
      <c r="HRR45" s="1013"/>
      <c r="HRS45" s="1013"/>
      <c r="HRT45" s="1013"/>
      <c r="HRU45" s="1013"/>
      <c r="HRV45" s="1013"/>
      <c r="HRW45" s="1013"/>
      <c r="HRX45" s="1013"/>
      <c r="HRY45" s="1013"/>
      <c r="HRZ45" s="1013"/>
      <c r="HSA45" s="1013"/>
      <c r="HSB45" s="1013"/>
      <c r="HSC45" s="1013"/>
      <c r="HSD45" s="1013"/>
      <c r="HSE45" s="1013"/>
      <c r="HSF45" s="1013"/>
      <c r="HSG45" s="1013"/>
      <c r="HSH45" s="1013"/>
      <c r="HSI45" s="1013"/>
      <c r="HSJ45" s="1013"/>
      <c r="HSK45" s="1013"/>
      <c r="HSL45" s="1013"/>
      <c r="HSM45" s="1013"/>
      <c r="HSN45" s="1013"/>
      <c r="HSO45" s="1013"/>
      <c r="HSP45" s="1013"/>
      <c r="HSQ45" s="1013"/>
      <c r="HSR45" s="1013"/>
      <c r="HSS45" s="1013"/>
      <c r="HST45" s="1013"/>
      <c r="HSU45" s="1013"/>
      <c r="HSV45" s="1013"/>
      <c r="HSW45" s="1013"/>
      <c r="HSX45" s="1013"/>
      <c r="HSY45" s="1013"/>
      <c r="HSZ45" s="1013"/>
      <c r="HTA45" s="1013"/>
      <c r="HTB45" s="1013"/>
      <c r="HTC45" s="1013"/>
      <c r="HTD45" s="1013"/>
      <c r="HTE45" s="1013"/>
      <c r="HTF45" s="1013"/>
      <c r="HTG45" s="1013"/>
      <c r="HTH45" s="1013"/>
      <c r="HTI45" s="1013"/>
      <c r="HTJ45" s="1013"/>
      <c r="HTK45" s="1013"/>
      <c r="HTL45" s="1013"/>
      <c r="HTM45" s="1013"/>
      <c r="HTN45" s="1013"/>
      <c r="HTO45" s="1013"/>
      <c r="HTP45" s="1013"/>
      <c r="HTQ45" s="1013"/>
      <c r="HTR45" s="1013"/>
      <c r="HTS45" s="1013"/>
      <c r="HTT45" s="1013"/>
      <c r="HTU45" s="1013"/>
      <c r="HTV45" s="1013"/>
      <c r="HTW45" s="1013"/>
      <c r="HTX45" s="1013"/>
      <c r="HTY45" s="1013"/>
      <c r="HTZ45" s="1013"/>
      <c r="HUA45" s="1013"/>
      <c r="HUB45" s="1013"/>
      <c r="HUC45" s="1013"/>
      <c r="HUD45" s="1013"/>
      <c r="HUE45" s="1013"/>
      <c r="HUF45" s="1013"/>
      <c r="HUG45" s="1013"/>
      <c r="HUH45" s="1013"/>
      <c r="HUI45" s="1013"/>
      <c r="HUJ45" s="1013"/>
      <c r="HUK45" s="1013"/>
      <c r="HUL45" s="1013"/>
      <c r="HUM45" s="1013"/>
      <c r="HUN45" s="1013"/>
      <c r="HUO45" s="1013"/>
      <c r="HUP45" s="1013"/>
      <c r="HUQ45" s="1013"/>
      <c r="HUR45" s="1013"/>
      <c r="HUS45" s="1013"/>
      <c r="HUT45" s="1013"/>
      <c r="HUU45" s="1013"/>
      <c r="HUV45" s="1013"/>
      <c r="HUW45" s="1013"/>
      <c r="HUX45" s="1013"/>
      <c r="HUY45" s="1013"/>
      <c r="HUZ45" s="1013"/>
      <c r="HVA45" s="1013"/>
      <c r="HVB45" s="1013"/>
      <c r="HVC45" s="1013"/>
      <c r="HVD45" s="1013"/>
      <c r="HVE45" s="1013"/>
      <c r="HVF45" s="1013"/>
      <c r="HVG45" s="1013"/>
      <c r="HVH45" s="1013"/>
      <c r="HVI45" s="1013"/>
      <c r="HVJ45" s="1013"/>
      <c r="HVK45" s="1013"/>
      <c r="HVL45" s="1013"/>
      <c r="HVM45" s="1013"/>
      <c r="HVN45" s="1013"/>
      <c r="HVO45" s="1013"/>
      <c r="HVP45" s="1013"/>
      <c r="HVQ45" s="1013"/>
      <c r="HVR45" s="1013"/>
      <c r="HVS45" s="1013"/>
      <c r="HVT45" s="1013"/>
      <c r="HVU45" s="1013"/>
      <c r="HVV45" s="1013"/>
      <c r="HVW45" s="1013"/>
      <c r="HVX45" s="1013"/>
      <c r="HVY45" s="1013"/>
      <c r="HVZ45" s="1013"/>
      <c r="HWA45" s="1013"/>
      <c r="HWB45" s="1013"/>
      <c r="HWC45" s="1013"/>
      <c r="HWD45" s="1013"/>
      <c r="HWE45" s="1013"/>
      <c r="HWF45" s="1013"/>
      <c r="HWG45" s="1013"/>
      <c r="HWH45" s="1013"/>
      <c r="HWI45" s="1013"/>
      <c r="HWJ45" s="1013"/>
      <c r="HWK45" s="1013"/>
      <c r="HWL45" s="1013"/>
      <c r="HWM45" s="1013"/>
      <c r="HWN45" s="1013"/>
      <c r="HWO45" s="1013"/>
      <c r="HWP45" s="1013"/>
      <c r="HWQ45" s="1013"/>
      <c r="HWR45" s="1013"/>
      <c r="HWS45" s="1013"/>
      <c r="HWT45" s="1013"/>
      <c r="HWU45" s="1013"/>
      <c r="HWV45" s="1013"/>
      <c r="HWW45" s="1013"/>
      <c r="HWX45" s="1013"/>
      <c r="HWY45" s="1013"/>
      <c r="HWZ45" s="1013"/>
      <c r="HXA45" s="1013"/>
      <c r="HXB45" s="1013"/>
      <c r="HXC45" s="1013"/>
      <c r="HXD45" s="1013"/>
      <c r="HXE45" s="1013"/>
      <c r="HXF45" s="1013"/>
      <c r="HXG45" s="1013"/>
      <c r="HXH45" s="1013"/>
      <c r="HXI45" s="1013"/>
      <c r="HXJ45" s="1013"/>
      <c r="HXK45" s="1013"/>
      <c r="HXL45" s="1013"/>
      <c r="HXM45" s="1013"/>
      <c r="HXN45" s="1013"/>
      <c r="HXO45" s="1013"/>
      <c r="HXP45" s="1013"/>
      <c r="HXQ45" s="1013"/>
      <c r="HXR45" s="1013"/>
      <c r="HXS45" s="1013"/>
      <c r="HXT45" s="1013"/>
      <c r="HXU45" s="1013"/>
      <c r="HXV45" s="1013"/>
      <c r="HXW45" s="1013"/>
      <c r="HXX45" s="1013"/>
      <c r="HXY45" s="1013"/>
      <c r="HXZ45" s="1013"/>
      <c r="HYA45" s="1013"/>
      <c r="HYB45" s="1013"/>
      <c r="HYC45" s="1013"/>
      <c r="HYD45" s="1013"/>
      <c r="HYE45" s="1013"/>
      <c r="HYF45" s="1013"/>
      <c r="HYG45" s="1013"/>
      <c r="HYH45" s="1013"/>
      <c r="HYI45" s="1013"/>
      <c r="HYJ45" s="1013"/>
      <c r="HYK45" s="1013"/>
      <c r="HYL45" s="1013"/>
      <c r="HYM45" s="1013"/>
      <c r="HYN45" s="1013"/>
      <c r="HYO45" s="1013"/>
      <c r="HYP45" s="1013"/>
      <c r="HYQ45" s="1013"/>
      <c r="HYR45" s="1013"/>
      <c r="HYS45" s="1013"/>
      <c r="HYT45" s="1013"/>
      <c r="HYU45" s="1013"/>
      <c r="HYV45" s="1013"/>
      <c r="HYW45" s="1013"/>
      <c r="HYX45" s="1013"/>
      <c r="HYY45" s="1013"/>
      <c r="HYZ45" s="1013"/>
      <c r="HZA45" s="1013"/>
      <c r="HZB45" s="1013"/>
      <c r="HZC45" s="1013"/>
      <c r="HZD45" s="1013"/>
      <c r="HZE45" s="1013"/>
      <c r="HZF45" s="1013"/>
      <c r="HZG45" s="1013"/>
      <c r="HZH45" s="1013"/>
      <c r="HZI45" s="1013"/>
      <c r="HZJ45" s="1013"/>
      <c r="HZK45" s="1013"/>
      <c r="HZL45" s="1013"/>
      <c r="HZM45" s="1013"/>
      <c r="HZN45" s="1013"/>
      <c r="HZO45" s="1013"/>
      <c r="HZP45" s="1013"/>
      <c r="HZQ45" s="1013"/>
      <c r="HZR45" s="1013"/>
      <c r="HZS45" s="1013"/>
      <c r="HZT45" s="1013"/>
      <c r="HZU45" s="1013"/>
      <c r="HZV45" s="1013"/>
      <c r="HZW45" s="1013"/>
      <c r="HZX45" s="1013"/>
      <c r="HZY45" s="1013"/>
      <c r="HZZ45" s="1013"/>
      <c r="IAA45" s="1013"/>
      <c r="IAB45" s="1013"/>
      <c r="IAC45" s="1013"/>
      <c r="IAD45" s="1013"/>
      <c r="IAE45" s="1013"/>
      <c r="IAF45" s="1013"/>
      <c r="IAG45" s="1013"/>
      <c r="IAH45" s="1013"/>
      <c r="IAI45" s="1013"/>
      <c r="IAJ45" s="1013"/>
      <c r="IAK45" s="1013"/>
      <c r="IAL45" s="1013"/>
      <c r="IAM45" s="1013"/>
      <c r="IAN45" s="1013"/>
      <c r="IAO45" s="1013"/>
      <c r="IAP45" s="1013"/>
      <c r="IAQ45" s="1013"/>
      <c r="IAR45" s="1013"/>
      <c r="IAS45" s="1013"/>
      <c r="IAT45" s="1013"/>
      <c r="IAU45" s="1013"/>
      <c r="IAV45" s="1013"/>
      <c r="IAW45" s="1013"/>
      <c r="IAX45" s="1013"/>
      <c r="IAY45" s="1013"/>
      <c r="IAZ45" s="1013"/>
      <c r="IBA45" s="1013"/>
      <c r="IBB45" s="1013"/>
      <c r="IBC45" s="1013"/>
      <c r="IBD45" s="1013"/>
      <c r="IBE45" s="1013"/>
      <c r="IBF45" s="1013"/>
      <c r="IBG45" s="1013"/>
      <c r="IBH45" s="1013"/>
      <c r="IBI45" s="1013"/>
      <c r="IBJ45" s="1013"/>
      <c r="IBK45" s="1013"/>
      <c r="IBL45" s="1013"/>
      <c r="IBM45" s="1013"/>
      <c r="IBN45" s="1013"/>
      <c r="IBO45" s="1013"/>
      <c r="IBP45" s="1013"/>
      <c r="IBQ45" s="1013"/>
      <c r="IBR45" s="1013"/>
      <c r="IBS45" s="1013"/>
      <c r="IBT45" s="1013"/>
      <c r="IBU45" s="1013"/>
      <c r="IBV45" s="1013"/>
      <c r="IBW45" s="1013"/>
      <c r="IBX45" s="1013"/>
      <c r="IBY45" s="1013"/>
      <c r="IBZ45" s="1013"/>
      <c r="ICA45" s="1013"/>
      <c r="ICB45" s="1013"/>
      <c r="ICC45" s="1013"/>
      <c r="ICD45" s="1013"/>
      <c r="ICE45" s="1013"/>
      <c r="ICF45" s="1013"/>
      <c r="ICG45" s="1013"/>
      <c r="ICH45" s="1013"/>
      <c r="ICI45" s="1013"/>
      <c r="ICJ45" s="1013"/>
      <c r="ICK45" s="1013"/>
      <c r="ICL45" s="1013"/>
      <c r="ICM45" s="1013"/>
      <c r="ICN45" s="1013"/>
      <c r="ICO45" s="1013"/>
      <c r="ICP45" s="1013"/>
      <c r="ICQ45" s="1013"/>
      <c r="ICR45" s="1013"/>
      <c r="ICS45" s="1013"/>
      <c r="ICT45" s="1013"/>
      <c r="ICU45" s="1013"/>
      <c r="ICV45" s="1013"/>
      <c r="ICW45" s="1013"/>
      <c r="ICX45" s="1013"/>
      <c r="ICY45" s="1013"/>
      <c r="ICZ45" s="1013"/>
      <c r="IDA45" s="1013"/>
      <c r="IDB45" s="1013"/>
      <c r="IDC45" s="1013"/>
      <c r="IDD45" s="1013"/>
      <c r="IDE45" s="1013"/>
      <c r="IDF45" s="1013"/>
      <c r="IDG45" s="1013"/>
      <c r="IDH45" s="1013"/>
      <c r="IDI45" s="1013"/>
      <c r="IDJ45" s="1013"/>
      <c r="IDK45" s="1013"/>
      <c r="IDL45" s="1013"/>
      <c r="IDM45" s="1013"/>
      <c r="IDN45" s="1013"/>
      <c r="IDO45" s="1013"/>
      <c r="IDP45" s="1013"/>
      <c r="IDQ45" s="1013"/>
      <c r="IDR45" s="1013"/>
      <c r="IDS45" s="1013"/>
      <c r="IDT45" s="1013"/>
      <c r="IDU45" s="1013"/>
      <c r="IDV45" s="1013"/>
      <c r="IDW45" s="1013"/>
      <c r="IDX45" s="1013"/>
      <c r="IDY45" s="1013"/>
      <c r="IDZ45" s="1013"/>
      <c r="IEA45" s="1013"/>
      <c r="IEB45" s="1013"/>
      <c r="IEC45" s="1013"/>
      <c r="IED45" s="1013"/>
      <c r="IEE45" s="1013"/>
      <c r="IEF45" s="1013"/>
      <c r="IEG45" s="1013"/>
      <c r="IEH45" s="1013"/>
      <c r="IEI45" s="1013"/>
      <c r="IEJ45" s="1013"/>
      <c r="IEK45" s="1013"/>
      <c r="IEL45" s="1013"/>
      <c r="IEM45" s="1013"/>
      <c r="IEN45" s="1013"/>
      <c r="IEO45" s="1013"/>
      <c r="IEP45" s="1013"/>
      <c r="IEQ45" s="1013"/>
      <c r="IER45" s="1013"/>
      <c r="IES45" s="1013"/>
      <c r="IET45" s="1013"/>
      <c r="IEU45" s="1013"/>
      <c r="IEV45" s="1013"/>
      <c r="IEW45" s="1013"/>
      <c r="IEX45" s="1013"/>
      <c r="IEY45" s="1013"/>
      <c r="IEZ45" s="1013"/>
      <c r="IFA45" s="1013"/>
      <c r="IFB45" s="1013"/>
      <c r="IFC45" s="1013"/>
      <c r="IFD45" s="1013"/>
      <c r="IFE45" s="1013"/>
      <c r="IFF45" s="1013"/>
      <c r="IFG45" s="1013"/>
      <c r="IFH45" s="1013"/>
      <c r="IFI45" s="1013"/>
      <c r="IFJ45" s="1013"/>
      <c r="IFK45" s="1013"/>
      <c r="IFL45" s="1013"/>
      <c r="IFM45" s="1013"/>
      <c r="IFN45" s="1013"/>
      <c r="IFO45" s="1013"/>
      <c r="IFP45" s="1013"/>
      <c r="IFQ45" s="1013"/>
      <c r="IFR45" s="1013"/>
      <c r="IFS45" s="1013"/>
      <c r="IFT45" s="1013"/>
      <c r="IFU45" s="1013"/>
      <c r="IFV45" s="1013"/>
      <c r="IFW45" s="1013"/>
      <c r="IFX45" s="1013"/>
      <c r="IFY45" s="1013"/>
      <c r="IFZ45" s="1013"/>
      <c r="IGA45" s="1013"/>
      <c r="IGB45" s="1013"/>
      <c r="IGC45" s="1013"/>
      <c r="IGD45" s="1013"/>
      <c r="IGE45" s="1013"/>
      <c r="IGF45" s="1013"/>
      <c r="IGG45" s="1013"/>
      <c r="IGH45" s="1013"/>
      <c r="IGI45" s="1013"/>
      <c r="IGJ45" s="1013"/>
      <c r="IGK45" s="1013"/>
      <c r="IGL45" s="1013"/>
      <c r="IGM45" s="1013"/>
      <c r="IGN45" s="1013"/>
      <c r="IGO45" s="1013"/>
      <c r="IGP45" s="1013"/>
      <c r="IGQ45" s="1013"/>
      <c r="IGR45" s="1013"/>
      <c r="IGS45" s="1013"/>
      <c r="IGT45" s="1013"/>
      <c r="IGU45" s="1013"/>
      <c r="IGV45" s="1013"/>
      <c r="IGW45" s="1013"/>
      <c r="IGX45" s="1013"/>
      <c r="IGY45" s="1013"/>
      <c r="IGZ45" s="1013"/>
      <c r="IHA45" s="1013"/>
      <c r="IHB45" s="1013"/>
      <c r="IHC45" s="1013"/>
      <c r="IHD45" s="1013"/>
      <c r="IHE45" s="1013"/>
      <c r="IHF45" s="1013"/>
      <c r="IHG45" s="1013"/>
      <c r="IHH45" s="1013"/>
      <c r="IHI45" s="1013"/>
      <c r="IHJ45" s="1013"/>
      <c r="IHK45" s="1013"/>
      <c r="IHL45" s="1013"/>
      <c r="IHM45" s="1013"/>
      <c r="IHN45" s="1013"/>
      <c r="IHO45" s="1013"/>
      <c r="IHP45" s="1013"/>
      <c r="IHQ45" s="1013"/>
      <c r="IHR45" s="1013"/>
      <c r="IHS45" s="1013"/>
      <c r="IHT45" s="1013"/>
      <c r="IHU45" s="1013"/>
      <c r="IHV45" s="1013"/>
      <c r="IHW45" s="1013"/>
      <c r="IHX45" s="1013"/>
      <c r="IHY45" s="1013"/>
      <c r="IHZ45" s="1013"/>
      <c r="IIA45" s="1013"/>
      <c r="IIB45" s="1013"/>
      <c r="IIC45" s="1013"/>
      <c r="IID45" s="1013"/>
      <c r="IIE45" s="1013"/>
      <c r="IIF45" s="1013"/>
      <c r="IIG45" s="1013"/>
      <c r="IIH45" s="1013"/>
      <c r="III45" s="1013"/>
      <c r="IIJ45" s="1013"/>
      <c r="IIK45" s="1013"/>
      <c r="IIL45" s="1013"/>
      <c r="IIM45" s="1013"/>
      <c r="IIN45" s="1013"/>
      <c r="IIO45" s="1013"/>
      <c r="IIP45" s="1013"/>
      <c r="IIQ45" s="1013"/>
      <c r="IIR45" s="1013"/>
      <c r="IIS45" s="1013"/>
      <c r="IIT45" s="1013"/>
      <c r="IIU45" s="1013"/>
      <c r="IIV45" s="1013"/>
      <c r="IIW45" s="1013"/>
      <c r="IIX45" s="1013"/>
      <c r="IIY45" s="1013"/>
      <c r="IIZ45" s="1013"/>
      <c r="IJA45" s="1013"/>
      <c r="IJB45" s="1013"/>
      <c r="IJC45" s="1013"/>
      <c r="IJD45" s="1013"/>
      <c r="IJE45" s="1013"/>
      <c r="IJF45" s="1013"/>
      <c r="IJG45" s="1013"/>
      <c r="IJH45" s="1013"/>
      <c r="IJI45" s="1013"/>
      <c r="IJJ45" s="1013"/>
      <c r="IJK45" s="1013"/>
      <c r="IJL45" s="1013"/>
      <c r="IJM45" s="1013"/>
      <c r="IJN45" s="1013"/>
      <c r="IJO45" s="1013"/>
      <c r="IJP45" s="1013"/>
      <c r="IJQ45" s="1013"/>
      <c r="IJR45" s="1013"/>
      <c r="IJS45" s="1013"/>
      <c r="IJT45" s="1013"/>
      <c r="IJU45" s="1013"/>
      <c r="IJV45" s="1013"/>
      <c r="IJW45" s="1013"/>
      <c r="IJX45" s="1013"/>
      <c r="IJY45" s="1013"/>
      <c r="IJZ45" s="1013"/>
      <c r="IKA45" s="1013"/>
      <c r="IKB45" s="1013"/>
      <c r="IKC45" s="1013"/>
      <c r="IKD45" s="1013"/>
      <c r="IKE45" s="1013"/>
      <c r="IKF45" s="1013"/>
      <c r="IKG45" s="1013"/>
      <c r="IKH45" s="1013"/>
      <c r="IKI45" s="1013"/>
      <c r="IKJ45" s="1013"/>
      <c r="IKK45" s="1013"/>
      <c r="IKL45" s="1013"/>
      <c r="IKM45" s="1013"/>
      <c r="IKN45" s="1013"/>
      <c r="IKO45" s="1013"/>
      <c r="IKP45" s="1013"/>
      <c r="IKQ45" s="1013"/>
      <c r="IKR45" s="1013"/>
      <c r="IKS45" s="1013"/>
      <c r="IKT45" s="1013"/>
      <c r="IKU45" s="1013"/>
      <c r="IKV45" s="1013"/>
      <c r="IKW45" s="1013"/>
      <c r="IKX45" s="1013"/>
      <c r="IKY45" s="1013"/>
      <c r="IKZ45" s="1013"/>
      <c r="ILA45" s="1013"/>
      <c r="ILB45" s="1013"/>
      <c r="ILC45" s="1013"/>
      <c r="ILD45" s="1013"/>
      <c r="ILE45" s="1013"/>
      <c r="ILF45" s="1013"/>
      <c r="ILG45" s="1013"/>
      <c r="ILH45" s="1013"/>
      <c r="ILI45" s="1013"/>
      <c r="ILJ45" s="1013"/>
      <c r="ILK45" s="1013"/>
      <c r="ILL45" s="1013"/>
      <c r="ILM45" s="1013"/>
      <c r="ILN45" s="1013"/>
      <c r="ILO45" s="1013"/>
      <c r="ILP45" s="1013"/>
      <c r="ILQ45" s="1013"/>
      <c r="ILR45" s="1013"/>
      <c r="ILS45" s="1013"/>
      <c r="ILT45" s="1013"/>
      <c r="ILU45" s="1013"/>
      <c r="ILV45" s="1013"/>
      <c r="ILW45" s="1013"/>
      <c r="ILX45" s="1013"/>
      <c r="ILY45" s="1013"/>
      <c r="ILZ45" s="1013"/>
      <c r="IMA45" s="1013"/>
      <c r="IMB45" s="1013"/>
      <c r="IMC45" s="1013"/>
      <c r="IMD45" s="1013"/>
      <c r="IME45" s="1013"/>
      <c r="IMF45" s="1013"/>
      <c r="IMG45" s="1013"/>
      <c r="IMH45" s="1013"/>
      <c r="IMI45" s="1013"/>
      <c r="IMJ45" s="1013"/>
      <c r="IMK45" s="1013"/>
      <c r="IML45" s="1013"/>
      <c r="IMM45" s="1013"/>
      <c r="IMN45" s="1013"/>
      <c r="IMO45" s="1013"/>
      <c r="IMP45" s="1013"/>
      <c r="IMQ45" s="1013"/>
      <c r="IMR45" s="1013"/>
      <c r="IMS45" s="1013"/>
      <c r="IMT45" s="1013"/>
      <c r="IMU45" s="1013"/>
      <c r="IMV45" s="1013"/>
      <c r="IMW45" s="1013"/>
      <c r="IMX45" s="1013"/>
      <c r="IMY45" s="1013"/>
      <c r="IMZ45" s="1013"/>
      <c r="INA45" s="1013"/>
      <c r="INB45" s="1013"/>
      <c r="INC45" s="1013"/>
      <c r="IND45" s="1013"/>
      <c r="INE45" s="1013"/>
      <c r="INF45" s="1013"/>
      <c r="ING45" s="1013"/>
      <c r="INH45" s="1013"/>
      <c r="INI45" s="1013"/>
      <c r="INJ45" s="1013"/>
      <c r="INK45" s="1013"/>
      <c r="INL45" s="1013"/>
      <c r="INM45" s="1013"/>
      <c r="INN45" s="1013"/>
      <c r="INO45" s="1013"/>
      <c r="INP45" s="1013"/>
      <c r="INQ45" s="1013"/>
      <c r="INR45" s="1013"/>
      <c r="INS45" s="1013"/>
      <c r="INT45" s="1013"/>
      <c r="INU45" s="1013"/>
      <c r="INV45" s="1013"/>
      <c r="INW45" s="1013"/>
      <c r="INX45" s="1013"/>
      <c r="INY45" s="1013"/>
      <c r="INZ45" s="1013"/>
      <c r="IOA45" s="1013"/>
      <c r="IOB45" s="1013"/>
      <c r="IOC45" s="1013"/>
      <c r="IOD45" s="1013"/>
      <c r="IOE45" s="1013"/>
      <c r="IOF45" s="1013"/>
      <c r="IOG45" s="1013"/>
      <c r="IOH45" s="1013"/>
      <c r="IOI45" s="1013"/>
      <c r="IOJ45" s="1013"/>
      <c r="IOK45" s="1013"/>
      <c r="IOL45" s="1013"/>
      <c r="IOM45" s="1013"/>
      <c r="ION45" s="1013"/>
      <c r="IOO45" s="1013"/>
      <c r="IOP45" s="1013"/>
      <c r="IOQ45" s="1013"/>
      <c r="IOR45" s="1013"/>
      <c r="IOS45" s="1013"/>
      <c r="IOT45" s="1013"/>
      <c r="IOU45" s="1013"/>
      <c r="IOV45" s="1013"/>
      <c r="IOW45" s="1013"/>
      <c r="IOX45" s="1013"/>
      <c r="IOY45" s="1013"/>
      <c r="IOZ45" s="1013"/>
      <c r="IPA45" s="1013"/>
      <c r="IPB45" s="1013"/>
      <c r="IPC45" s="1013"/>
      <c r="IPD45" s="1013"/>
      <c r="IPE45" s="1013"/>
      <c r="IPF45" s="1013"/>
      <c r="IPG45" s="1013"/>
      <c r="IPH45" s="1013"/>
      <c r="IPI45" s="1013"/>
      <c r="IPJ45" s="1013"/>
      <c r="IPK45" s="1013"/>
      <c r="IPL45" s="1013"/>
      <c r="IPM45" s="1013"/>
      <c r="IPN45" s="1013"/>
      <c r="IPO45" s="1013"/>
      <c r="IPP45" s="1013"/>
      <c r="IPQ45" s="1013"/>
      <c r="IPR45" s="1013"/>
      <c r="IPS45" s="1013"/>
      <c r="IPT45" s="1013"/>
      <c r="IPU45" s="1013"/>
      <c r="IPV45" s="1013"/>
      <c r="IPW45" s="1013"/>
      <c r="IPX45" s="1013"/>
      <c r="IPY45" s="1013"/>
      <c r="IPZ45" s="1013"/>
      <c r="IQA45" s="1013"/>
      <c r="IQB45" s="1013"/>
      <c r="IQC45" s="1013"/>
      <c r="IQD45" s="1013"/>
      <c r="IQE45" s="1013"/>
      <c r="IQF45" s="1013"/>
      <c r="IQG45" s="1013"/>
      <c r="IQH45" s="1013"/>
      <c r="IQI45" s="1013"/>
      <c r="IQJ45" s="1013"/>
      <c r="IQK45" s="1013"/>
      <c r="IQL45" s="1013"/>
      <c r="IQM45" s="1013"/>
      <c r="IQN45" s="1013"/>
      <c r="IQO45" s="1013"/>
      <c r="IQP45" s="1013"/>
      <c r="IQQ45" s="1013"/>
      <c r="IQR45" s="1013"/>
      <c r="IQS45" s="1013"/>
      <c r="IQT45" s="1013"/>
      <c r="IQU45" s="1013"/>
      <c r="IQV45" s="1013"/>
      <c r="IQW45" s="1013"/>
      <c r="IQX45" s="1013"/>
      <c r="IQY45" s="1013"/>
      <c r="IQZ45" s="1013"/>
      <c r="IRA45" s="1013"/>
      <c r="IRB45" s="1013"/>
      <c r="IRC45" s="1013"/>
      <c r="IRD45" s="1013"/>
      <c r="IRE45" s="1013"/>
      <c r="IRF45" s="1013"/>
      <c r="IRG45" s="1013"/>
      <c r="IRH45" s="1013"/>
      <c r="IRI45" s="1013"/>
      <c r="IRJ45" s="1013"/>
      <c r="IRK45" s="1013"/>
      <c r="IRL45" s="1013"/>
      <c r="IRM45" s="1013"/>
      <c r="IRN45" s="1013"/>
      <c r="IRO45" s="1013"/>
      <c r="IRP45" s="1013"/>
      <c r="IRQ45" s="1013"/>
      <c r="IRR45" s="1013"/>
      <c r="IRS45" s="1013"/>
      <c r="IRT45" s="1013"/>
      <c r="IRU45" s="1013"/>
      <c r="IRV45" s="1013"/>
      <c r="IRW45" s="1013"/>
      <c r="IRX45" s="1013"/>
      <c r="IRY45" s="1013"/>
      <c r="IRZ45" s="1013"/>
      <c r="ISA45" s="1013"/>
      <c r="ISB45" s="1013"/>
      <c r="ISC45" s="1013"/>
      <c r="ISD45" s="1013"/>
      <c r="ISE45" s="1013"/>
      <c r="ISF45" s="1013"/>
      <c r="ISG45" s="1013"/>
      <c r="ISH45" s="1013"/>
      <c r="ISI45" s="1013"/>
      <c r="ISJ45" s="1013"/>
      <c r="ISK45" s="1013"/>
      <c r="ISL45" s="1013"/>
      <c r="ISM45" s="1013"/>
      <c r="ISN45" s="1013"/>
      <c r="ISO45" s="1013"/>
      <c r="ISP45" s="1013"/>
      <c r="ISQ45" s="1013"/>
      <c r="ISR45" s="1013"/>
      <c r="ISS45" s="1013"/>
      <c r="IST45" s="1013"/>
      <c r="ISU45" s="1013"/>
      <c r="ISV45" s="1013"/>
      <c r="ISW45" s="1013"/>
      <c r="ISX45" s="1013"/>
      <c r="ISY45" s="1013"/>
      <c r="ISZ45" s="1013"/>
      <c r="ITA45" s="1013"/>
      <c r="ITB45" s="1013"/>
      <c r="ITC45" s="1013"/>
      <c r="ITD45" s="1013"/>
      <c r="ITE45" s="1013"/>
      <c r="ITF45" s="1013"/>
      <c r="ITG45" s="1013"/>
      <c r="ITH45" s="1013"/>
      <c r="ITI45" s="1013"/>
      <c r="ITJ45" s="1013"/>
      <c r="ITK45" s="1013"/>
      <c r="ITL45" s="1013"/>
      <c r="ITM45" s="1013"/>
      <c r="ITN45" s="1013"/>
      <c r="ITO45" s="1013"/>
      <c r="ITP45" s="1013"/>
      <c r="ITQ45" s="1013"/>
      <c r="ITR45" s="1013"/>
      <c r="ITS45" s="1013"/>
      <c r="ITT45" s="1013"/>
      <c r="ITU45" s="1013"/>
      <c r="ITV45" s="1013"/>
      <c r="ITW45" s="1013"/>
      <c r="ITX45" s="1013"/>
      <c r="ITY45" s="1013"/>
      <c r="ITZ45" s="1013"/>
      <c r="IUA45" s="1013"/>
      <c r="IUB45" s="1013"/>
      <c r="IUC45" s="1013"/>
      <c r="IUD45" s="1013"/>
      <c r="IUE45" s="1013"/>
      <c r="IUF45" s="1013"/>
      <c r="IUG45" s="1013"/>
      <c r="IUH45" s="1013"/>
      <c r="IUI45" s="1013"/>
      <c r="IUJ45" s="1013"/>
      <c r="IUK45" s="1013"/>
      <c r="IUL45" s="1013"/>
      <c r="IUM45" s="1013"/>
      <c r="IUN45" s="1013"/>
      <c r="IUO45" s="1013"/>
      <c r="IUP45" s="1013"/>
      <c r="IUQ45" s="1013"/>
      <c r="IUR45" s="1013"/>
      <c r="IUS45" s="1013"/>
      <c r="IUT45" s="1013"/>
      <c r="IUU45" s="1013"/>
      <c r="IUV45" s="1013"/>
      <c r="IUW45" s="1013"/>
      <c r="IUX45" s="1013"/>
      <c r="IUY45" s="1013"/>
      <c r="IUZ45" s="1013"/>
      <c r="IVA45" s="1013"/>
      <c r="IVB45" s="1013"/>
      <c r="IVC45" s="1013"/>
      <c r="IVD45" s="1013"/>
      <c r="IVE45" s="1013"/>
      <c r="IVF45" s="1013"/>
      <c r="IVG45" s="1013"/>
      <c r="IVH45" s="1013"/>
      <c r="IVI45" s="1013"/>
      <c r="IVJ45" s="1013"/>
      <c r="IVK45" s="1013"/>
      <c r="IVL45" s="1013"/>
      <c r="IVM45" s="1013"/>
      <c r="IVN45" s="1013"/>
      <c r="IVO45" s="1013"/>
      <c r="IVP45" s="1013"/>
      <c r="IVQ45" s="1013"/>
      <c r="IVR45" s="1013"/>
      <c r="IVS45" s="1013"/>
      <c r="IVT45" s="1013"/>
      <c r="IVU45" s="1013"/>
      <c r="IVV45" s="1013"/>
      <c r="IVW45" s="1013"/>
      <c r="IVX45" s="1013"/>
      <c r="IVY45" s="1013"/>
      <c r="IVZ45" s="1013"/>
      <c r="IWA45" s="1013"/>
      <c r="IWB45" s="1013"/>
      <c r="IWC45" s="1013"/>
      <c r="IWD45" s="1013"/>
      <c r="IWE45" s="1013"/>
      <c r="IWF45" s="1013"/>
      <c r="IWG45" s="1013"/>
      <c r="IWH45" s="1013"/>
      <c r="IWI45" s="1013"/>
      <c r="IWJ45" s="1013"/>
      <c r="IWK45" s="1013"/>
      <c r="IWL45" s="1013"/>
      <c r="IWM45" s="1013"/>
      <c r="IWN45" s="1013"/>
      <c r="IWO45" s="1013"/>
      <c r="IWP45" s="1013"/>
      <c r="IWQ45" s="1013"/>
      <c r="IWR45" s="1013"/>
      <c r="IWS45" s="1013"/>
      <c r="IWT45" s="1013"/>
      <c r="IWU45" s="1013"/>
      <c r="IWV45" s="1013"/>
      <c r="IWW45" s="1013"/>
      <c r="IWX45" s="1013"/>
      <c r="IWY45" s="1013"/>
      <c r="IWZ45" s="1013"/>
      <c r="IXA45" s="1013"/>
      <c r="IXB45" s="1013"/>
      <c r="IXC45" s="1013"/>
      <c r="IXD45" s="1013"/>
      <c r="IXE45" s="1013"/>
      <c r="IXF45" s="1013"/>
      <c r="IXG45" s="1013"/>
      <c r="IXH45" s="1013"/>
      <c r="IXI45" s="1013"/>
      <c r="IXJ45" s="1013"/>
      <c r="IXK45" s="1013"/>
      <c r="IXL45" s="1013"/>
      <c r="IXM45" s="1013"/>
      <c r="IXN45" s="1013"/>
      <c r="IXO45" s="1013"/>
      <c r="IXP45" s="1013"/>
      <c r="IXQ45" s="1013"/>
      <c r="IXR45" s="1013"/>
      <c r="IXS45" s="1013"/>
      <c r="IXT45" s="1013"/>
      <c r="IXU45" s="1013"/>
      <c r="IXV45" s="1013"/>
      <c r="IXW45" s="1013"/>
      <c r="IXX45" s="1013"/>
      <c r="IXY45" s="1013"/>
      <c r="IXZ45" s="1013"/>
      <c r="IYA45" s="1013"/>
      <c r="IYB45" s="1013"/>
      <c r="IYC45" s="1013"/>
      <c r="IYD45" s="1013"/>
      <c r="IYE45" s="1013"/>
      <c r="IYF45" s="1013"/>
      <c r="IYG45" s="1013"/>
      <c r="IYH45" s="1013"/>
      <c r="IYI45" s="1013"/>
      <c r="IYJ45" s="1013"/>
      <c r="IYK45" s="1013"/>
      <c r="IYL45" s="1013"/>
      <c r="IYM45" s="1013"/>
      <c r="IYN45" s="1013"/>
      <c r="IYO45" s="1013"/>
      <c r="IYP45" s="1013"/>
      <c r="IYQ45" s="1013"/>
      <c r="IYR45" s="1013"/>
      <c r="IYS45" s="1013"/>
      <c r="IYT45" s="1013"/>
      <c r="IYU45" s="1013"/>
      <c r="IYV45" s="1013"/>
      <c r="IYW45" s="1013"/>
      <c r="IYX45" s="1013"/>
      <c r="IYY45" s="1013"/>
      <c r="IYZ45" s="1013"/>
      <c r="IZA45" s="1013"/>
      <c r="IZB45" s="1013"/>
      <c r="IZC45" s="1013"/>
      <c r="IZD45" s="1013"/>
      <c r="IZE45" s="1013"/>
      <c r="IZF45" s="1013"/>
      <c r="IZG45" s="1013"/>
      <c r="IZH45" s="1013"/>
      <c r="IZI45" s="1013"/>
      <c r="IZJ45" s="1013"/>
      <c r="IZK45" s="1013"/>
      <c r="IZL45" s="1013"/>
      <c r="IZM45" s="1013"/>
      <c r="IZN45" s="1013"/>
      <c r="IZO45" s="1013"/>
      <c r="IZP45" s="1013"/>
      <c r="IZQ45" s="1013"/>
      <c r="IZR45" s="1013"/>
      <c r="IZS45" s="1013"/>
      <c r="IZT45" s="1013"/>
      <c r="IZU45" s="1013"/>
      <c r="IZV45" s="1013"/>
      <c r="IZW45" s="1013"/>
      <c r="IZX45" s="1013"/>
      <c r="IZY45" s="1013"/>
      <c r="IZZ45" s="1013"/>
      <c r="JAA45" s="1013"/>
      <c r="JAB45" s="1013"/>
      <c r="JAC45" s="1013"/>
      <c r="JAD45" s="1013"/>
      <c r="JAE45" s="1013"/>
      <c r="JAF45" s="1013"/>
      <c r="JAG45" s="1013"/>
      <c r="JAH45" s="1013"/>
      <c r="JAI45" s="1013"/>
      <c r="JAJ45" s="1013"/>
      <c r="JAK45" s="1013"/>
      <c r="JAL45" s="1013"/>
      <c r="JAM45" s="1013"/>
      <c r="JAN45" s="1013"/>
      <c r="JAO45" s="1013"/>
      <c r="JAP45" s="1013"/>
      <c r="JAQ45" s="1013"/>
      <c r="JAR45" s="1013"/>
      <c r="JAS45" s="1013"/>
      <c r="JAT45" s="1013"/>
      <c r="JAU45" s="1013"/>
      <c r="JAV45" s="1013"/>
      <c r="JAW45" s="1013"/>
      <c r="JAX45" s="1013"/>
      <c r="JAY45" s="1013"/>
      <c r="JAZ45" s="1013"/>
      <c r="JBA45" s="1013"/>
      <c r="JBB45" s="1013"/>
      <c r="JBC45" s="1013"/>
      <c r="JBD45" s="1013"/>
      <c r="JBE45" s="1013"/>
      <c r="JBF45" s="1013"/>
      <c r="JBG45" s="1013"/>
      <c r="JBH45" s="1013"/>
      <c r="JBI45" s="1013"/>
      <c r="JBJ45" s="1013"/>
      <c r="JBK45" s="1013"/>
      <c r="JBL45" s="1013"/>
      <c r="JBM45" s="1013"/>
      <c r="JBN45" s="1013"/>
      <c r="JBO45" s="1013"/>
      <c r="JBP45" s="1013"/>
      <c r="JBQ45" s="1013"/>
      <c r="JBR45" s="1013"/>
      <c r="JBS45" s="1013"/>
      <c r="JBT45" s="1013"/>
      <c r="JBU45" s="1013"/>
      <c r="JBV45" s="1013"/>
      <c r="JBW45" s="1013"/>
      <c r="JBX45" s="1013"/>
      <c r="JBY45" s="1013"/>
      <c r="JBZ45" s="1013"/>
      <c r="JCA45" s="1013"/>
      <c r="JCB45" s="1013"/>
      <c r="JCC45" s="1013"/>
      <c r="JCD45" s="1013"/>
      <c r="JCE45" s="1013"/>
      <c r="JCF45" s="1013"/>
      <c r="JCG45" s="1013"/>
      <c r="JCH45" s="1013"/>
      <c r="JCI45" s="1013"/>
      <c r="JCJ45" s="1013"/>
      <c r="JCK45" s="1013"/>
      <c r="JCL45" s="1013"/>
      <c r="JCM45" s="1013"/>
      <c r="JCN45" s="1013"/>
      <c r="JCO45" s="1013"/>
      <c r="JCP45" s="1013"/>
      <c r="JCQ45" s="1013"/>
      <c r="JCR45" s="1013"/>
      <c r="JCS45" s="1013"/>
      <c r="JCT45" s="1013"/>
      <c r="JCU45" s="1013"/>
      <c r="JCV45" s="1013"/>
      <c r="JCW45" s="1013"/>
      <c r="JCX45" s="1013"/>
      <c r="JCY45" s="1013"/>
      <c r="JCZ45" s="1013"/>
      <c r="JDA45" s="1013"/>
      <c r="JDB45" s="1013"/>
      <c r="JDC45" s="1013"/>
      <c r="JDD45" s="1013"/>
      <c r="JDE45" s="1013"/>
      <c r="JDF45" s="1013"/>
      <c r="JDG45" s="1013"/>
      <c r="JDH45" s="1013"/>
      <c r="JDI45" s="1013"/>
      <c r="JDJ45" s="1013"/>
      <c r="JDK45" s="1013"/>
      <c r="JDL45" s="1013"/>
      <c r="JDM45" s="1013"/>
      <c r="JDN45" s="1013"/>
      <c r="JDO45" s="1013"/>
      <c r="JDP45" s="1013"/>
      <c r="JDQ45" s="1013"/>
      <c r="JDR45" s="1013"/>
      <c r="JDS45" s="1013"/>
      <c r="JDT45" s="1013"/>
      <c r="JDU45" s="1013"/>
      <c r="JDV45" s="1013"/>
      <c r="JDW45" s="1013"/>
      <c r="JDX45" s="1013"/>
      <c r="JDY45" s="1013"/>
      <c r="JDZ45" s="1013"/>
      <c r="JEA45" s="1013"/>
      <c r="JEB45" s="1013"/>
      <c r="JEC45" s="1013"/>
      <c r="JED45" s="1013"/>
      <c r="JEE45" s="1013"/>
      <c r="JEF45" s="1013"/>
      <c r="JEG45" s="1013"/>
      <c r="JEH45" s="1013"/>
      <c r="JEI45" s="1013"/>
      <c r="JEJ45" s="1013"/>
      <c r="JEK45" s="1013"/>
      <c r="JEL45" s="1013"/>
      <c r="JEM45" s="1013"/>
      <c r="JEN45" s="1013"/>
      <c r="JEO45" s="1013"/>
      <c r="JEP45" s="1013"/>
      <c r="JEQ45" s="1013"/>
      <c r="JER45" s="1013"/>
      <c r="JES45" s="1013"/>
      <c r="JET45" s="1013"/>
      <c r="JEU45" s="1013"/>
      <c r="JEV45" s="1013"/>
      <c r="JEW45" s="1013"/>
      <c r="JEX45" s="1013"/>
      <c r="JEY45" s="1013"/>
      <c r="JEZ45" s="1013"/>
      <c r="JFA45" s="1013"/>
      <c r="JFB45" s="1013"/>
      <c r="JFC45" s="1013"/>
      <c r="JFD45" s="1013"/>
      <c r="JFE45" s="1013"/>
      <c r="JFF45" s="1013"/>
      <c r="JFG45" s="1013"/>
      <c r="JFH45" s="1013"/>
      <c r="JFI45" s="1013"/>
      <c r="JFJ45" s="1013"/>
      <c r="JFK45" s="1013"/>
      <c r="JFL45" s="1013"/>
      <c r="JFM45" s="1013"/>
      <c r="JFN45" s="1013"/>
      <c r="JFO45" s="1013"/>
      <c r="JFP45" s="1013"/>
      <c r="JFQ45" s="1013"/>
      <c r="JFR45" s="1013"/>
      <c r="JFS45" s="1013"/>
      <c r="JFT45" s="1013"/>
      <c r="JFU45" s="1013"/>
      <c r="JFV45" s="1013"/>
      <c r="JFW45" s="1013"/>
      <c r="JFX45" s="1013"/>
      <c r="JFY45" s="1013"/>
      <c r="JFZ45" s="1013"/>
      <c r="JGA45" s="1013"/>
      <c r="JGB45" s="1013"/>
      <c r="JGC45" s="1013"/>
      <c r="JGD45" s="1013"/>
      <c r="JGE45" s="1013"/>
      <c r="JGF45" s="1013"/>
      <c r="JGG45" s="1013"/>
      <c r="JGH45" s="1013"/>
      <c r="JGI45" s="1013"/>
      <c r="JGJ45" s="1013"/>
      <c r="JGK45" s="1013"/>
      <c r="JGL45" s="1013"/>
      <c r="JGM45" s="1013"/>
      <c r="JGN45" s="1013"/>
      <c r="JGO45" s="1013"/>
      <c r="JGP45" s="1013"/>
      <c r="JGQ45" s="1013"/>
      <c r="JGR45" s="1013"/>
      <c r="JGS45" s="1013"/>
      <c r="JGT45" s="1013"/>
      <c r="JGU45" s="1013"/>
      <c r="JGV45" s="1013"/>
      <c r="JGW45" s="1013"/>
      <c r="JGX45" s="1013"/>
      <c r="JGY45" s="1013"/>
      <c r="JGZ45" s="1013"/>
      <c r="JHA45" s="1013"/>
      <c r="JHB45" s="1013"/>
      <c r="JHC45" s="1013"/>
      <c r="JHD45" s="1013"/>
      <c r="JHE45" s="1013"/>
      <c r="JHF45" s="1013"/>
      <c r="JHG45" s="1013"/>
      <c r="JHH45" s="1013"/>
      <c r="JHI45" s="1013"/>
      <c r="JHJ45" s="1013"/>
      <c r="JHK45" s="1013"/>
      <c r="JHL45" s="1013"/>
      <c r="JHM45" s="1013"/>
      <c r="JHN45" s="1013"/>
      <c r="JHO45" s="1013"/>
      <c r="JHP45" s="1013"/>
      <c r="JHQ45" s="1013"/>
      <c r="JHR45" s="1013"/>
      <c r="JHS45" s="1013"/>
      <c r="JHT45" s="1013"/>
      <c r="JHU45" s="1013"/>
      <c r="JHV45" s="1013"/>
      <c r="JHW45" s="1013"/>
      <c r="JHX45" s="1013"/>
      <c r="JHY45" s="1013"/>
      <c r="JHZ45" s="1013"/>
      <c r="JIA45" s="1013"/>
      <c r="JIB45" s="1013"/>
      <c r="JIC45" s="1013"/>
      <c r="JID45" s="1013"/>
      <c r="JIE45" s="1013"/>
      <c r="JIF45" s="1013"/>
      <c r="JIG45" s="1013"/>
      <c r="JIH45" s="1013"/>
      <c r="JII45" s="1013"/>
      <c r="JIJ45" s="1013"/>
      <c r="JIK45" s="1013"/>
      <c r="JIL45" s="1013"/>
      <c r="JIM45" s="1013"/>
      <c r="JIN45" s="1013"/>
      <c r="JIO45" s="1013"/>
      <c r="JIP45" s="1013"/>
      <c r="JIQ45" s="1013"/>
      <c r="JIR45" s="1013"/>
      <c r="JIS45" s="1013"/>
      <c r="JIT45" s="1013"/>
      <c r="JIU45" s="1013"/>
      <c r="JIV45" s="1013"/>
      <c r="JIW45" s="1013"/>
      <c r="JIX45" s="1013"/>
      <c r="JIY45" s="1013"/>
      <c r="JIZ45" s="1013"/>
      <c r="JJA45" s="1013"/>
      <c r="JJB45" s="1013"/>
      <c r="JJC45" s="1013"/>
      <c r="JJD45" s="1013"/>
      <c r="JJE45" s="1013"/>
      <c r="JJF45" s="1013"/>
      <c r="JJG45" s="1013"/>
      <c r="JJH45" s="1013"/>
      <c r="JJI45" s="1013"/>
      <c r="JJJ45" s="1013"/>
      <c r="JJK45" s="1013"/>
      <c r="JJL45" s="1013"/>
      <c r="JJM45" s="1013"/>
      <c r="JJN45" s="1013"/>
      <c r="JJO45" s="1013"/>
      <c r="JJP45" s="1013"/>
      <c r="JJQ45" s="1013"/>
      <c r="JJR45" s="1013"/>
      <c r="JJS45" s="1013"/>
      <c r="JJT45" s="1013"/>
      <c r="JJU45" s="1013"/>
      <c r="JJV45" s="1013"/>
      <c r="JJW45" s="1013"/>
      <c r="JJX45" s="1013"/>
      <c r="JJY45" s="1013"/>
      <c r="JJZ45" s="1013"/>
      <c r="JKA45" s="1013"/>
      <c r="JKB45" s="1013"/>
      <c r="JKC45" s="1013"/>
      <c r="JKD45" s="1013"/>
      <c r="JKE45" s="1013"/>
      <c r="JKF45" s="1013"/>
      <c r="JKG45" s="1013"/>
      <c r="JKH45" s="1013"/>
      <c r="JKI45" s="1013"/>
      <c r="JKJ45" s="1013"/>
      <c r="JKK45" s="1013"/>
      <c r="JKL45" s="1013"/>
      <c r="JKM45" s="1013"/>
      <c r="JKN45" s="1013"/>
      <c r="JKO45" s="1013"/>
      <c r="JKP45" s="1013"/>
      <c r="JKQ45" s="1013"/>
      <c r="JKR45" s="1013"/>
      <c r="JKS45" s="1013"/>
      <c r="JKT45" s="1013"/>
      <c r="JKU45" s="1013"/>
      <c r="JKV45" s="1013"/>
      <c r="JKW45" s="1013"/>
      <c r="JKX45" s="1013"/>
      <c r="JKY45" s="1013"/>
      <c r="JKZ45" s="1013"/>
      <c r="JLA45" s="1013"/>
      <c r="JLB45" s="1013"/>
      <c r="JLC45" s="1013"/>
      <c r="JLD45" s="1013"/>
      <c r="JLE45" s="1013"/>
      <c r="JLF45" s="1013"/>
      <c r="JLG45" s="1013"/>
      <c r="JLH45" s="1013"/>
      <c r="JLI45" s="1013"/>
      <c r="JLJ45" s="1013"/>
      <c r="JLK45" s="1013"/>
      <c r="JLL45" s="1013"/>
      <c r="JLM45" s="1013"/>
      <c r="JLN45" s="1013"/>
      <c r="JLO45" s="1013"/>
      <c r="JLP45" s="1013"/>
      <c r="JLQ45" s="1013"/>
      <c r="JLR45" s="1013"/>
      <c r="JLS45" s="1013"/>
      <c r="JLT45" s="1013"/>
      <c r="JLU45" s="1013"/>
      <c r="JLV45" s="1013"/>
      <c r="JLW45" s="1013"/>
      <c r="JLX45" s="1013"/>
      <c r="JLY45" s="1013"/>
      <c r="JLZ45" s="1013"/>
      <c r="JMA45" s="1013"/>
      <c r="JMB45" s="1013"/>
      <c r="JMC45" s="1013"/>
      <c r="JMD45" s="1013"/>
      <c r="JME45" s="1013"/>
      <c r="JMF45" s="1013"/>
      <c r="JMG45" s="1013"/>
      <c r="JMH45" s="1013"/>
      <c r="JMI45" s="1013"/>
      <c r="JMJ45" s="1013"/>
      <c r="JMK45" s="1013"/>
      <c r="JML45" s="1013"/>
      <c r="JMM45" s="1013"/>
      <c r="JMN45" s="1013"/>
      <c r="JMO45" s="1013"/>
      <c r="JMP45" s="1013"/>
      <c r="JMQ45" s="1013"/>
      <c r="JMR45" s="1013"/>
      <c r="JMS45" s="1013"/>
      <c r="JMT45" s="1013"/>
      <c r="JMU45" s="1013"/>
      <c r="JMV45" s="1013"/>
      <c r="JMW45" s="1013"/>
      <c r="JMX45" s="1013"/>
      <c r="JMY45" s="1013"/>
      <c r="JMZ45" s="1013"/>
      <c r="JNA45" s="1013"/>
      <c r="JNB45" s="1013"/>
      <c r="JNC45" s="1013"/>
      <c r="JND45" s="1013"/>
      <c r="JNE45" s="1013"/>
      <c r="JNF45" s="1013"/>
      <c r="JNG45" s="1013"/>
      <c r="JNH45" s="1013"/>
      <c r="JNI45" s="1013"/>
      <c r="JNJ45" s="1013"/>
      <c r="JNK45" s="1013"/>
      <c r="JNL45" s="1013"/>
      <c r="JNM45" s="1013"/>
      <c r="JNN45" s="1013"/>
      <c r="JNO45" s="1013"/>
      <c r="JNP45" s="1013"/>
      <c r="JNQ45" s="1013"/>
      <c r="JNR45" s="1013"/>
      <c r="JNS45" s="1013"/>
      <c r="JNT45" s="1013"/>
      <c r="JNU45" s="1013"/>
      <c r="JNV45" s="1013"/>
      <c r="JNW45" s="1013"/>
      <c r="JNX45" s="1013"/>
      <c r="JNY45" s="1013"/>
      <c r="JNZ45" s="1013"/>
      <c r="JOA45" s="1013"/>
      <c r="JOB45" s="1013"/>
      <c r="JOC45" s="1013"/>
      <c r="JOD45" s="1013"/>
      <c r="JOE45" s="1013"/>
      <c r="JOF45" s="1013"/>
      <c r="JOG45" s="1013"/>
      <c r="JOH45" s="1013"/>
      <c r="JOI45" s="1013"/>
      <c r="JOJ45" s="1013"/>
      <c r="JOK45" s="1013"/>
      <c r="JOL45" s="1013"/>
      <c r="JOM45" s="1013"/>
      <c r="JON45" s="1013"/>
      <c r="JOO45" s="1013"/>
      <c r="JOP45" s="1013"/>
      <c r="JOQ45" s="1013"/>
      <c r="JOR45" s="1013"/>
      <c r="JOS45" s="1013"/>
      <c r="JOT45" s="1013"/>
      <c r="JOU45" s="1013"/>
      <c r="JOV45" s="1013"/>
      <c r="JOW45" s="1013"/>
      <c r="JOX45" s="1013"/>
      <c r="JOY45" s="1013"/>
      <c r="JOZ45" s="1013"/>
      <c r="JPA45" s="1013"/>
      <c r="JPB45" s="1013"/>
      <c r="JPC45" s="1013"/>
      <c r="JPD45" s="1013"/>
      <c r="JPE45" s="1013"/>
      <c r="JPF45" s="1013"/>
      <c r="JPG45" s="1013"/>
      <c r="JPH45" s="1013"/>
      <c r="JPI45" s="1013"/>
      <c r="JPJ45" s="1013"/>
      <c r="JPK45" s="1013"/>
      <c r="JPL45" s="1013"/>
      <c r="JPM45" s="1013"/>
      <c r="JPN45" s="1013"/>
      <c r="JPO45" s="1013"/>
      <c r="JPP45" s="1013"/>
      <c r="JPQ45" s="1013"/>
      <c r="JPR45" s="1013"/>
      <c r="JPS45" s="1013"/>
      <c r="JPT45" s="1013"/>
      <c r="JPU45" s="1013"/>
      <c r="JPV45" s="1013"/>
      <c r="JPW45" s="1013"/>
      <c r="JPX45" s="1013"/>
      <c r="JPY45" s="1013"/>
      <c r="JPZ45" s="1013"/>
      <c r="JQA45" s="1013"/>
      <c r="JQB45" s="1013"/>
      <c r="JQC45" s="1013"/>
      <c r="JQD45" s="1013"/>
      <c r="JQE45" s="1013"/>
      <c r="JQF45" s="1013"/>
      <c r="JQG45" s="1013"/>
      <c r="JQH45" s="1013"/>
      <c r="JQI45" s="1013"/>
      <c r="JQJ45" s="1013"/>
      <c r="JQK45" s="1013"/>
      <c r="JQL45" s="1013"/>
      <c r="JQM45" s="1013"/>
      <c r="JQN45" s="1013"/>
      <c r="JQO45" s="1013"/>
      <c r="JQP45" s="1013"/>
      <c r="JQQ45" s="1013"/>
      <c r="JQR45" s="1013"/>
      <c r="JQS45" s="1013"/>
      <c r="JQT45" s="1013"/>
      <c r="JQU45" s="1013"/>
      <c r="JQV45" s="1013"/>
      <c r="JQW45" s="1013"/>
      <c r="JQX45" s="1013"/>
      <c r="JQY45" s="1013"/>
      <c r="JQZ45" s="1013"/>
      <c r="JRA45" s="1013"/>
      <c r="JRB45" s="1013"/>
      <c r="JRC45" s="1013"/>
      <c r="JRD45" s="1013"/>
      <c r="JRE45" s="1013"/>
      <c r="JRF45" s="1013"/>
      <c r="JRG45" s="1013"/>
      <c r="JRH45" s="1013"/>
      <c r="JRI45" s="1013"/>
      <c r="JRJ45" s="1013"/>
      <c r="JRK45" s="1013"/>
      <c r="JRL45" s="1013"/>
      <c r="JRM45" s="1013"/>
      <c r="JRN45" s="1013"/>
      <c r="JRO45" s="1013"/>
      <c r="JRP45" s="1013"/>
      <c r="JRQ45" s="1013"/>
      <c r="JRR45" s="1013"/>
      <c r="JRS45" s="1013"/>
      <c r="JRT45" s="1013"/>
      <c r="JRU45" s="1013"/>
      <c r="JRV45" s="1013"/>
      <c r="JRW45" s="1013"/>
      <c r="JRX45" s="1013"/>
      <c r="JRY45" s="1013"/>
      <c r="JRZ45" s="1013"/>
      <c r="JSA45" s="1013"/>
      <c r="JSB45" s="1013"/>
      <c r="JSC45" s="1013"/>
      <c r="JSD45" s="1013"/>
      <c r="JSE45" s="1013"/>
      <c r="JSF45" s="1013"/>
      <c r="JSG45" s="1013"/>
      <c r="JSH45" s="1013"/>
      <c r="JSI45" s="1013"/>
      <c r="JSJ45" s="1013"/>
      <c r="JSK45" s="1013"/>
      <c r="JSL45" s="1013"/>
      <c r="JSM45" s="1013"/>
      <c r="JSN45" s="1013"/>
      <c r="JSO45" s="1013"/>
      <c r="JSP45" s="1013"/>
      <c r="JSQ45" s="1013"/>
      <c r="JSR45" s="1013"/>
      <c r="JSS45" s="1013"/>
      <c r="JST45" s="1013"/>
      <c r="JSU45" s="1013"/>
      <c r="JSV45" s="1013"/>
      <c r="JSW45" s="1013"/>
      <c r="JSX45" s="1013"/>
      <c r="JSY45" s="1013"/>
      <c r="JSZ45" s="1013"/>
      <c r="JTA45" s="1013"/>
      <c r="JTB45" s="1013"/>
      <c r="JTC45" s="1013"/>
      <c r="JTD45" s="1013"/>
      <c r="JTE45" s="1013"/>
      <c r="JTF45" s="1013"/>
      <c r="JTG45" s="1013"/>
      <c r="JTH45" s="1013"/>
      <c r="JTI45" s="1013"/>
      <c r="JTJ45" s="1013"/>
      <c r="JTK45" s="1013"/>
      <c r="JTL45" s="1013"/>
      <c r="JTM45" s="1013"/>
      <c r="JTN45" s="1013"/>
      <c r="JTO45" s="1013"/>
      <c r="JTP45" s="1013"/>
      <c r="JTQ45" s="1013"/>
      <c r="JTR45" s="1013"/>
      <c r="JTS45" s="1013"/>
      <c r="JTT45" s="1013"/>
      <c r="JTU45" s="1013"/>
      <c r="JTV45" s="1013"/>
      <c r="JTW45" s="1013"/>
      <c r="JTX45" s="1013"/>
      <c r="JTY45" s="1013"/>
      <c r="JTZ45" s="1013"/>
      <c r="JUA45" s="1013"/>
      <c r="JUB45" s="1013"/>
      <c r="JUC45" s="1013"/>
      <c r="JUD45" s="1013"/>
      <c r="JUE45" s="1013"/>
      <c r="JUF45" s="1013"/>
      <c r="JUG45" s="1013"/>
      <c r="JUH45" s="1013"/>
      <c r="JUI45" s="1013"/>
      <c r="JUJ45" s="1013"/>
      <c r="JUK45" s="1013"/>
      <c r="JUL45" s="1013"/>
      <c r="JUM45" s="1013"/>
      <c r="JUN45" s="1013"/>
      <c r="JUO45" s="1013"/>
      <c r="JUP45" s="1013"/>
      <c r="JUQ45" s="1013"/>
      <c r="JUR45" s="1013"/>
      <c r="JUS45" s="1013"/>
      <c r="JUT45" s="1013"/>
      <c r="JUU45" s="1013"/>
      <c r="JUV45" s="1013"/>
      <c r="JUW45" s="1013"/>
      <c r="JUX45" s="1013"/>
      <c r="JUY45" s="1013"/>
      <c r="JUZ45" s="1013"/>
      <c r="JVA45" s="1013"/>
      <c r="JVB45" s="1013"/>
      <c r="JVC45" s="1013"/>
      <c r="JVD45" s="1013"/>
      <c r="JVE45" s="1013"/>
      <c r="JVF45" s="1013"/>
      <c r="JVG45" s="1013"/>
      <c r="JVH45" s="1013"/>
      <c r="JVI45" s="1013"/>
      <c r="JVJ45" s="1013"/>
      <c r="JVK45" s="1013"/>
      <c r="JVL45" s="1013"/>
      <c r="JVM45" s="1013"/>
      <c r="JVN45" s="1013"/>
      <c r="JVO45" s="1013"/>
      <c r="JVP45" s="1013"/>
      <c r="JVQ45" s="1013"/>
      <c r="JVR45" s="1013"/>
      <c r="JVS45" s="1013"/>
      <c r="JVT45" s="1013"/>
      <c r="JVU45" s="1013"/>
      <c r="JVV45" s="1013"/>
      <c r="JVW45" s="1013"/>
      <c r="JVX45" s="1013"/>
      <c r="JVY45" s="1013"/>
      <c r="JVZ45" s="1013"/>
      <c r="JWA45" s="1013"/>
      <c r="JWB45" s="1013"/>
      <c r="JWC45" s="1013"/>
      <c r="JWD45" s="1013"/>
      <c r="JWE45" s="1013"/>
      <c r="JWF45" s="1013"/>
      <c r="JWG45" s="1013"/>
      <c r="JWH45" s="1013"/>
      <c r="JWI45" s="1013"/>
      <c r="JWJ45" s="1013"/>
      <c r="JWK45" s="1013"/>
      <c r="JWL45" s="1013"/>
      <c r="JWM45" s="1013"/>
      <c r="JWN45" s="1013"/>
      <c r="JWO45" s="1013"/>
      <c r="JWP45" s="1013"/>
      <c r="JWQ45" s="1013"/>
      <c r="JWR45" s="1013"/>
      <c r="JWS45" s="1013"/>
      <c r="JWT45" s="1013"/>
      <c r="JWU45" s="1013"/>
      <c r="JWV45" s="1013"/>
      <c r="JWW45" s="1013"/>
      <c r="JWX45" s="1013"/>
      <c r="JWY45" s="1013"/>
      <c r="JWZ45" s="1013"/>
      <c r="JXA45" s="1013"/>
      <c r="JXB45" s="1013"/>
      <c r="JXC45" s="1013"/>
      <c r="JXD45" s="1013"/>
      <c r="JXE45" s="1013"/>
      <c r="JXF45" s="1013"/>
      <c r="JXG45" s="1013"/>
      <c r="JXH45" s="1013"/>
      <c r="JXI45" s="1013"/>
      <c r="JXJ45" s="1013"/>
      <c r="JXK45" s="1013"/>
      <c r="JXL45" s="1013"/>
      <c r="JXM45" s="1013"/>
      <c r="JXN45" s="1013"/>
      <c r="JXO45" s="1013"/>
      <c r="JXP45" s="1013"/>
      <c r="JXQ45" s="1013"/>
      <c r="JXR45" s="1013"/>
      <c r="JXS45" s="1013"/>
      <c r="JXT45" s="1013"/>
      <c r="JXU45" s="1013"/>
      <c r="JXV45" s="1013"/>
      <c r="JXW45" s="1013"/>
      <c r="JXX45" s="1013"/>
      <c r="JXY45" s="1013"/>
      <c r="JXZ45" s="1013"/>
      <c r="JYA45" s="1013"/>
      <c r="JYB45" s="1013"/>
      <c r="JYC45" s="1013"/>
      <c r="JYD45" s="1013"/>
      <c r="JYE45" s="1013"/>
      <c r="JYF45" s="1013"/>
      <c r="JYG45" s="1013"/>
      <c r="JYH45" s="1013"/>
      <c r="JYI45" s="1013"/>
      <c r="JYJ45" s="1013"/>
      <c r="JYK45" s="1013"/>
      <c r="JYL45" s="1013"/>
      <c r="JYM45" s="1013"/>
      <c r="JYN45" s="1013"/>
      <c r="JYO45" s="1013"/>
      <c r="JYP45" s="1013"/>
      <c r="JYQ45" s="1013"/>
      <c r="JYR45" s="1013"/>
      <c r="JYS45" s="1013"/>
      <c r="JYT45" s="1013"/>
      <c r="JYU45" s="1013"/>
      <c r="JYV45" s="1013"/>
      <c r="JYW45" s="1013"/>
      <c r="JYX45" s="1013"/>
      <c r="JYY45" s="1013"/>
      <c r="JYZ45" s="1013"/>
      <c r="JZA45" s="1013"/>
      <c r="JZB45" s="1013"/>
      <c r="JZC45" s="1013"/>
      <c r="JZD45" s="1013"/>
      <c r="JZE45" s="1013"/>
      <c r="JZF45" s="1013"/>
      <c r="JZG45" s="1013"/>
      <c r="JZH45" s="1013"/>
      <c r="JZI45" s="1013"/>
      <c r="JZJ45" s="1013"/>
      <c r="JZK45" s="1013"/>
      <c r="JZL45" s="1013"/>
      <c r="JZM45" s="1013"/>
      <c r="JZN45" s="1013"/>
      <c r="JZO45" s="1013"/>
      <c r="JZP45" s="1013"/>
      <c r="JZQ45" s="1013"/>
      <c r="JZR45" s="1013"/>
      <c r="JZS45" s="1013"/>
      <c r="JZT45" s="1013"/>
      <c r="JZU45" s="1013"/>
      <c r="JZV45" s="1013"/>
      <c r="JZW45" s="1013"/>
      <c r="JZX45" s="1013"/>
      <c r="JZY45" s="1013"/>
      <c r="JZZ45" s="1013"/>
      <c r="KAA45" s="1013"/>
      <c r="KAB45" s="1013"/>
      <c r="KAC45" s="1013"/>
      <c r="KAD45" s="1013"/>
      <c r="KAE45" s="1013"/>
      <c r="KAF45" s="1013"/>
      <c r="KAG45" s="1013"/>
      <c r="KAH45" s="1013"/>
      <c r="KAI45" s="1013"/>
      <c r="KAJ45" s="1013"/>
      <c r="KAK45" s="1013"/>
      <c r="KAL45" s="1013"/>
      <c r="KAM45" s="1013"/>
      <c r="KAN45" s="1013"/>
      <c r="KAO45" s="1013"/>
      <c r="KAP45" s="1013"/>
      <c r="KAQ45" s="1013"/>
      <c r="KAR45" s="1013"/>
      <c r="KAS45" s="1013"/>
      <c r="KAT45" s="1013"/>
      <c r="KAU45" s="1013"/>
      <c r="KAV45" s="1013"/>
      <c r="KAW45" s="1013"/>
      <c r="KAX45" s="1013"/>
      <c r="KAY45" s="1013"/>
      <c r="KAZ45" s="1013"/>
      <c r="KBA45" s="1013"/>
      <c r="KBB45" s="1013"/>
      <c r="KBC45" s="1013"/>
      <c r="KBD45" s="1013"/>
      <c r="KBE45" s="1013"/>
      <c r="KBF45" s="1013"/>
      <c r="KBG45" s="1013"/>
      <c r="KBH45" s="1013"/>
      <c r="KBI45" s="1013"/>
      <c r="KBJ45" s="1013"/>
      <c r="KBK45" s="1013"/>
      <c r="KBL45" s="1013"/>
      <c r="KBM45" s="1013"/>
      <c r="KBN45" s="1013"/>
      <c r="KBO45" s="1013"/>
      <c r="KBP45" s="1013"/>
      <c r="KBQ45" s="1013"/>
      <c r="KBR45" s="1013"/>
      <c r="KBS45" s="1013"/>
      <c r="KBT45" s="1013"/>
      <c r="KBU45" s="1013"/>
      <c r="KBV45" s="1013"/>
      <c r="KBW45" s="1013"/>
      <c r="KBX45" s="1013"/>
      <c r="KBY45" s="1013"/>
      <c r="KBZ45" s="1013"/>
      <c r="KCA45" s="1013"/>
      <c r="KCB45" s="1013"/>
      <c r="KCC45" s="1013"/>
      <c r="KCD45" s="1013"/>
      <c r="KCE45" s="1013"/>
      <c r="KCF45" s="1013"/>
      <c r="KCG45" s="1013"/>
      <c r="KCH45" s="1013"/>
      <c r="KCI45" s="1013"/>
      <c r="KCJ45" s="1013"/>
      <c r="KCK45" s="1013"/>
      <c r="KCL45" s="1013"/>
      <c r="KCM45" s="1013"/>
      <c r="KCN45" s="1013"/>
      <c r="KCO45" s="1013"/>
      <c r="KCP45" s="1013"/>
      <c r="KCQ45" s="1013"/>
      <c r="KCR45" s="1013"/>
      <c r="KCS45" s="1013"/>
      <c r="KCT45" s="1013"/>
      <c r="KCU45" s="1013"/>
      <c r="KCV45" s="1013"/>
      <c r="KCW45" s="1013"/>
      <c r="KCX45" s="1013"/>
      <c r="KCY45" s="1013"/>
      <c r="KCZ45" s="1013"/>
      <c r="KDA45" s="1013"/>
      <c r="KDB45" s="1013"/>
      <c r="KDC45" s="1013"/>
      <c r="KDD45" s="1013"/>
      <c r="KDE45" s="1013"/>
      <c r="KDF45" s="1013"/>
      <c r="KDG45" s="1013"/>
      <c r="KDH45" s="1013"/>
      <c r="KDI45" s="1013"/>
      <c r="KDJ45" s="1013"/>
      <c r="KDK45" s="1013"/>
      <c r="KDL45" s="1013"/>
      <c r="KDM45" s="1013"/>
      <c r="KDN45" s="1013"/>
      <c r="KDO45" s="1013"/>
      <c r="KDP45" s="1013"/>
      <c r="KDQ45" s="1013"/>
      <c r="KDR45" s="1013"/>
      <c r="KDS45" s="1013"/>
      <c r="KDT45" s="1013"/>
      <c r="KDU45" s="1013"/>
      <c r="KDV45" s="1013"/>
      <c r="KDW45" s="1013"/>
      <c r="KDX45" s="1013"/>
      <c r="KDY45" s="1013"/>
      <c r="KDZ45" s="1013"/>
      <c r="KEA45" s="1013"/>
      <c r="KEB45" s="1013"/>
      <c r="KEC45" s="1013"/>
      <c r="KED45" s="1013"/>
      <c r="KEE45" s="1013"/>
      <c r="KEF45" s="1013"/>
      <c r="KEG45" s="1013"/>
      <c r="KEH45" s="1013"/>
      <c r="KEI45" s="1013"/>
      <c r="KEJ45" s="1013"/>
      <c r="KEK45" s="1013"/>
      <c r="KEL45" s="1013"/>
      <c r="KEM45" s="1013"/>
      <c r="KEN45" s="1013"/>
      <c r="KEO45" s="1013"/>
      <c r="KEP45" s="1013"/>
      <c r="KEQ45" s="1013"/>
      <c r="KER45" s="1013"/>
      <c r="KES45" s="1013"/>
      <c r="KET45" s="1013"/>
      <c r="KEU45" s="1013"/>
      <c r="KEV45" s="1013"/>
      <c r="KEW45" s="1013"/>
      <c r="KEX45" s="1013"/>
      <c r="KEY45" s="1013"/>
      <c r="KEZ45" s="1013"/>
      <c r="KFA45" s="1013"/>
      <c r="KFB45" s="1013"/>
      <c r="KFC45" s="1013"/>
      <c r="KFD45" s="1013"/>
      <c r="KFE45" s="1013"/>
      <c r="KFF45" s="1013"/>
      <c r="KFG45" s="1013"/>
      <c r="KFH45" s="1013"/>
      <c r="KFI45" s="1013"/>
      <c r="KFJ45" s="1013"/>
      <c r="KFK45" s="1013"/>
      <c r="KFL45" s="1013"/>
      <c r="KFM45" s="1013"/>
      <c r="KFN45" s="1013"/>
      <c r="KFO45" s="1013"/>
      <c r="KFP45" s="1013"/>
      <c r="KFQ45" s="1013"/>
      <c r="KFR45" s="1013"/>
      <c r="KFS45" s="1013"/>
      <c r="KFT45" s="1013"/>
      <c r="KFU45" s="1013"/>
      <c r="KFV45" s="1013"/>
      <c r="KFW45" s="1013"/>
      <c r="KFX45" s="1013"/>
      <c r="KFY45" s="1013"/>
      <c r="KFZ45" s="1013"/>
      <c r="KGA45" s="1013"/>
      <c r="KGB45" s="1013"/>
      <c r="KGC45" s="1013"/>
      <c r="KGD45" s="1013"/>
      <c r="KGE45" s="1013"/>
      <c r="KGF45" s="1013"/>
      <c r="KGG45" s="1013"/>
      <c r="KGH45" s="1013"/>
      <c r="KGI45" s="1013"/>
      <c r="KGJ45" s="1013"/>
      <c r="KGK45" s="1013"/>
      <c r="KGL45" s="1013"/>
      <c r="KGM45" s="1013"/>
      <c r="KGN45" s="1013"/>
      <c r="KGO45" s="1013"/>
      <c r="KGP45" s="1013"/>
      <c r="KGQ45" s="1013"/>
      <c r="KGR45" s="1013"/>
      <c r="KGS45" s="1013"/>
      <c r="KGT45" s="1013"/>
      <c r="KGU45" s="1013"/>
      <c r="KGV45" s="1013"/>
      <c r="KGW45" s="1013"/>
      <c r="KGX45" s="1013"/>
      <c r="KGY45" s="1013"/>
      <c r="KGZ45" s="1013"/>
      <c r="KHA45" s="1013"/>
      <c r="KHB45" s="1013"/>
      <c r="KHC45" s="1013"/>
      <c r="KHD45" s="1013"/>
      <c r="KHE45" s="1013"/>
      <c r="KHF45" s="1013"/>
      <c r="KHG45" s="1013"/>
      <c r="KHH45" s="1013"/>
      <c r="KHI45" s="1013"/>
      <c r="KHJ45" s="1013"/>
      <c r="KHK45" s="1013"/>
      <c r="KHL45" s="1013"/>
      <c r="KHM45" s="1013"/>
      <c r="KHN45" s="1013"/>
      <c r="KHO45" s="1013"/>
      <c r="KHP45" s="1013"/>
      <c r="KHQ45" s="1013"/>
      <c r="KHR45" s="1013"/>
      <c r="KHS45" s="1013"/>
      <c r="KHT45" s="1013"/>
      <c r="KHU45" s="1013"/>
      <c r="KHV45" s="1013"/>
      <c r="KHW45" s="1013"/>
      <c r="KHX45" s="1013"/>
      <c r="KHY45" s="1013"/>
      <c r="KHZ45" s="1013"/>
      <c r="KIA45" s="1013"/>
      <c r="KIB45" s="1013"/>
      <c r="KIC45" s="1013"/>
      <c r="KID45" s="1013"/>
      <c r="KIE45" s="1013"/>
      <c r="KIF45" s="1013"/>
      <c r="KIG45" s="1013"/>
      <c r="KIH45" s="1013"/>
      <c r="KII45" s="1013"/>
      <c r="KIJ45" s="1013"/>
      <c r="KIK45" s="1013"/>
      <c r="KIL45" s="1013"/>
      <c r="KIM45" s="1013"/>
      <c r="KIN45" s="1013"/>
      <c r="KIO45" s="1013"/>
      <c r="KIP45" s="1013"/>
      <c r="KIQ45" s="1013"/>
      <c r="KIR45" s="1013"/>
      <c r="KIS45" s="1013"/>
      <c r="KIT45" s="1013"/>
      <c r="KIU45" s="1013"/>
      <c r="KIV45" s="1013"/>
      <c r="KIW45" s="1013"/>
      <c r="KIX45" s="1013"/>
      <c r="KIY45" s="1013"/>
      <c r="KIZ45" s="1013"/>
      <c r="KJA45" s="1013"/>
      <c r="KJB45" s="1013"/>
      <c r="KJC45" s="1013"/>
      <c r="KJD45" s="1013"/>
      <c r="KJE45" s="1013"/>
      <c r="KJF45" s="1013"/>
      <c r="KJG45" s="1013"/>
      <c r="KJH45" s="1013"/>
      <c r="KJI45" s="1013"/>
      <c r="KJJ45" s="1013"/>
      <c r="KJK45" s="1013"/>
      <c r="KJL45" s="1013"/>
      <c r="KJM45" s="1013"/>
      <c r="KJN45" s="1013"/>
      <c r="KJO45" s="1013"/>
      <c r="KJP45" s="1013"/>
      <c r="KJQ45" s="1013"/>
      <c r="KJR45" s="1013"/>
      <c r="KJS45" s="1013"/>
      <c r="KJT45" s="1013"/>
      <c r="KJU45" s="1013"/>
      <c r="KJV45" s="1013"/>
      <c r="KJW45" s="1013"/>
      <c r="KJX45" s="1013"/>
      <c r="KJY45" s="1013"/>
      <c r="KJZ45" s="1013"/>
      <c r="KKA45" s="1013"/>
      <c r="KKB45" s="1013"/>
      <c r="KKC45" s="1013"/>
      <c r="KKD45" s="1013"/>
      <c r="KKE45" s="1013"/>
      <c r="KKF45" s="1013"/>
      <c r="KKG45" s="1013"/>
      <c r="KKH45" s="1013"/>
      <c r="KKI45" s="1013"/>
      <c r="KKJ45" s="1013"/>
      <c r="KKK45" s="1013"/>
      <c r="KKL45" s="1013"/>
      <c r="KKM45" s="1013"/>
      <c r="KKN45" s="1013"/>
      <c r="KKO45" s="1013"/>
      <c r="KKP45" s="1013"/>
      <c r="KKQ45" s="1013"/>
      <c r="KKR45" s="1013"/>
      <c r="KKS45" s="1013"/>
      <c r="KKT45" s="1013"/>
      <c r="KKU45" s="1013"/>
      <c r="KKV45" s="1013"/>
      <c r="KKW45" s="1013"/>
      <c r="KKX45" s="1013"/>
      <c r="KKY45" s="1013"/>
      <c r="KKZ45" s="1013"/>
      <c r="KLA45" s="1013"/>
      <c r="KLB45" s="1013"/>
      <c r="KLC45" s="1013"/>
      <c r="KLD45" s="1013"/>
      <c r="KLE45" s="1013"/>
      <c r="KLF45" s="1013"/>
      <c r="KLG45" s="1013"/>
      <c r="KLH45" s="1013"/>
      <c r="KLI45" s="1013"/>
      <c r="KLJ45" s="1013"/>
      <c r="KLK45" s="1013"/>
      <c r="KLL45" s="1013"/>
      <c r="KLM45" s="1013"/>
      <c r="KLN45" s="1013"/>
      <c r="KLO45" s="1013"/>
      <c r="KLP45" s="1013"/>
      <c r="KLQ45" s="1013"/>
      <c r="KLR45" s="1013"/>
      <c r="KLS45" s="1013"/>
      <c r="KLT45" s="1013"/>
      <c r="KLU45" s="1013"/>
      <c r="KLV45" s="1013"/>
      <c r="KLW45" s="1013"/>
      <c r="KLX45" s="1013"/>
      <c r="KLY45" s="1013"/>
      <c r="KLZ45" s="1013"/>
      <c r="KMA45" s="1013"/>
      <c r="KMB45" s="1013"/>
      <c r="KMC45" s="1013"/>
      <c r="KMD45" s="1013"/>
      <c r="KME45" s="1013"/>
      <c r="KMF45" s="1013"/>
      <c r="KMG45" s="1013"/>
      <c r="KMH45" s="1013"/>
      <c r="KMI45" s="1013"/>
      <c r="KMJ45" s="1013"/>
      <c r="KMK45" s="1013"/>
      <c r="KML45" s="1013"/>
      <c r="KMM45" s="1013"/>
      <c r="KMN45" s="1013"/>
      <c r="KMO45" s="1013"/>
      <c r="KMP45" s="1013"/>
      <c r="KMQ45" s="1013"/>
      <c r="KMR45" s="1013"/>
      <c r="KMS45" s="1013"/>
      <c r="KMT45" s="1013"/>
      <c r="KMU45" s="1013"/>
      <c r="KMV45" s="1013"/>
      <c r="KMW45" s="1013"/>
      <c r="KMX45" s="1013"/>
      <c r="KMY45" s="1013"/>
      <c r="KMZ45" s="1013"/>
      <c r="KNA45" s="1013"/>
      <c r="KNB45" s="1013"/>
      <c r="KNC45" s="1013"/>
      <c r="KND45" s="1013"/>
      <c r="KNE45" s="1013"/>
      <c r="KNF45" s="1013"/>
      <c r="KNG45" s="1013"/>
      <c r="KNH45" s="1013"/>
      <c r="KNI45" s="1013"/>
      <c r="KNJ45" s="1013"/>
      <c r="KNK45" s="1013"/>
      <c r="KNL45" s="1013"/>
      <c r="KNM45" s="1013"/>
      <c r="KNN45" s="1013"/>
      <c r="KNO45" s="1013"/>
      <c r="KNP45" s="1013"/>
      <c r="KNQ45" s="1013"/>
      <c r="KNR45" s="1013"/>
      <c r="KNS45" s="1013"/>
      <c r="KNT45" s="1013"/>
      <c r="KNU45" s="1013"/>
      <c r="KNV45" s="1013"/>
      <c r="KNW45" s="1013"/>
      <c r="KNX45" s="1013"/>
      <c r="KNY45" s="1013"/>
      <c r="KNZ45" s="1013"/>
      <c r="KOA45" s="1013"/>
      <c r="KOB45" s="1013"/>
      <c r="KOC45" s="1013"/>
      <c r="KOD45" s="1013"/>
      <c r="KOE45" s="1013"/>
      <c r="KOF45" s="1013"/>
      <c r="KOG45" s="1013"/>
      <c r="KOH45" s="1013"/>
      <c r="KOI45" s="1013"/>
      <c r="KOJ45" s="1013"/>
      <c r="KOK45" s="1013"/>
      <c r="KOL45" s="1013"/>
      <c r="KOM45" s="1013"/>
      <c r="KON45" s="1013"/>
      <c r="KOO45" s="1013"/>
      <c r="KOP45" s="1013"/>
      <c r="KOQ45" s="1013"/>
      <c r="KOR45" s="1013"/>
      <c r="KOS45" s="1013"/>
      <c r="KOT45" s="1013"/>
      <c r="KOU45" s="1013"/>
      <c r="KOV45" s="1013"/>
      <c r="KOW45" s="1013"/>
      <c r="KOX45" s="1013"/>
      <c r="KOY45" s="1013"/>
      <c r="KOZ45" s="1013"/>
      <c r="KPA45" s="1013"/>
      <c r="KPB45" s="1013"/>
      <c r="KPC45" s="1013"/>
      <c r="KPD45" s="1013"/>
      <c r="KPE45" s="1013"/>
      <c r="KPF45" s="1013"/>
      <c r="KPG45" s="1013"/>
      <c r="KPH45" s="1013"/>
      <c r="KPI45" s="1013"/>
      <c r="KPJ45" s="1013"/>
      <c r="KPK45" s="1013"/>
      <c r="KPL45" s="1013"/>
      <c r="KPM45" s="1013"/>
      <c r="KPN45" s="1013"/>
      <c r="KPO45" s="1013"/>
      <c r="KPP45" s="1013"/>
      <c r="KPQ45" s="1013"/>
      <c r="KPR45" s="1013"/>
      <c r="KPS45" s="1013"/>
      <c r="KPT45" s="1013"/>
      <c r="KPU45" s="1013"/>
      <c r="KPV45" s="1013"/>
      <c r="KPW45" s="1013"/>
      <c r="KPX45" s="1013"/>
      <c r="KPY45" s="1013"/>
      <c r="KPZ45" s="1013"/>
      <c r="KQA45" s="1013"/>
      <c r="KQB45" s="1013"/>
      <c r="KQC45" s="1013"/>
      <c r="KQD45" s="1013"/>
      <c r="KQE45" s="1013"/>
      <c r="KQF45" s="1013"/>
      <c r="KQG45" s="1013"/>
      <c r="KQH45" s="1013"/>
      <c r="KQI45" s="1013"/>
      <c r="KQJ45" s="1013"/>
      <c r="KQK45" s="1013"/>
      <c r="KQL45" s="1013"/>
      <c r="KQM45" s="1013"/>
      <c r="KQN45" s="1013"/>
      <c r="KQO45" s="1013"/>
      <c r="KQP45" s="1013"/>
      <c r="KQQ45" s="1013"/>
      <c r="KQR45" s="1013"/>
      <c r="KQS45" s="1013"/>
      <c r="KQT45" s="1013"/>
      <c r="KQU45" s="1013"/>
      <c r="KQV45" s="1013"/>
      <c r="KQW45" s="1013"/>
      <c r="KQX45" s="1013"/>
      <c r="KQY45" s="1013"/>
      <c r="KQZ45" s="1013"/>
      <c r="KRA45" s="1013"/>
      <c r="KRB45" s="1013"/>
      <c r="KRC45" s="1013"/>
      <c r="KRD45" s="1013"/>
      <c r="KRE45" s="1013"/>
      <c r="KRF45" s="1013"/>
      <c r="KRG45" s="1013"/>
      <c r="KRH45" s="1013"/>
      <c r="KRI45" s="1013"/>
      <c r="KRJ45" s="1013"/>
      <c r="KRK45" s="1013"/>
      <c r="KRL45" s="1013"/>
      <c r="KRM45" s="1013"/>
      <c r="KRN45" s="1013"/>
      <c r="KRO45" s="1013"/>
      <c r="KRP45" s="1013"/>
      <c r="KRQ45" s="1013"/>
      <c r="KRR45" s="1013"/>
      <c r="KRS45" s="1013"/>
      <c r="KRT45" s="1013"/>
      <c r="KRU45" s="1013"/>
      <c r="KRV45" s="1013"/>
      <c r="KRW45" s="1013"/>
      <c r="KRX45" s="1013"/>
      <c r="KRY45" s="1013"/>
      <c r="KRZ45" s="1013"/>
      <c r="KSA45" s="1013"/>
      <c r="KSB45" s="1013"/>
      <c r="KSC45" s="1013"/>
      <c r="KSD45" s="1013"/>
      <c r="KSE45" s="1013"/>
      <c r="KSF45" s="1013"/>
      <c r="KSG45" s="1013"/>
      <c r="KSH45" s="1013"/>
      <c r="KSI45" s="1013"/>
      <c r="KSJ45" s="1013"/>
      <c r="KSK45" s="1013"/>
      <c r="KSL45" s="1013"/>
      <c r="KSM45" s="1013"/>
      <c r="KSN45" s="1013"/>
      <c r="KSO45" s="1013"/>
      <c r="KSP45" s="1013"/>
      <c r="KSQ45" s="1013"/>
      <c r="KSR45" s="1013"/>
      <c r="KSS45" s="1013"/>
      <c r="KST45" s="1013"/>
      <c r="KSU45" s="1013"/>
      <c r="KSV45" s="1013"/>
      <c r="KSW45" s="1013"/>
      <c r="KSX45" s="1013"/>
      <c r="KSY45" s="1013"/>
      <c r="KSZ45" s="1013"/>
      <c r="KTA45" s="1013"/>
      <c r="KTB45" s="1013"/>
      <c r="KTC45" s="1013"/>
      <c r="KTD45" s="1013"/>
      <c r="KTE45" s="1013"/>
      <c r="KTF45" s="1013"/>
      <c r="KTG45" s="1013"/>
      <c r="KTH45" s="1013"/>
      <c r="KTI45" s="1013"/>
      <c r="KTJ45" s="1013"/>
      <c r="KTK45" s="1013"/>
      <c r="KTL45" s="1013"/>
      <c r="KTM45" s="1013"/>
      <c r="KTN45" s="1013"/>
      <c r="KTO45" s="1013"/>
      <c r="KTP45" s="1013"/>
      <c r="KTQ45" s="1013"/>
      <c r="KTR45" s="1013"/>
      <c r="KTS45" s="1013"/>
      <c r="KTT45" s="1013"/>
      <c r="KTU45" s="1013"/>
      <c r="KTV45" s="1013"/>
      <c r="KTW45" s="1013"/>
      <c r="KTX45" s="1013"/>
      <c r="KTY45" s="1013"/>
      <c r="KTZ45" s="1013"/>
      <c r="KUA45" s="1013"/>
      <c r="KUB45" s="1013"/>
      <c r="KUC45" s="1013"/>
      <c r="KUD45" s="1013"/>
      <c r="KUE45" s="1013"/>
      <c r="KUF45" s="1013"/>
      <c r="KUG45" s="1013"/>
      <c r="KUH45" s="1013"/>
      <c r="KUI45" s="1013"/>
      <c r="KUJ45" s="1013"/>
      <c r="KUK45" s="1013"/>
      <c r="KUL45" s="1013"/>
      <c r="KUM45" s="1013"/>
      <c r="KUN45" s="1013"/>
      <c r="KUO45" s="1013"/>
      <c r="KUP45" s="1013"/>
      <c r="KUQ45" s="1013"/>
      <c r="KUR45" s="1013"/>
      <c r="KUS45" s="1013"/>
      <c r="KUT45" s="1013"/>
      <c r="KUU45" s="1013"/>
      <c r="KUV45" s="1013"/>
      <c r="KUW45" s="1013"/>
      <c r="KUX45" s="1013"/>
      <c r="KUY45" s="1013"/>
      <c r="KUZ45" s="1013"/>
      <c r="KVA45" s="1013"/>
      <c r="KVB45" s="1013"/>
      <c r="KVC45" s="1013"/>
      <c r="KVD45" s="1013"/>
      <c r="KVE45" s="1013"/>
      <c r="KVF45" s="1013"/>
      <c r="KVG45" s="1013"/>
      <c r="KVH45" s="1013"/>
      <c r="KVI45" s="1013"/>
      <c r="KVJ45" s="1013"/>
      <c r="KVK45" s="1013"/>
      <c r="KVL45" s="1013"/>
      <c r="KVM45" s="1013"/>
      <c r="KVN45" s="1013"/>
      <c r="KVO45" s="1013"/>
      <c r="KVP45" s="1013"/>
      <c r="KVQ45" s="1013"/>
      <c r="KVR45" s="1013"/>
      <c r="KVS45" s="1013"/>
      <c r="KVT45" s="1013"/>
      <c r="KVU45" s="1013"/>
      <c r="KVV45" s="1013"/>
      <c r="KVW45" s="1013"/>
      <c r="KVX45" s="1013"/>
      <c r="KVY45" s="1013"/>
      <c r="KVZ45" s="1013"/>
      <c r="KWA45" s="1013"/>
      <c r="KWB45" s="1013"/>
      <c r="KWC45" s="1013"/>
      <c r="KWD45" s="1013"/>
      <c r="KWE45" s="1013"/>
      <c r="KWF45" s="1013"/>
      <c r="KWG45" s="1013"/>
      <c r="KWH45" s="1013"/>
      <c r="KWI45" s="1013"/>
      <c r="KWJ45" s="1013"/>
      <c r="KWK45" s="1013"/>
      <c r="KWL45" s="1013"/>
      <c r="KWM45" s="1013"/>
      <c r="KWN45" s="1013"/>
      <c r="KWO45" s="1013"/>
      <c r="KWP45" s="1013"/>
      <c r="KWQ45" s="1013"/>
      <c r="KWR45" s="1013"/>
      <c r="KWS45" s="1013"/>
      <c r="KWT45" s="1013"/>
      <c r="KWU45" s="1013"/>
      <c r="KWV45" s="1013"/>
      <c r="KWW45" s="1013"/>
      <c r="KWX45" s="1013"/>
      <c r="KWY45" s="1013"/>
      <c r="KWZ45" s="1013"/>
      <c r="KXA45" s="1013"/>
      <c r="KXB45" s="1013"/>
      <c r="KXC45" s="1013"/>
      <c r="KXD45" s="1013"/>
      <c r="KXE45" s="1013"/>
      <c r="KXF45" s="1013"/>
      <c r="KXG45" s="1013"/>
      <c r="KXH45" s="1013"/>
      <c r="KXI45" s="1013"/>
      <c r="KXJ45" s="1013"/>
      <c r="KXK45" s="1013"/>
      <c r="KXL45" s="1013"/>
      <c r="KXM45" s="1013"/>
      <c r="KXN45" s="1013"/>
      <c r="KXO45" s="1013"/>
      <c r="KXP45" s="1013"/>
      <c r="KXQ45" s="1013"/>
      <c r="KXR45" s="1013"/>
      <c r="KXS45" s="1013"/>
      <c r="KXT45" s="1013"/>
      <c r="KXU45" s="1013"/>
      <c r="KXV45" s="1013"/>
      <c r="KXW45" s="1013"/>
      <c r="KXX45" s="1013"/>
      <c r="KXY45" s="1013"/>
      <c r="KXZ45" s="1013"/>
      <c r="KYA45" s="1013"/>
      <c r="KYB45" s="1013"/>
      <c r="KYC45" s="1013"/>
      <c r="KYD45" s="1013"/>
      <c r="KYE45" s="1013"/>
      <c r="KYF45" s="1013"/>
      <c r="KYG45" s="1013"/>
      <c r="KYH45" s="1013"/>
      <c r="KYI45" s="1013"/>
      <c r="KYJ45" s="1013"/>
      <c r="KYK45" s="1013"/>
      <c r="KYL45" s="1013"/>
      <c r="KYM45" s="1013"/>
      <c r="KYN45" s="1013"/>
      <c r="KYO45" s="1013"/>
      <c r="KYP45" s="1013"/>
      <c r="KYQ45" s="1013"/>
      <c r="KYR45" s="1013"/>
      <c r="KYS45" s="1013"/>
      <c r="KYT45" s="1013"/>
      <c r="KYU45" s="1013"/>
      <c r="KYV45" s="1013"/>
      <c r="KYW45" s="1013"/>
      <c r="KYX45" s="1013"/>
      <c r="KYY45" s="1013"/>
      <c r="KYZ45" s="1013"/>
      <c r="KZA45" s="1013"/>
      <c r="KZB45" s="1013"/>
      <c r="KZC45" s="1013"/>
      <c r="KZD45" s="1013"/>
      <c r="KZE45" s="1013"/>
      <c r="KZF45" s="1013"/>
      <c r="KZG45" s="1013"/>
      <c r="KZH45" s="1013"/>
      <c r="KZI45" s="1013"/>
      <c r="KZJ45" s="1013"/>
      <c r="KZK45" s="1013"/>
      <c r="KZL45" s="1013"/>
      <c r="KZM45" s="1013"/>
      <c r="KZN45" s="1013"/>
      <c r="KZO45" s="1013"/>
      <c r="KZP45" s="1013"/>
      <c r="KZQ45" s="1013"/>
      <c r="KZR45" s="1013"/>
      <c r="KZS45" s="1013"/>
      <c r="KZT45" s="1013"/>
      <c r="KZU45" s="1013"/>
      <c r="KZV45" s="1013"/>
      <c r="KZW45" s="1013"/>
      <c r="KZX45" s="1013"/>
      <c r="KZY45" s="1013"/>
      <c r="KZZ45" s="1013"/>
      <c r="LAA45" s="1013"/>
      <c r="LAB45" s="1013"/>
      <c r="LAC45" s="1013"/>
      <c r="LAD45" s="1013"/>
      <c r="LAE45" s="1013"/>
      <c r="LAF45" s="1013"/>
      <c r="LAG45" s="1013"/>
      <c r="LAH45" s="1013"/>
      <c r="LAI45" s="1013"/>
      <c r="LAJ45" s="1013"/>
      <c r="LAK45" s="1013"/>
      <c r="LAL45" s="1013"/>
      <c r="LAM45" s="1013"/>
      <c r="LAN45" s="1013"/>
      <c r="LAO45" s="1013"/>
      <c r="LAP45" s="1013"/>
      <c r="LAQ45" s="1013"/>
      <c r="LAR45" s="1013"/>
      <c r="LAS45" s="1013"/>
      <c r="LAT45" s="1013"/>
      <c r="LAU45" s="1013"/>
      <c r="LAV45" s="1013"/>
      <c r="LAW45" s="1013"/>
      <c r="LAX45" s="1013"/>
      <c r="LAY45" s="1013"/>
      <c r="LAZ45" s="1013"/>
      <c r="LBA45" s="1013"/>
      <c r="LBB45" s="1013"/>
      <c r="LBC45" s="1013"/>
      <c r="LBD45" s="1013"/>
      <c r="LBE45" s="1013"/>
      <c r="LBF45" s="1013"/>
      <c r="LBG45" s="1013"/>
      <c r="LBH45" s="1013"/>
      <c r="LBI45" s="1013"/>
      <c r="LBJ45" s="1013"/>
      <c r="LBK45" s="1013"/>
      <c r="LBL45" s="1013"/>
      <c r="LBM45" s="1013"/>
      <c r="LBN45" s="1013"/>
      <c r="LBO45" s="1013"/>
      <c r="LBP45" s="1013"/>
      <c r="LBQ45" s="1013"/>
      <c r="LBR45" s="1013"/>
      <c r="LBS45" s="1013"/>
      <c r="LBT45" s="1013"/>
      <c r="LBU45" s="1013"/>
      <c r="LBV45" s="1013"/>
      <c r="LBW45" s="1013"/>
      <c r="LBX45" s="1013"/>
      <c r="LBY45" s="1013"/>
      <c r="LBZ45" s="1013"/>
      <c r="LCA45" s="1013"/>
      <c r="LCB45" s="1013"/>
      <c r="LCC45" s="1013"/>
      <c r="LCD45" s="1013"/>
      <c r="LCE45" s="1013"/>
      <c r="LCF45" s="1013"/>
      <c r="LCG45" s="1013"/>
      <c r="LCH45" s="1013"/>
      <c r="LCI45" s="1013"/>
      <c r="LCJ45" s="1013"/>
      <c r="LCK45" s="1013"/>
      <c r="LCL45" s="1013"/>
      <c r="LCM45" s="1013"/>
      <c r="LCN45" s="1013"/>
      <c r="LCO45" s="1013"/>
      <c r="LCP45" s="1013"/>
      <c r="LCQ45" s="1013"/>
      <c r="LCR45" s="1013"/>
      <c r="LCS45" s="1013"/>
      <c r="LCT45" s="1013"/>
      <c r="LCU45" s="1013"/>
      <c r="LCV45" s="1013"/>
      <c r="LCW45" s="1013"/>
      <c r="LCX45" s="1013"/>
      <c r="LCY45" s="1013"/>
      <c r="LCZ45" s="1013"/>
      <c r="LDA45" s="1013"/>
      <c r="LDB45" s="1013"/>
      <c r="LDC45" s="1013"/>
      <c r="LDD45" s="1013"/>
      <c r="LDE45" s="1013"/>
      <c r="LDF45" s="1013"/>
      <c r="LDG45" s="1013"/>
      <c r="LDH45" s="1013"/>
      <c r="LDI45" s="1013"/>
      <c r="LDJ45" s="1013"/>
      <c r="LDK45" s="1013"/>
      <c r="LDL45" s="1013"/>
      <c r="LDM45" s="1013"/>
      <c r="LDN45" s="1013"/>
      <c r="LDO45" s="1013"/>
      <c r="LDP45" s="1013"/>
      <c r="LDQ45" s="1013"/>
      <c r="LDR45" s="1013"/>
      <c r="LDS45" s="1013"/>
      <c r="LDT45" s="1013"/>
      <c r="LDU45" s="1013"/>
      <c r="LDV45" s="1013"/>
      <c r="LDW45" s="1013"/>
      <c r="LDX45" s="1013"/>
      <c r="LDY45" s="1013"/>
      <c r="LDZ45" s="1013"/>
      <c r="LEA45" s="1013"/>
      <c r="LEB45" s="1013"/>
      <c r="LEC45" s="1013"/>
      <c r="LED45" s="1013"/>
      <c r="LEE45" s="1013"/>
      <c r="LEF45" s="1013"/>
      <c r="LEG45" s="1013"/>
      <c r="LEH45" s="1013"/>
      <c r="LEI45" s="1013"/>
      <c r="LEJ45" s="1013"/>
      <c r="LEK45" s="1013"/>
      <c r="LEL45" s="1013"/>
      <c r="LEM45" s="1013"/>
      <c r="LEN45" s="1013"/>
      <c r="LEO45" s="1013"/>
      <c r="LEP45" s="1013"/>
      <c r="LEQ45" s="1013"/>
      <c r="LER45" s="1013"/>
      <c r="LES45" s="1013"/>
      <c r="LET45" s="1013"/>
      <c r="LEU45" s="1013"/>
      <c r="LEV45" s="1013"/>
      <c r="LEW45" s="1013"/>
      <c r="LEX45" s="1013"/>
      <c r="LEY45" s="1013"/>
      <c r="LEZ45" s="1013"/>
      <c r="LFA45" s="1013"/>
      <c r="LFB45" s="1013"/>
      <c r="LFC45" s="1013"/>
      <c r="LFD45" s="1013"/>
      <c r="LFE45" s="1013"/>
      <c r="LFF45" s="1013"/>
      <c r="LFG45" s="1013"/>
      <c r="LFH45" s="1013"/>
      <c r="LFI45" s="1013"/>
      <c r="LFJ45" s="1013"/>
      <c r="LFK45" s="1013"/>
      <c r="LFL45" s="1013"/>
      <c r="LFM45" s="1013"/>
      <c r="LFN45" s="1013"/>
      <c r="LFO45" s="1013"/>
      <c r="LFP45" s="1013"/>
      <c r="LFQ45" s="1013"/>
      <c r="LFR45" s="1013"/>
      <c r="LFS45" s="1013"/>
      <c r="LFT45" s="1013"/>
      <c r="LFU45" s="1013"/>
      <c r="LFV45" s="1013"/>
      <c r="LFW45" s="1013"/>
      <c r="LFX45" s="1013"/>
      <c r="LFY45" s="1013"/>
      <c r="LFZ45" s="1013"/>
      <c r="LGA45" s="1013"/>
      <c r="LGB45" s="1013"/>
      <c r="LGC45" s="1013"/>
      <c r="LGD45" s="1013"/>
      <c r="LGE45" s="1013"/>
      <c r="LGF45" s="1013"/>
      <c r="LGG45" s="1013"/>
      <c r="LGH45" s="1013"/>
      <c r="LGI45" s="1013"/>
      <c r="LGJ45" s="1013"/>
      <c r="LGK45" s="1013"/>
      <c r="LGL45" s="1013"/>
      <c r="LGM45" s="1013"/>
      <c r="LGN45" s="1013"/>
      <c r="LGO45" s="1013"/>
      <c r="LGP45" s="1013"/>
      <c r="LGQ45" s="1013"/>
      <c r="LGR45" s="1013"/>
      <c r="LGS45" s="1013"/>
      <c r="LGT45" s="1013"/>
      <c r="LGU45" s="1013"/>
      <c r="LGV45" s="1013"/>
      <c r="LGW45" s="1013"/>
      <c r="LGX45" s="1013"/>
      <c r="LGY45" s="1013"/>
      <c r="LGZ45" s="1013"/>
      <c r="LHA45" s="1013"/>
      <c r="LHB45" s="1013"/>
      <c r="LHC45" s="1013"/>
      <c r="LHD45" s="1013"/>
      <c r="LHE45" s="1013"/>
      <c r="LHF45" s="1013"/>
      <c r="LHG45" s="1013"/>
      <c r="LHH45" s="1013"/>
      <c r="LHI45" s="1013"/>
      <c r="LHJ45" s="1013"/>
      <c r="LHK45" s="1013"/>
      <c r="LHL45" s="1013"/>
      <c r="LHM45" s="1013"/>
      <c r="LHN45" s="1013"/>
      <c r="LHO45" s="1013"/>
      <c r="LHP45" s="1013"/>
      <c r="LHQ45" s="1013"/>
      <c r="LHR45" s="1013"/>
      <c r="LHS45" s="1013"/>
      <c r="LHT45" s="1013"/>
      <c r="LHU45" s="1013"/>
      <c r="LHV45" s="1013"/>
      <c r="LHW45" s="1013"/>
      <c r="LHX45" s="1013"/>
      <c r="LHY45" s="1013"/>
      <c r="LHZ45" s="1013"/>
      <c r="LIA45" s="1013"/>
      <c r="LIB45" s="1013"/>
      <c r="LIC45" s="1013"/>
      <c r="LID45" s="1013"/>
      <c r="LIE45" s="1013"/>
      <c r="LIF45" s="1013"/>
      <c r="LIG45" s="1013"/>
      <c r="LIH45" s="1013"/>
      <c r="LII45" s="1013"/>
      <c r="LIJ45" s="1013"/>
      <c r="LIK45" s="1013"/>
      <c r="LIL45" s="1013"/>
      <c r="LIM45" s="1013"/>
      <c r="LIN45" s="1013"/>
      <c r="LIO45" s="1013"/>
      <c r="LIP45" s="1013"/>
      <c r="LIQ45" s="1013"/>
      <c r="LIR45" s="1013"/>
      <c r="LIS45" s="1013"/>
      <c r="LIT45" s="1013"/>
      <c r="LIU45" s="1013"/>
      <c r="LIV45" s="1013"/>
      <c r="LIW45" s="1013"/>
      <c r="LIX45" s="1013"/>
      <c r="LIY45" s="1013"/>
      <c r="LIZ45" s="1013"/>
      <c r="LJA45" s="1013"/>
      <c r="LJB45" s="1013"/>
      <c r="LJC45" s="1013"/>
      <c r="LJD45" s="1013"/>
      <c r="LJE45" s="1013"/>
      <c r="LJF45" s="1013"/>
      <c r="LJG45" s="1013"/>
      <c r="LJH45" s="1013"/>
      <c r="LJI45" s="1013"/>
      <c r="LJJ45" s="1013"/>
      <c r="LJK45" s="1013"/>
      <c r="LJL45" s="1013"/>
      <c r="LJM45" s="1013"/>
      <c r="LJN45" s="1013"/>
      <c r="LJO45" s="1013"/>
      <c r="LJP45" s="1013"/>
      <c r="LJQ45" s="1013"/>
      <c r="LJR45" s="1013"/>
      <c r="LJS45" s="1013"/>
      <c r="LJT45" s="1013"/>
      <c r="LJU45" s="1013"/>
      <c r="LJV45" s="1013"/>
      <c r="LJW45" s="1013"/>
      <c r="LJX45" s="1013"/>
      <c r="LJY45" s="1013"/>
      <c r="LJZ45" s="1013"/>
      <c r="LKA45" s="1013"/>
      <c r="LKB45" s="1013"/>
      <c r="LKC45" s="1013"/>
      <c r="LKD45" s="1013"/>
      <c r="LKE45" s="1013"/>
      <c r="LKF45" s="1013"/>
      <c r="LKG45" s="1013"/>
      <c r="LKH45" s="1013"/>
      <c r="LKI45" s="1013"/>
      <c r="LKJ45" s="1013"/>
      <c r="LKK45" s="1013"/>
      <c r="LKL45" s="1013"/>
      <c r="LKM45" s="1013"/>
      <c r="LKN45" s="1013"/>
      <c r="LKO45" s="1013"/>
      <c r="LKP45" s="1013"/>
      <c r="LKQ45" s="1013"/>
      <c r="LKR45" s="1013"/>
      <c r="LKS45" s="1013"/>
      <c r="LKT45" s="1013"/>
      <c r="LKU45" s="1013"/>
      <c r="LKV45" s="1013"/>
      <c r="LKW45" s="1013"/>
      <c r="LKX45" s="1013"/>
      <c r="LKY45" s="1013"/>
      <c r="LKZ45" s="1013"/>
      <c r="LLA45" s="1013"/>
      <c r="LLB45" s="1013"/>
      <c r="LLC45" s="1013"/>
      <c r="LLD45" s="1013"/>
      <c r="LLE45" s="1013"/>
      <c r="LLF45" s="1013"/>
      <c r="LLG45" s="1013"/>
      <c r="LLH45" s="1013"/>
      <c r="LLI45" s="1013"/>
      <c r="LLJ45" s="1013"/>
      <c r="LLK45" s="1013"/>
      <c r="LLL45" s="1013"/>
      <c r="LLM45" s="1013"/>
      <c r="LLN45" s="1013"/>
      <c r="LLO45" s="1013"/>
      <c r="LLP45" s="1013"/>
      <c r="LLQ45" s="1013"/>
      <c r="LLR45" s="1013"/>
      <c r="LLS45" s="1013"/>
      <c r="LLT45" s="1013"/>
      <c r="LLU45" s="1013"/>
      <c r="LLV45" s="1013"/>
      <c r="LLW45" s="1013"/>
      <c r="LLX45" s="1013"/>
      <c r="LLY45" s="1013"/>
      <c r="LLZ45" s="1013"/>
      <c r="LMA45" s="1013"/>
      <c r="LMB45" s="1013"/>
      <c r="LMC45" s="1013"/>
      <c r="LMD45" s="1013"/>
      <c r="LME45" s="1013"/>
      <c r="LMF45" s="1013"/>
      <c r="LMG45" s="1013"/>
      <c r="LMH45" s="1013"/>
      <c r="LMI45" s="1013"/>
      <c r="LMJ45" s="1013"/>
      <c r="LMK45" s="1013"/>
      <c r="LML45" s="1013"/>
      <c r="LMM45" s="1013"/>
      <c r="LMN45" s="1013"/>
      <c r="LMO45" s="1013"/>
      <c r="LMP45" s="1013"/>
      <c r="LMQ45" s="1013"/>
      <c r="LMR45" s="1013"/>
      <c r="LMS45" s="1013"/>
      <c r="LMT45" s="1013"/>
      <c r="LMU45" s="1013"/>
      <c r="LMV45" s="1013"/>
      <c r="LMW45" s="1013"/>
      <c r="LMX45" s="1013"/>
      <c r="LMY45" s="1013"/>
      <c r="LMZ45" s="1013"/>
      <c r="LNA45" s="1013"/>
      <c r="LNB45" s="1013"/>
      <c r="LNC45" s="1013"/>
      <c r="LND45" s="1013"/>
      <c r="LNE45" s="1013"/>
      <c r="LNF45" s="1013"/>
      <c r="LNG45" s="1013"/>
      <c r="LNH45" s="1013"/>
      <c r="LNI45" s="1013"/>
      <c r="LNJ45" s="1013"/>
      <c r="LNK45" s="1013"/>
      <c r="LNL45" s="1013"/>
      <c r="LNM45" s="1013"/>
      <c r="LNN45" s="1013"/>
      <c r="LNO45" s="1013"/>
      <c r="LNP45" s="1013"/>
      <c r="LNQ45" s="1013"/>
      <c r="LNR45" s="1013"/>
      <c r="LNS45" s="1013"/>
      <c r="LNT45" s="1013"/>
      <c r="LNU45" s="1013"/>
      <c r="LNV45" s="1013"/>
      <c r="LNW45" s="1013"/>
      <c r="LNX45" s="1013"/>
      <c r="LNY45" s="1013"/>
      <c r="LNZ45" s="1013"/>
      <c r="LOA45" s="1013"/>
      <c r="LOB45" s="1013"/>
      <c r="LOC45" s="1013"/>
      <c r="LOD45" s="1013"/>
      <c r="LOE45" s="1013"/>
      <c r="LOF45" s="1013"/>
      <c r="LOG45" s="1013"/>
      <c r="LOH45" s="1013"/>
      <c r="LOI45" s="1013"/>
      <c r="LOJ45" s="1013"/>
      <c r="LOK45" s="1013"/>
      <c r="LOL45" s="1013"/>
      <c r="LOM45" s="1013"/>
      <c r="LON45" s="1013"/>
      <c r="LOO45" s="1013"/>
      <c r="LOP45" s="1013"/>
      <c r="LOQ45" s="1013"/>
      <c r="LOR45" s="1013"/>
      <c r="LOS45" s="1013"/>
      <c r="LOT45" s="1013"/>
      <c r="LOU45" s="1013"/>
      <c r="LOV45" s="1013"/>
      <c r="LOW45" s="1013"/>
      <c r="LOX45" s="1013"/>
      <c r="LOY45" s="1013"/>
      <c r="LOZ45" s="1013"/>
      <c r="LPA45" s="1013"/>
      <c r="LPB45" s="1013"/>
      <c r="LPC45" s="1013"/>
      <c r="LPD45" s="1013"/>
      <c r="LPE45" s="1013"/>
      <c r="LPF45" s="1013"/>
      <c r="LPG45" s="1013"/>
      <c r="LPH45" s="1013"/>
      <c r="LPI45" s="1013"/>
      <c r="LPJ45" s="1013"/>
      <c r="LPK45" s="1013"/>
      <c r="LPL45" s="1013"/>
      <c r="LPM45" s="1013"/>
      <c r="LPN45" s="1013"/>
      <c r="LPO45" s="1013"/>
      <c r="LPP45" s="1013"/>
      <c r="LPQ45" s="1013"/>
      <c r="LPR45" s="1013"/>
      <c r="LPS45" s="1013"/>
      <c r="LPT45" s="1013"/>
      <c r="LPU45" s="1013"/>
      <c r="LPV45" s="1013"/>
      <c r="LPW45" s="1013"/>
      <c r="LPX45" s="1013"/>
      <c r="LPY45" s="1013"/>
      <c r="LPZ45" s="1013"/>
      <c r="LQA45" s="1013"/>
      <c r="LQB45" s="1013"/>
      <c r="LQC45" s="1013"/>
      <c r="LQD45" s="1013"/>
      <c r="LQE45" s="1013"/>
      <c r="LQF45" s="1013"/>
      <c r="LQG45" s="1013"/>
      <c r="LQH45" s="1013"/>
      <c r="LQI45" s="1013"/>
      <c r="LQJ45" s="1013"/>
      <c r="LQK45" s="1013"/>
      <c r="LQL45" s="1013"/>
      <c r="LQM45" s="1013"/>
      <c r="LQN45" s="1013"/>
      <c r="LQO45" s="1013"/>
      <c r="LQP45" s="1013"/>
      <c r="LQQ45" s="1013"/>
      <c r="LQR45" s="1013"/>
      <c r="LQS45" s="1013"/>
      <c r="LQT45" s="1013"/>
      <c r="LQU45" s="1013"/>
      <c r="LQV45" s="1013"/>
      <c r="LQW45" s="1013"/>
      <c r="LQX45" s="1013"/>
      <c r="LQY45" s="1013"/>
      <c r="LQZ45" s="1013"/>
      <c r="LRA45" s="1013"/>
      <c r="LRB45" s="1013"/>
      <c r="LRC45" s="1013"/>
      <c r="LRD45" s="1013"/>
      <c r="LRE45" s="1013"/>
      <c r="LRF45" s="1013"/>
      <c r="LRG45" s="1013"/>
      <c r="LRH45" s="1013"/>
      <c r="LRI45" s="1013"/>
      <c r="LRJ45" s="1013"/>
      <c r="LRK45" s="1013"/>
      <c r="LRL45" s="1013"/>
      <c r="LRM45" s="1013"/>
      <c r="LRN45" s="1013"/>
      <c r="LRO45" s="1013"/>
      <c r="LRP45" s="1013"/>
      <c r="LRQ45" s="1013"/>
      <c r="LRR45" s="1013"/>
      <c r="LRS45" s="1013"/>
      <c r="LRT45" s="1013"/>
      <c r="LRU45" s="1013"/>
      <c r="LRV45" s="1013"/>
      <c r="LRW45" s="1013"/>
      <c r="LRX45" s="1013"/>
      <c r="LRY45" s="1013"/>
      <c r="LRZ45" s="1013"/>
      <c r="LSA45" s="1013"/>
      <c r="LSB45" s="1013"/>
      <c r="LSC45" s="1013"/>
      <c r="LSD45" s="1013"/>
      <c r="LSE45" s="1013"/>
      <c r="LSF45" s="1013"/>
      <c r="LSG45" s="1013"/>
      <c r="LSH45" s="1013"/>
      <c r="LSI45" s="1013"/>
      <c r="LSJ45" s="1013"/>
      <c r="LSK45" s="1013"/>
      <c r="LSL45" s="1013"/>
      <c r="LSM45" s="1013"/>
      <c r="LSN45" s="1013"/>
      <c r="LSO45" s="1013"/>
      <c r="LSP45" s="1013"/>
      <c r="LSQ45" s="1013"/>
      <c r="LSR45" s="1013"/>
      <c r="LSS45" s="1013"/>
      <c r="LST45" s="1013"/>
      <c r="LSU45" s="1013"/>
      <c r="LSV45" s="1013"/>
      <c r="LSW45" s="1013"/>
      <c r="LSX45" s="1013"/>
      <c r="LSY45" s="1013"/>
      <c r="LSZ45" s="1013"/>
      <c r="LTA45" s="1013"/>
      <c r="LTB45" s="1013"/>
      <c r="LTC45" s="1013"/>
      <c r="LTD45" s="1013"/>
      <c r="LTE45" s="1013"/>
      <c r="LTF45" s="1013"/>
      <c r="LTG45" s="1013"/>
      <c r="LTH45" s="1013"/>
      <c r="LTI45" s="1013"/>
      <c r="LTJ45" s="1013"/>
      <c r="LTK45" s="1013"/>
      <c r="LTL45" s="1013"/>
      <c r="LTM45" s="1013"/>
      <c r="LTN45" s="1013"/>
      <c r="LTO45" s="1013"/>
      <c r="LTP45" s="1013"/>
      <c r="LTQ45" s="1013"/>
      <c r="LTR45" s="1013"/>
      <c r="LTS45" s="1013"/>
      <c r="LTT45" s="1013"/>
      <c r="LTU45" s="1013"/>
      <c r="LTV45" s="1013"/>
      <c r="LTW45" s="1013"/>
      <c r="LTX45" s="1013"/>
      <c r="LTY45" s="1013"/>
      <c r="LTZ45" s="1013"/>
      <c r="LUA45" s="1013"/>
      <c r="LUB45" s="1013"/>
      <c r="LUC45" s="1013"/>
      <c r="LUD45" s="1013"/>
      <c r="LUE45" s="1013"/>
      <c r="LUF45" s="1013"/>
      <c r="LUG45" s="1013"/>
      <c r="LUH45" s="1013"/>
      <c r="LUI45" s="1013"/>
      <c r="LUJ45" s="1013"/>
      <c r="LUK45" s="1013"/>
      <c r="LUL45" s="1013"/>
      <c r="LUM45" s="1013"/>
      <c r="LUN45" s="1013"/>
      <c r="LUO45" s="1013"/>
      <c r="LUP45" s="1013"/>
      <c r="LUQ45" s="1013"/>
      <c r="LUR45" s="1013"/>
      <c r="LUS45" s="1013"/>
      <c r="LUT45" s="1013"/>
      <c r="LUU45" s="1013"/>
      <c r="LUV45" s="1013"/>
      <c r="LUW45" s="1013"/>
      <c r="LUX45" s="1013"/>
      <c r="LUY45" s="1013"/>
      <c r="LUZ45" s="1013"/>
      <c r="LVA45" s="1013"/>
      <c r="LVB45" s="1013"/>
      <c r="LVC45" s="1013"/>
      <c r="LVD45" s="1013"/>
      <c r="LVE45" s="1013"/>
      <c r="LVF45" s="1013"/>
      <c r="LVG45" s="1013"/>
      <c r="LVH45" s="1013"/>
      <c r="LVI45" s="1013"/>
      <c r="LVJ45" s="1013"/>
      <c r="LVK45" s="1013"/>
      <c r="LVL45" s="1013"/>
      <c r="LVM45" s="1013"/>
      <c r="LVN45" s="1013"/>
      <c r="LVO45" s="1013"/>
      <c r="LVP45" s="1013"/>
      <c r="LVQ45" s="1013"/>
      <c r="LVR45" s="1013"/>
      <c r="LVS45" s="1013"/>
      <c r="LVT45" s="1013"/>
      <c r="LVU45" s="1013"/>
      <c r="LVV45" s="1013"/>
      <c r="LVW45" s="1013"/>
      <c r="LVX45" s="1013"/>
      <c r="LVY45" s="1013"/>
      <c r="LVZ45" s="1013"/>
      <c r="LWA45" s="1013"/>
      <c r="LWB45" s="1013"/>
      <c r="LWC45" s="1013"/>
      <c r="LWD45" s="1013"/>
      <c r="LWE45" s="1013"/>
      <c r="LWF45" s="1013"/>
      <c r="LWG45" s="1013"/>
      <c r="LWH45" s="1013"/>
      <c r="LWI45" s="1013"/>
      <c r="LWJ45" s="1013"/>
      <c r="LWK45" s="1013"/>
      <c r="LWL45" s="1013"/>
      <c r="LWM45" s="1013"/>
      <c r="LWN45" s="1013"/>
      <c r="LWO45" s="1013"/>
      <c r="LWP45" s="1013"/>
      <c r="LWQ45" s="1013"/>
      <c r="LWR45" s="1013"/>
      <c r="LWS45" s="1013"/>
      <c r="LWT45" s="1013"/>
      <c r="LWU45" s="1013"/>
      <c r="LWV45" s="1013"/>
      <c r="LWW45" s="1013"/>
      <c r="LWX45" s="1013"/>
      <c r="LWY45" s="1013"/>
      <c r="LWZ45" s="1013"/>
      <c r="LXA45" s="1013"/>
      <c r="LXB45" s="1013"/>
      <c r="LXC45" s="1013"/>
      <c r="LXD45" s="1013"/>
      <c r="LXE45" s="1013"/>
      <c r="LXF45" s="1013"/>
      <c r="LXG45" s="1013"/>
      <c r="LXH45" s="1013"/>
      <c r="LXI45" s="1013"/>
      <c r="LXJ45" s="1013"/>
      <c r="LXK45" s="1013"/>
      <c r="LXL45" s="1013"/>
      <c r="LXM45" s="1013"/>
      <c r="LXN45" s="1013"/>
      <c r="LXO45" s="1013"/>
      <c r="LXP45" s="1013"/>
      <c r="LXQ45" s="1013"/>
      <c r="LXR45" s="1013"/>
      <c r="LXS45" s="1013"/>
      <c r="LXT45" s="1013"/>
      <c r="LXU45" s="1013"/>
      <c r="LXV45" s="1013"/>
      <c r="LXW45" s="1013"/>
      <c r="LXX45" s="1013"/>
      <c r="LXY45" s="1013"/>
      <c r="LXZ45" s="1013"/>
      <c r="LYA45" s="1013"/>
      <c r="LYB45" s="1013"/>
      <c r="LYC45" s="1013"/>
      <c r="LYD45" s="1013"/>
      <c r="LYE45" s="1013"/>
      <c r="LYF45" s="1013"/>
      <c r="LYG45" s="1013"/>
      <c r="LYH45" s="1013"/>
      <c r="LYI45" s="1013"/>
      <c r="LYJ45" s="1013"/>
      <c r="LYK45" s="1013"/>
      <c r="LYL45" s="1013"/>
      <c r="LYM45" s="1013"/>
      <c r="LYN45" s="1013"/>
      <c r="LYO45" s="1013"/>
      <c r="LYP45" s="1013"/>
      <c r="LYQ45" s="1013"/>
      <c r="LYR45" s="1013"/>
      <c r="LYS45" s="1013"/>
      <c r="LYT45" s="1013"/>
      <c r="LYU45" s="1013"/>
      <c r="LYV45" s="1013"/>
      <c r="LYW45" s="1013"/>
      <c r="LYX45" s="1013"/>
      <c r="LYY45" s="1013"/>
      <c r="LYZ45" s="1013"/>
      <c r="LZA45" s="1013"/>
      <c r="LZB45" s="1013"/>
      <c r="LZC45" s="1013"/>
      <c r="LZD45" s="1013"/>
      <c r="LZE45" s="1013"/>
      <c r="LZF45" s="1013"/>
      <c r="LZG45" s="1013"/>
      <c r="LZH45" s="1013"/>
      <c r="LZI45" s="1013"/>
      <c r="LZJ45" s="1013"/>
      <c r="LZK45" s="1013"/>
      <c r="LZL45" s="1013"/>
      <c r="LZM45" s="1013"/>
      <c r="LZN45" s="1013"/>
      <c r="LZO45" s="1013"/>
      <c r="LZP45" s="1013"/>
      <c r="LZQ45" s="1013"/>
      <c r="LZR45" s="1013"/>
      <c r="LZS45" s="1013"/>
      <c r="LZT45" s="1013"/>
      <c r="LZU45" s="1013"/>
      <c r="LZV45" s="1013"/>
      <c r="LZW45" s="1013"/>
      <c r="LZX45" s="1013"/>
      <c r="LZY45" s="1013"/>
      <c r="LZZ45" s="1013"/>
      <c r="MAA45" s="1013"/>
      <c r="MAB45" s="1013"/>
      <c r="MAC45" s="1013"/>
      <c r="MAD45" s="1013"/>
      <c r="MAE45" s="1013"/>
      <c r="MAF45" s="1013"/>
      <c r="MAG45" s="1013"/>
      <c r="MAH45" s="1013"/>
      <c r="MAI45" s="1013"/>
      <c r="MAJ45" s="1013"/>
      <c r="MAK45" s="1013"/>
      <c r="MAL45" s="1013"/>
      <c r="MAM45" s="1013"/>
      <c r="MAN45" s="1013"/>
      <c r="MAO45" s="1013"/>
      <c r="MAP45" s="1013"/>
      <c r="MAQ45" s="1013"/>
      <c r="MAR45" s="1013"/>
      <c r="MAS45" s="1013"/>
      <c r="MAT45" s="1013"/>
      <c r="MAU45" s="1013"/>
      <c r="MAV45" s="1013"/>
      <c r="MAW45" s="1013"/>
      <c r="MAX45" s="1013"/>
      <c r="MAY45" s="1013"/>
      <c r="MAZ45" s="1013"/>
      <c r="MBA45" s="1013"/>
      <c r="MBB45" s="1013"/>
      <c r="MBC45" s="1013"/>
      <c r="MBD45" s="1013"/>
      <c r="MBE45" s="1013"/>
      <c r="MBF45" s="1013"/>
      <c r="MBG45" s="1013"/>
      <c r="MBH45" s="1013"/>
      <c r="MBI45" s="1013"/>
      <c r="MBJ45" s="1013"/>
      <c r="MBK45" s="1013"/>
      <c r="MBL45" s="1013"/>
      <c r="MBM45" s="1013"/>
      <c r="MBN45" s="1013"/>
      <c r="MBO45" s="1013"/>
      <c r="MBP45" s="1013"/>
      <c r="MBQ45" s="1013"/>
      <c r="MBR45" s="1013"/>
      <c r="MBS45" s="1013"/>
      <c r="MBT45" s="1013"/>
      <c r="MBU45" s="1013"/>
      <c r="MBV45" s="1013"/>
      <c r="MBW45" s="1013"/>
      <c r="MBX45" s="1013"/>
      <c r="MBY45" s="1013"/>
      <c r="MBZ45" s="1013"/>
      <c r="MCA45" s="1013"/>
      <c r="MCB45" s="1013"/>
      <c r="MCC45" s="1013"/>
      <c r="MCD45" s="1013"/>
      <c r="MCE45" s="1013"/>
      <c r="MCF45" s="1013"/>
      <c r="MCG45" s="1013"/>
      <c r="MCH45" s="1013"/>
      <c r="MCI45" s="1013"/>
      <c r="MCJ45" s="1013"/>
      <c r="MCK45" s="1013"/>
      <c r="MCL45" s="1013"/>
      <c r="MCM45" s="1013"/>
      <c r="MCN45" s="1013"/>
      <c r="MCO45" s="1013"/>
      <c r="MCP45" s="1013"/>
      <c r="MCQ45" s="1013"/>
      <c r="MCR45" s="1013"/>
      <c r="MCS45" s="1013"/>
      <c r="MCT45" s="1013"/>
      <c r="MCU45" s="1013"/>
      <c r="MCV45" s="1013"/>
      <c r="MCW45" s="1013"/>
      <c r="MCX45" s="1013"/>
      <c r="MCY45" s="1013"/>
      <c r="MCZ45" s="1013"/>
      <c r="MDA45" s="1013"/>
      <c r="MDB45" s="1013"/>
      <c r="MDC45" s="1013"/>
      <c r="MDD45" s="1013"/>
      <c r="MDE45" s="1013"/>
      <c r="MDF45" s="1013"/>
      <c r="MDG45" s="1013"/>
      <c r="MDH45" s="1013"/>
      <c r="MDI45" s="1013"/>
      <c r="MDJ45" s="1013"/>
      <c r="MDK45" s="1013"/>
      <c r="MDL45" s="1013"/>
      <c r="MDM45" s="1013"/>
      <c r="MDN45" s="1013"/>
      <c r="MDO45" s="1013"/>
      <c r="MDP45" s="1013"/>
      <c r="MDQ45" s="1013"/>
      <c r="MDR45" s="1013"/>
      <c r="MDS45" s="1013"/>
      <c r="MDT45" s="1013"/>
      <c r="MDU45" s="1013"/>
      <c r="MDV45" s="1013"/>
      <c r="MDW45" s="1013"/>
      <c r="MDX45" s="1013"/>
      <c r="MDY45" s="1013"/>
      <c r="MDZ45" s="1013"/>
      <c r="MEA45" s="1013"/>
      <c r="MEB45" s="1013"/>
      <c r="MEC45" s="1013"/>
      <c r="MED45" s="1013"/>
      <c r="MEE45" s="1013"/>
      <c r="MEF45" s="1013"/>
      <c r="MEG45" s="1013"/>
      <c r="MEH45" s="1013"/>
      <c r="MEI45" s="1013"/>
      <c r="MEJ45" s="1013"/>
      <c r="MEK45" s="1013"/>
      <c r="MEL45" s="1013"/>
      <c r="MEM45" s="1013"/>
      <c r="MEN45" s="1013"/>
      <c r="MEO45" s="1013"/>
      <c r="MEP45" s="1013"/>
      <c r="MEQ45" s="1013"/>
      <c r="MER45" s="1013"/>
      <c r="MES45" s="1013"/>
      <c r="MET45" s="1013"/>
      <c r="MEU45" s="1013"/>
      <c r="MEV45" s="1013"/>
      <c r="MEW45" s="1013"/>
      <c r="MEX45" s="1013"/>
      <c r="MEY45" s="1013"/>
      <c r="MEZ45" s="1013"/>
      <c r="MFA45" s="1013"/>
      <c r="MFB45" s="1013"/>
      <c r="MFC45" s="1013"/>
      <c r="MFD45" s="1013"/>
      <c r="MFE45" s="1013"/>
      <c r="MFF45" s="1013"/>
      <c r="MFG45" s="1013"/>
      <c r="MFH45" s="1013"/>
      <c r="MFI45" s="1013"/>
      <c r="MFJ45" s="1013"/>
      <c r="MFK45" s="1013"/>
      <c r="MFL45" s="1013"/>
      <c r="MFM45" s="1013"/>
      <c r="MFN45" s="1013"/>
      <c r="MFO45" s="1013"/>
      <c r="MFP45" s="1013"/>
      <c r="MFQ45" s="1013"/>
      <c r="MFR45" s="1013"/>
      <c r="MFS45" s="1013"/>
      <c r="MFT45" s="1013"/>
      <c r="MFU45" s="1013"/>
      <c r="MFV45" s="1013"/>
      <c r="MFW45" s="1013"/>
      <c r="MFX45" s="1013"/>
      <c r="MFY45" s="1013"/>
      <c r="MFZ45" s="1013"/>
      <c r="MGA45" s="1013"/>
      <c r="MGB45" s="1013"/>
      <c r="MGC45" s="1013"/>
      <c r="MGD45" s="1013"/>
      <c r="MGE45" s="1013"/>
      <c r="MGF45" s="1013"/>
      <c r="MGG45" s="1013"/>
      <c r="MGH45" s="1013"/>
      <c r="MGI45" s="1013"/>
      <c r="MGJ45" s="1013"/>
      <c r="MGK45" s="1013"/>
      <c r="MGL45" s="1013"/>
      <c r="MGM45" s="1013"/>
      <c r="MGN45" s="1013"/>
      <c r="MGO45" s="1013"/>
      <c r="MGP45" s="1013"/>
      <c r="MGQ45" s="1013"/>
      <c r="MGR45" s="1013"/>
      <c r="MGS45" s="1013"/>
      <c r="MGT45" s="1013"/>
      <c r="MGU45" s="1013"/>
      <c r="MGV45" s="1013"/>
      <c r="MGW45" s="1013"/>
      <c r="MGX45" s="1013"/>
      <c r="MGY45" s="1013"/>
      <c r="MGZ45" s="1013"/>
      <c r="MHA45" s="1013"/>
      <c r="MHB45" s="1013"/>
      <c r="MHC45" s="1013"/>
      <c r="MHD45" s="1013"/>
      <c r="MHE45" s="1013"/>
      <c r="MHF45" s="1013"/>
      <c r="MHG45" s="1013"/>
      <c r="MHH45" s="1013"/>
      <c r="MHI45" s="1013"/>
      <c r="MHJ45" s="1013"/>
      <c r="MHK45" s="1013"/>
      <c r="MHL45" s="1013"/>
      <c r="MHM45" s="1013"/>
      <c r="MHN45" s="1013"/>
      <c r="MHO45" s="1013"/>
      <c r="MHP45" s="1013"/>
      <c r="MHQ45" s="1013"/>
      <c r="MHR45" s="1013"/>
      <c r="MHS45" s="1013"/>
      <c r="MHT45" s="1013"/>
      <c r="MHU45" s="1013"/>
      <c r="MHV45" s="1013"/>
      <c r="MHW45" s="1013"/>
      <c r="MHX45" s="1013"/>
      <c r="MHY45" s="1013"/>
      <c r="MHZ45" s="1013"/>
      <c r="MIA45" s="1013"/>
      <c r="MIB45" s="1013"/>
      <c r="MIC45" s="1013"/>
      <c r="MID45" s="1013"/>
      <c r="MIE45" s="1013"/>
      <c r="MIF45" s="1013"/>
      <c r="MIG45" s="1013"/>
      <c r="MIH45" s="1013"/>
      <c r="MII45" s="1013"/>
      <c r="MIJ45" s="1013"/>
      <c r="MIK45" s="1013"/>
      <c r="MIL45" s="1013"/>
      <c r="MIM45" s="1013"/>
      <c r="MIN45" s="1013"/>
      <c r="MIO45" s="1013"/>
      <c r="MIP45" s="1013"/>
      <c r="MIQ45" s="1013"/>
      <c r="MIR45" s="1013"/>
      <c r="MIS45" s="1013"/>
      <c r="MIT45" s="1013"/>
      <c r="MIU45" s="1013"/>
      <c r="MIV45" s="1013"/>
      <c r="MIW45" s="1013"/>
      <c r="MIX45" s="1013"/>
      <c r="MIY45" s="1013"/>
      <c r="MIZ45" s="1013"/>
      <c r="MJA45" s="1013"/>
      <c r="MJB45" s="1013"/>
      <c r="MJC45" s="1013"/>
      <c r="MJD45" s="1013"/>
      <c r="MJE45" s="1013"/>
      <c r="MJF45" s="1013"/>
      <c r="MJG45" s="1013"/>
      <c r="MJH45" s="1013"/>
      <c r="MJI45" s="1013"/>
      <c r="MJJ45" s="1013"/>
      <c r="MJK45" s="1013"/>
      <c r="MJL45" s="1013"/>
      <c r="MJM45" s="1013"/>
      <c r="MJN45" s="1013"/>
      <c r="MJO45" s="1013"/>
      <c r="MJP45" s="1013"/>
      <c r="MJQ45" s="1013"/>
      <c r="MJR45" s="1013"/>
      <c r="MJS45" s="1013"/>
      <c r="MJT45" s="1013"/>
      <c r="MJU45" s="1013"/>
      <c r="MJV45" s="1013"/>
      <c r="MJW45" s="1013"/>
      <c r="MJX45" s="1013"/>
      <c r="MJY45" s="1013"/>
      <c r="MJZ45" s="1013"/>
      <c r="MKA45" s="1013"/>
      <c r="MKB45" s="1013"/>
      <c r="MKC45" s="1013"/>
      <c r="MKD45" s="1013"/>
      <c r="MKE45" s="1013"/>
      <c r="MKF45" s="1013"/>
      <c r="MKG45" s="1013"/>
      <c r="MKH45" s="1013"/>
      <c r="MKI45" s="1013"/>
      <c r="MKJ45" s="1013"/>
      <c r="MKK45" s="1013"/>
      <c r="MKL45" s="1013"/>
      <c r="MKM45" s="1013"/>
      <c r="MKN45" s="1013"/>
      <c r="MKO45" s="1013"/>
      <c r="MKP45" s="1013"/>
      <c r="MKQ45" s="1013"/>
      <c r="MKR45" s="1013"/>
      <c r="MKS45" s="1013"/>
      <c r="MKT45" s="1013"/>
      <c r="MKU45" s="1013"/>
      <c r="MKV45" s="1013"/>
      <c r="MKW45" s="1013"/>
      <c r="MKX45" s="1013"/>
      <c r="MKY45" s="1013"/>
      <c r="MKZ45" s="1013"/>
      <c r="MLA45" s="1013"/>
      <c r="MLB45" s="1013"/>
      <c r="MLC45" s="1013"/>
      <c r="MLD45" s="1013"/>
      <c r="MLE45" s="1013"/>
      <c r="MLF45" s="1013"/>
      <c r="MLG45" s="1013"/>
      <c r="MLH45" s="1013"/>
      <c r="MLI45" s="1013"/>
      <c r="MLJ45" s="1013"/>
      <c r="MLK45" s="1013"/>
      <c r="MLL45" s="1013"/>
      <c r="MLM45" s="1013"/>
      <c r="MLN45" s="1013"/>
      <c r="MLO45" s="1013"/>
      <c r="MLP45" s="1013"/>
      <c r="MLQ45" s="1013"/>
      <c r="MLR45" s="1013"/>
      <c r="MLS45" s="1013"/>
      <c r="MLT45" s="1013"/>
      <c r="MLU45" s="1013"/>
      <c r="MLV45" s="1013"/>
      <c r="MLW45" s="1013"/>
      <c r="MLX45" s="1013"/>
      <c r="MLY45" s="1013"/>
      <c r="MLZ45" s="1013"/>
      <c r="MMA45" s="1013"/>
      <c r="MMB45" s="1013"/>
      <c r="MMC45" s="1013"/>
      <c r="MMD45" s="1013"/>
      <c r="MME45" s="1013"/>
      <c r="MMF45" s="1013"/>
      <c r="MMG45" s="1013"/>
      <c r="MMH45" s="1013"/>
      <c r="MMI45" s="1013"/>
      <c r="MMJ45" s="1013"/>
      <c r="MMK45" s="1013"/>
      <c r="MML45" s="1013"/>
      <c r="MMM45" s="1013"/>
      <c r="MMN45" s="1013"/>
      <c r="MMO45" s="1013"/>
      <c r="MMP45" s="1013"/>
      <c r="MMQ45" s="1013"/>
      <c r="MMR45" s="1013"/>
      <c r="MMS45" s="1013"/>
      <c r="MMT45" s="1013"/>
      <c r="MMU45" s="1013"/>
      <c r="MMV45" s="1013"/>
      <c r="MMW45" s="1013"/>
      <c r="MMX45" s="1013"/>
      <c r="MMY45" s="1013"/>
      <c r="MMZ45" s="1013"/>
      <c r="MNA45" s="1013"/>
      <c r="MNB45" s="1013"/>
      <c r="MNC45" s="1013"/>
      <c r="MND45" s="1013"/>
      <c r="MNE45" s="1013"/>
      <c r="MNF45" s="1013"/>
      <c r="MNG45" s="1013"/>
      <c r="MNH45" s="1013"/>
      <c r="MNI45" s="1013"/>
      <c r="MNJ45" s="1013"/>
      <c r="MNK45" s="1013"/>
      <c r="MNL45" s="1013"/>
      <c r="MNM45" s="1013"/>
      <c r="MNN45" s="1013"/>
      <c r="MNO45" s="1013"/>
      <c r="MNP45" s="1013"/>
      <c r="MNQ45" s="1013"/>
      <c r="MNR45" s="1013"/>
      <c r="MNS45" s="1013"/>
      <c r="MNT45" s="1013"/>
      <c r="MNU45" s="1013"/>
      <c r="MNV45" s="1013"/>
      <c r="MNW45" s="1013"/>
      <c r="MNX45" s="1013"/>
      <c r="MNY45" s="1013"/>
      <c r="MNZ45" s="1013"/>
      <c r="MOA45" s="1013"/>
      <c r="MOB45" s="1013"/>
      <c r="MOC45" s="1013"/>
      <c r="MOD45" s="1013"/>
      <c r="MOE45" s="1013"/>
      <c r="MOF45" s="1013"/>
      <c r="MOG45" s="1013"/>
      <c r="MOH45" s="1013"/>
      <c r="MOI45" s="1013"/>
      <c r="MOJ45" s="1013"/>
      <c r="MOK45" s="1013"/>
      <c r="MOL45" s="1013"/>
      <c r="MOM45" s="1013"/>
      <c r="MON45" s="1013"/>
      <c r="MOO45" s="1013"/>
      <c r="MOP45" s="1013"/>
      <c r="MOQ45" s="1013"/>
      <c r="MOR45" s="1013"/>
      <c r="MOS45" s="1013"/>
      <c r="MOT45" s="1013"/>
      <c r="MOU45" s="1013"/>
      <c r="MOV45" s="1013"/>
      <c r="MOW45" s="1013"/>
      <c r="MOX45" s="1013"/>
      <c r="MOY45" s="1013"/>
      <c r="MOZ45" s="1013"/>
      <c r="MPA45" s="1013"/>
      <c r="MPB45" s="1013"/>
      <c r="MPC45" s="1013"/>
      <c r="MPD45" s="1013"/>
      <c r="MPE45" s="1013"/>
      <c r="MPF45" s="1013"/>
      <c r="MPG45" s="1013"/>
      <c r="MPH45" s="1013"/>
      <c r="MPI45" s="1013"/>
      <c r="MPJ45" s="1013"/>
      <c r="MPK45" s="1013"/>
      <c r="MPL45" s="1013"/>
      <c r="MPM45" s="1013"/>
      <c r="MPN45" s="1013"/>
      <c r="MPO45" s="1013"/>
      <c r="MPP45" s="1013"/>
      <c r="MPQ45" s="1013"/>
      <c r="MPR45" s="1013"/>
      <c r="MPS45" s="1013"/>
      <c r="MPT45" s="1013"/>
      <c r="MPU45" s="1013"/>
      <c r="MPV45" s="1013"/>
      <c r="MPW45" s="1013"/>
      <c r="MPX45" s="1013"/>
      <c r="MPY45" s="1013"/>
      <c r="MPZ45" s="1013"/>
      <c r="MQA45" s="1013"/>
      <c r="MQB45" s="1013"/>
      <c r="MQC45" s="1013"/>
      <c r="MQD45" s="1013"/>
      <c r="MQE45" s="1013"/>
      <c r="MQF45" s="1013"/>
      <c r="MQG45" s="1013"/>
      <c r="MQH45" s="1013"/>
      <c r="MQI45" s="1013"/>
      <c r="MQJ45" s="1013"/>
      <c r="MQK45" s="1013"/>
      <c r="MQL45" s="1013"/>
      <c r="MQM45" s="1013"/>
      <c r="MQN45" s="1013"/>
      <c r="MQO45" s="1013"/>
      <c r="MQP45" s="1013"/>
      <c r="MQQ45" s="1013"/>
      <c r="MQR45" s="1013"/>
      <c r="MQS45" s="1013"/>
      <c r="MQT45" s="1013"/>
      <c r="MQU45" s="1013"/>
      <c r="MQV45" s="1013"/>
      <c r="MQW45" s="1013"/>
      <c r="MQX45" s="1013"/>
      <c r="MQY45" s="1013"/>
      <c r="MQZ45" s="1013"/>
      <c r="MRA45" s="1013"/>
      <c r="MRB45" s="1013"/>
      <c r="MRC45" s="1013"/>
      <c r="MRD45" s="1013"/>
      <c r="MRE45" s="1013"/>
      <c r="MRF45" s="1013"/>
      <c r="MRG45" s="1013"/>
      <c r="MRH45" s="1013"/>
      <c r="MRI45" s="1013"/>
      <c r="MRJ45" s="1013"/>
      <c r="MRK45" s="1013"/>
      <c r="MRL45" s="1013"/>
      <c r="MRM45" s="1013"/>
      <c r="MRN45" s="1013"/>
      <c r="MRO45" s="1013"/>
      <c r="MRP45" s="1013"/>
      <c r="MRQ45" s="1013"/>
      <c r="MRR45" s="1013"/>
      <c r="MRS45" s="1013"/>
      <c r="MRT45" s="1013"/>
      <c r="MRU45" s="1013"/>
      <c r="MRV45" s="1013"/>
      <c r="MRW45" s="1013"/>
      <c r="MRX45" s="1013"/>
      <c r="MRY45" s="1013"/>
      <c r="MRZ45" s="1013"/>
      <c r="MSA45" s="1013"/>
      <c r="MSB45" s="1013"/>
      <c r="MSC45" s="1013"/>
      <c r="MSD45" s="1013"/>
      <c r="MSE45" s="1013"/>
      <c r="MSF45" s="1013"/>
      <c r="MSG45" s="1013"/>
      <c r="MSH45" s="1013"/>
      <c r="MSI45" s="1013"/>
      <c r="MSJ45" s="1013"/>
      <c r="MSK45" s="1013"/>
      <c r="MSL45" s="1013"/>
      <c r="MSM45" s="1013"/>
      <c r="MSN45" s="1013"/>
      <c r="MSO45" s="1013"/>
      <c r="MSP45" s="1013"/>
      <c r="MSQ45" s="1013"/>
      <c r="MSR45" s="1013"/>
      <c r="MSS45" s="1013"/>
      <c r="MST45" s="1013"/>
      <c r="MSU45" s="1013"/>
      <c r="MSV45" s="1013"/>
      <c r="MSW45" s="1013"/>
      <c r="MSX45" s="1013"/>
      <c r="MSY45" s="1013"/>
      <c r="MSZ45" s="1013"/>
      <c r="MTA45" s="1013"/>
      <c r="MTB45" s="1013"/>
      <c r="MTC45" s="1013"/>
      <c r="MTD45" s="1013"/>
      <c r="MTE45" s="1013"/>
      <c r="MTF45" s="1013"/>
      <c r="MTG45" s="1013"/>
      <c r="MTH45" s="1013"/>
      <c r="MTI45" s="1013"/>
      <c r="MTJ45" s="1013"/>
      <c r="MTK45" s="1013"/>
      <c r="MTL45" s="1013"/>
      <c r="MTM45" s="1013"/>
      <c r="MTN45" s="1013"/>
      <c r="MTO45" s="1013"/>
      <c r="MTP45" s="1013"/>
      <c r="MTQ45" s="1013"/>
      <c r="MTR45" s="1013"/>
      <c r="MTS45" s="1013"/>
      <c r="MTT45" s="1013"/>
      <c r="MTU45" s="1013"/>
      <c r="MTV45" s="1013"/>
      <c r="MTW45" s="1013"/>
      <c r="MTX45" s="1013"/>
      <c r="MTY45" s="1013"/>
      <c r="MTZ45" s="1013"/>
      <c r="MUA45" s="1013"/>
      <c r="MUB45" s="1013"/>
      <c r="MUC45" s="1013"/>
      <c r="MUD45" s="1013"/>
      <c r="MUE45" s="1013"/>
      <c r="MUF45" s="1013"/>
      <c r="MUG45" s="1013"/>
      <c r="MUH45" s="1013"/>
      <c r="MUI45" s="1013"/>
      <c r="MUJ45" s="1013"/>
      <c r="MUK45" s="1013"/>
      <c r="MUL45" s="1013"/>
      <c r="MUM45" s="1013"/>
      <c r="MUN45" s="1013"/>
      <c r="MUO45" s="1013"/>
      <c r="MUP45" s="1013"/>
      <c r="MUQ45" s="1013"/>
      <c r="MUR45" s="1013"/>
      <c r="MUS45" s="1013"/>
      <c r="MUT45" s="1013"/>
      <c r="MUU45" s="1013"/>
      <c r="MUV45" s="1013"/>
      <c r="MUW45" s="1013"/>
      <c r="MUX45" s="1013"/>
      <c r="MUY45" s="1013"/>
      <c r="MUZ45" s="1013"/>
      <c r="MVA45" s="1013"/>
      <c r="MVB45" s="1013"/>
      <c r="MVC45" s="1013"/>
      <c r="MVD45" s="1013"/>
      <c r="MVE45" s="1013"/>
      <c r="MVF45" s="1013"/>
      <c r="MVG45" s="1013"/>
      <c r="MVH45" s="1013"/>
      <c r="MVI45" s="1013"/>
      <c r="MVJ45" s="1013"/>
      <c r="MVK45" s="1013"/>
      <c r="MVL45" s="1013"/>
      <c r="MVM45" s="1013"/>
      <c r="MVN45" s="1013"/>
      <c r="MVO45" s="1013"/>
      <c r="MVP45" s="1013"/>
      <c r="MVQ45" s="1013"/>
      <c r="MVR45" s="1013"/>
      <c r="MVS45" s="1013"/>
      <c r="MVT45" s="1013"/>
      <c r="MVU45" s="1013"/>
      <c r="MVV45" s="1013"/>
      <c r="MVW45" s="1013"/>
      <c r="MVX45" s="1013"/>
      <c r="MVY45" s="1013"/>
      <c r="MVZ45" s="1013"/>
      <c r="MWA45" s="1013"/>
      <c r="MWB45" s="1013"/>
      <c r="MWC45" s="1013"/>
      <c r="MWD45" s="1013"/>
      <c r="MWE45" s="1013"/>
      <c r="MWF45" s="1013"/>
      <c r="MWG45" s="1013"/>
      <c r="MWH45" s="1013"/>
      <c r="MWI45" s="1013"/>
      <c r="MWJ45" s="1013"/>
      <c r="MWK45" s="1013"/>
      <c r="MWL45" s="1013"/>
      <c r="MWM45" s="1013"/>
      <c r="MWN45" s="1013"/>
      <c r="MWO45" s="1013"/>
      <c r="MWP45" s="1013"/>
      <c r="MWQ45" s="1013"/>
      <c r="MWR45" s="1013"/>
      <c r="MWS45" s="1013"/>
      <c r="MWT45" s="1013"/>
      <c r="MWU45" s="1013"/>
      <c r="MWV45" s="1013"/>
      <c r="MWW45" s="1013"/>
      <c r="MWX45" s="1013"/>
      <c r="MWY45" s="1013"/>
      <c r="MWZ45" s="1013"/>
      <c r="MXA45" s="1013"/>
      <c r="MXB45" s="1013"/>
      <c r="MXC45" s="1013"/>
      <c r="MXD45" s="1013"/>
      <c r="MXE45" s="1013"/>
      <c r="MXF45" s="1013"/>
      <c r="MXG45" s="1013"/>
      <c r="MXH45" s="1013"/>
      <c r="MXI45" s="1013"/>
      <c r="MXJ45" s="1013"/>
      <c r="MXK45" s="1013"/>
      <c r="MXL45" s="1013"/>
      <c r="MXM45" s="1013"/>
      <c r="MXN45" s="1013"/>
      <c r="MXO45" s="1013"/>
      <c r="MXP45" s="1013"/>
      <c r="MXQ45" s="1013"/>
      <c r="MXR45" s="1013"/>
      <c r="MXS45" s="1013"/>
      <c r="MXT45" s="1013"/>
      <c r="MXU45" s="1013"/>
      <c r="MXV45" s="1013"/>
      <c r="MXW45" s="1013"/>
      <c r="MXX45" s="1013"/>
      <c r="MXY45" s="1013"/>
      <c r="MXZ45" s="1013"/>
      <c r="MYA45" s="1013"/>
      <c r="MYB45" s="1013"/>
      <c r="MYC45" s="1013"/>
      <c r="MYD45" s="1013"/>
      <c r="MYE45" s="1013"/>
      <c r="MYF45" s="1013"/>
      <c r="MYG45" s="1013"/>
      <c r="MYH45" s="1013"/>
      <c r="MYI45" s="1013"/>
      <c r="MYJ45" s="1013"/>
      <c r="MYK45" s="1013"/>
      <c r="MYL45" s="1013"/>
      <c r="MYM45" s="1013"/>
      <c r="MYN45" s="1013"/>
      <c r="MYO45" s="1013"/>
      <c r="MYP45" s="1013"/>
      <c r="MYQ45" s="1013"/>
      <c r="MYR45" s="1013"/>
      <c r="MYS45" s="1013"/>
      <c r="MYT45" s="1013"/>
      <c r="MYU45" s="1013"/>
      <c r="MYV45" s="1013"/>
      <c r="MYW45" s="1013"/>
      <c r="MYX45" s="1013"/>
      <c r="MYY45" s="1013"/>
      <c r="MYZ45" s="1013"/>
      <c r="MZA45" s="1013"/>
      <c r="MZB45" s="1013"/>
      <c r="MZC45" s="1013"/>
      <c r="MZD45" s="1013"/>
      <c r="MZE45" s="1013"/>
      <c r="MZF45" s="1013"/>
      <c r="MZG45" s="1013"/>
      <c r="MZH45" s="1013"/>
      <c r="MZI45" s="1013"/>
      <c r="MZJ45" s="1013"/>
      <c r="MZK45" s="1013"/>
      <c r="MZL45" s="1013"/>
      <c r="MZM45" s="1013"/>
      <c r="MZN45" s="1013"/>
      <c r="MZO45" s="1013"/>
      <c r="MZP45" s="1013"/>
      <c r="MZQ45" s="1013"/>
      <c r="MZR45" s="1013"/>
      <c r="MZS45" s="1013"/>
      <c r="MZT45" s="1013"/>
      <c r="MZU45" s="1013"/>
      <c r="MZV45" s="1013"/>
      <c r="MZW45" s="1013"/>
      <c r="MZX45" s="1013"/>
      <c r="MZY45" s="1013"/>
      <c r="MZZ45" s="1013"/>
      <c r="NAA45" s="1013"/>
      <c r="NAB45" s="1013"/>
      <c r="NAC45" s="1013"/>
      <c r="NAD45" s="1013"/>
      <c r="NAE45" s="1013"/>
      <c r="NAF45" s="1013"/>
      <c r="NAG45" s="1013"/>
      <c r="NAH45" s="1013"/>
      <c r="NAI45" s="1013"/>
      <c r="NAJ45" s="1013"/>
      <c r="NAK45" s="1013"/>
      <c r="NAL45" s="1013"/>
      <c r="NAM45" s="1013"/>
      <c r="NAN45" s="1013"/>
      <c r="NAO45" s="1013"/>
      <c r="NAP45" s="1013"/>
      <c r="NAQ45" s="1013"/>
      <c r="NAR45" s="1013"/>
      <c r="NAS45" s="1013"/>
      <c r="NAT45" s="1013"/>
      <c r="NAU45" s="1013"/>
      <c r="NAV45" s="1013"/>
      <c r="NAW45" s="1013"/>
      <c r="NAX45" s="1013"/>
      <c r="NAY45" s="1013"/>
      <c r="NAZ45" s="1013"/>
      <c r="NBA45" s="1013"/>
      <c r="NBB45" s="1013"/>
      <c r="NBC45" s="1013"/>
      <c r="NBD45" s="1013"/>
      <c r="NBE45" s="1013"/>
      <c r="NBF45" s="1013"/>
      <c r="NBG45" s="1013"/>
      <c r="NBH45" s="1013"/>
      <c r="NBI45" s="1013"/>
      <c r="NBJ45" s="1013"/>
      <c r="NBK45" s="1013"/>
      <c r="NBL45" s="1013"/>
      <c r="NBM45" s="1013"/>
      <c r="NBN45" s="1013"/>
      <c r="NBO45" s="1013"/>
      <c r="NBP45" s="1013"/>
      <c r="NBQ45" s="1013"/>
      <c r="NBR45" s="1013"/>
      <c r="NBS45" s="1013"/>
      <c r="NBT45" s="1013"/>
      <c r="NBU45" s="1013"/>
      <c r="NBV45" s="1013"/>
      <c r="NBW45" s="1013"/>
      <c r="NBX45" s="1013"/>
      <c r="NBY45" s="1013"/>
      <c r="NBZ45" s="1013"/>
      <c r="NCA45" s="1013"/>
      <c r="NCB45" s="1013"/>
      <c r="NCC45" s="1013"/>
      <c r="NCD45" s="1013"/>
      <c r="NCE45" s="1013"/>
      <c r="NCF45" s="1013"/>
      <c r="NCG45" s="1013"/>
      <c r="NCH45" s="1013"/>
      <c r="NCI45" s="1013"/>
      <c r="NCJ45" s="1013"/>
      <c r="NCK45" s="1013"/>
      <c r="NCL45" s="1013"/>
      <c r="NCM45" s="1013"/>
      <c r="NCN45" s="1013"/>
      <c r="NCO45" s="1013"/>
      <c r="NCP45" s="1013"/>
      <c r="NCQ45" s="1013"/>
      <c r="NCR45" s="1013"/>
      <c r="NCS45" s="1013"/>
      <c r="NCT45" s="1013"/>
      <c r="NCU45" s="1013"/>
      <c r="NCV45" s="1013"/>
      <c r="NCW45" s="1013"/>
      <c r="NCX45" s="1013"/>
      <c r="NCY45" s="1013"/>
      <c r="NCZ45" s="1013"/>
      <c r="NDA45" s="1013"/>
      <c r="NDB45" s="1013"/>
      <c r="NDC45" s="1013"/>
      <c r="NDD45" s="1013"/>
      <c r="NDE45" s="1013"/>
      <c r="NDF45" s="1013"/>
      <c r="NDG45" s="1013"/>
      <c r="NDH45" s="1013"/>
      <c r="NDI45" s="1013"/>
      <c r="NDJ45" s="1013"/>
      <c r="NDK45" s="1013"/>
      <c r="NDL45" s="1013"/>
      <c r="NDM45" s="1013"/>
      <c r="NDN45" s="1013"/>
      <c r="NDO45" s="1013"/>
      <c r="NDP45" s="1013"/>
      <c r="NDQ45" s="1013"/>
      <c r="NDR45" s="1013"/>
      <c r="NDS45" s="1013"/>
      <c r="NDT45" s="1013"/>
      <c r="NDU45" s="1013"/>
      <c r="NDV45" s="1013"/>
      <c r="NDW45" s="1013"/>
      <c r="NDX45" s="1013"/>
      <c r="NDY45" s="1013"/>
      <c r="NDZ45" s="1013"/>
      <c r="NEA45" s="1013"/>
      <c r="NEB45" s="1013"/>
      <c r="NEC45" s="1013"/>
      <c r="NED45" s="1013"/>
      <c r="NEE45" s="1013"/>
      <c r="NEF45" s="1013"/>
      <c r="NEG45" s="1013"/>
      <c r="NEH45" s="1013"/>
      <c r="NEI45" s="1013"/>
      <c r="NEJ45" s="1013"/>
      <c r="NEK45" s="1013"/>
      <c r="NEL45" s="1013"/>
      <c r="NEM45" s="1013"/>
      <c r="NEN45" s="1013"/>
      <c r="NEO45" s="1013"/>
      <c r="NEP45" s="1013"/>
      <c r="NEQ45" s="1013"/>
      <c r="NER45" s="1013"/>
      <c r="NES45" s="1013"/>
      <c r="NET45" s="1013"/>
      <c r="NEU45" s="1013"/>
      <c r="NEV45" s="1013"/>
      <c r="NEW45" s="1013"/>
      <c r="NEX45" s="1013"/>
      <c r="NEY45" s="1013"/>
      <c r="NEZ45" s="1013"/>
      <c r="NFA45" s="1013"/>
      <c r="NFB45" s="1013"/>
      <c r="NFC45" s="1013"/>
      <c r="NFD45" s="1013"/>
      <c r="NFE45" s="1013"/>
      <c r="NFF45" s="1013"/>
      <c r="NFG45" s="1013"/>
      <c r="NFH45" s="1013"/>
      <c r="NFI45" s="1013"/>
      <c r="NFJ45" s="1013"/>
      <c r="NFK45" s="1013"/>
      <c r="NFL45" s="1013"/>
      <c r="NFM45" s="1013"/>
      <c r="NFN45" s="1013"/>
      <c r="NFO45" s="1013"/>
      <c r="NFP45" s="1013"/>
      <c r="NFQ45" s="1013"/>
      <c r="NFR45" s="1013"/>
      <c r="NFS45" s="1013"/>
      <c r="NFT45" s="1013"/>
      <c r="NFU45" s="1013"/>
      <c r="NFV45" s="1013"/>
      <c r="NFW45" s="1013"/>
      <c r="NFX45" s="1013"/>
      <c r="NFY45" s="1013"/>
      <c r="NFZ45" s="1013"/>
      <c r="NGA45" s="1013"/>
      <c r="NGB45" s="1013"/>
      <c r="NGC45" s="1013"/>
      <c r="NGD45" s="1013"/>
      <c r="NGE45" s="1013"/>
      <c r="NGF45" s="1013"/>
      <c r="NGG45" s="1013"/>
      <c r="NGH45" s="1013"/>
      <c r="NGI45" s="1013"/>
      <c r="NGJ45" s="1013"/>
      <c r="NGK45" s="1013"/>
      <c r="NGL45" s="1013"/>
      <c r="NGM45" s="1013"/>
      <c r="NGN45" s="1013"/>
      <c r="NGO45" s="1013"/>
      <c r="NGP45" s="1013"/>
      <c r="NGQ45" s="1013"/>
      <c r="NGR45" s="1013"/>
      <c r="NGS45" s="1013"/>
      <c r="NGT45" s="1013"/>
      <c r="NGU45" s="1013"/>
      <c r="NGV45" s="1013"/>
      <c r="NGW45" s="1013"/>
      <c r="NGX45" s="1013"/>
      <c r="NGY45" s="1013"/>
      <c r="NGZ45" s="1013"/>
      <c r="NHA45" s="1013"/>
      <c r="NHB45" s="1013"/>
      <c r="NHC45" s="1013"/>
      <c r="NHD45" s="1013"/>
      <c r="NHE45" s="1013"/>
      <c r="NHF45" s="1013"/>
      <c r="NHG45" s="1013"/>
      <c r="NHH45" s="1013"/>
      <c r="NHI45" s="1013"/>
      <c r="NHJ45" s="1013"/>
      <c r="NHK45" s="1013"/>
      <c r="NHL45" s="1013"/>
      <c r="NHM45" s="1013"/>
      <c r="NHN45" s="1013"/>
      <c r="NHO45" s="1013"/>
      <c r="NHP45" s="1013"/>
      <c r="NHQ45" s="1013"/>
      <c r="NHR45" s="1013"/>
      <c r="NHS45" s="1013"/>
      <c r="NHT45" s="1013"/>
      <c r="NHU45" s="1013"/>
      <c r="NHV45" s="1013"/>
      <c r="NHW45" s="1013"/>
      <c r="NHX45" s="1013"/>
      <c r="NHY45" s="1013"/>
      <c r="NHZ45" s="1013"/>
      <c r="NIA45" s="1013"/>
      <c r="NIB45" s="1013"/>
      <c r="NIC45" s="1013"/>
      <c r="NID45" s="1013"/>
      <c r="NIE45" s="1013"/>
      <c r="NIF45" s="1013"/>
      <c r="NIG45" s="1013"/>
      <c r="NIH45" s="1013"/>
      <c r="NII45" s="1013"/>
      <c r="NIJ45" s="1013"/>
      <c r="NIK45" s="1013"/>
      <c r="NIL45" s="1013"/>
      <c r="NIM45" s="1013"/>
      <c r="NIN45" s="1013"/>
      <c r="NIO45" s="1013"/>
      <c r="NIP45" s="1013"/>
      <c r="NIQ45" s="1013"/>
      <c r="NIR45" s="1013"/>
      <c r="NIS45" s="1013"/>
      <c r="NIT45" s="1013"/>
      <c r="NIU45" s="1013"/>
      <c r="NIV45" s="1013"/>
      <c r="NIW45" s="1013"/>
      <c r="NIX45" s="1013"/>
      <c r="NIY45" s="1013"/>
      <c r="NIZ45" s="1013"/>
      <c r="NJA45" s="1013"/>
      <c r="NJB45" s="1013"/>
      <c r="NJC45" s="1013"/>
      <c r="NJD45" s="1013"/>
      <c r="NJE45" s="1013"/>
      <c r="NJF45" s="1013"/>
      <c r="NJG45" s="1013"/>
      <c r="NJH45" s="1013"/>
      <c r="NJI45" s="1013"/>
      <c r="NJJ45" s="1013"/>
      <c r="NJK45" s="1013"/>
      <c r="NJL45" s="1013"/>
      <c r="NJM45" s="1013"/>
      <c r="NJN45" s="1013"/>
      <c r="NJO45" s="1013"/>
      <c r="NJP45" s="1013"/>
      <c r="NJQ45" s="1013"/>
      <c r="NJR45" s="1013"/>
      <c r="NJS45" s="1013"/>
      <c r="NJT45" s="1013"/>
      <c r="NJU45" s="1013"/>
      <c r="NJV45" s="1013"/>
      <c r="NJW45" s="1013"/>
      <c r="NJX45" s="1013"/>
      <c r="NJY45" s="1013"/>
      <c r="NJZ45" s="1013"/>
      <c r="NKA45" s="1013"/>
      <c r="NKB45" s="1013"/>
      <c r="NKC45" s="1013"/>
      <c r="NKD45" s="1013"/>
      <c r="NKE45" s="1013"/>
      <c r="NKF45" s="1013"/>
      <c r="NKG45" s="1013"/>
      <c r="NKH45" s="1013"/>
      <c r="NKI45" s="1013"/>
      <c r="NKJ45" s="1013"/>
      <c r="NKK45" s="1013"/>
      <c r="NKL45" s="1013"/>
      <c r="NKM45" s="1013"/>
      <c r="NKN45" s="1013"/>
      <c r="NKO45" s="1013"/>
      <c r="NKP45" s="1013"/>
      <c r="NKQ45" s="1013"/>
      <c r="NKR45" s="1013"/>
      <c r="NKS45" s="1013"/>
      <c r="NKT45" s="1013"/>
      <c r="NKU45" s="1013"/>
      <c r="NKV45" s="1013"/>
      <c r="NKW45" s="1013"/>
      <c r="NKX45" s="1013"/>
      <c r="NKY45" s="1013"/>
      <c r="NKZ45" s="1013"/>
      <c r="NLA45" s="1013"/>
      <c r="NLB45" s="1013"/>
      <c r="NLC45" s="1013"/>
      <c r="NLD45" s="1013"/>
      <c r="NLE45" s="1013"/>
      <c r="NLF45" s="1013"/>
      <c r="NLG45" s="1013"/>
      <c r="NLH45" s="1013"/>
      <c r="NLI45" s="1013"/>
      <c r="NLJ45" s="1013"/>
      <c r="NLK45" s="1013"/>
      <c r="NLL45" s="1013"/>
      <c r="NLM45" s="1013"/>
      <c r="NLN45" s="1013"/>
      <c r="NLO45" s="1013"/>
      <c r="NLP45" s="1013"/>
      <c r="NLQ45" s="1013"/>
      <c r="NLR45" s="1013"/>
      <c r="NLS45" s="1013"/>
      <c r="NLT45" s="1013"/>
      <c r="NLU45" s="1013"/>
      <c r="NLV45" s="1013"/>
      <c r="NLW45" s="1013"/>
      <c r="NLX45" s="1013"/>
      <c r="NLY45" s="1013"/>
      <c r="NLZ45" s="1013"/>
      <c r="NMA45" s="1013"/>
      <c r="NMB45" s="1013"/>
      <c r="NMC45" s="1013"/>
      <c r="NMD45" s="1013"/>
      <c r="NME45" s="1013"/>
      <c r="NMF45" s="1013"/>
      <c r="NMG45" s="1013"/>
      <c r="NMH45" s="1013"/>
      <c r="NMI45" s="1013"/>
      <c r="NMJ45" s="1013"/>
      <c r="NMK45" s="1013"/>
      <c r="NML45" s="1013"/>
      <c r="NMM45" s="1013"/>
      <c r="NMN45" s="1013"/>
      <c r="NMO45" s="1013"/>
      <c r="NMP45" s="1013"/>
      <c r="NMQ45" s="1013"/>
      <c r="NMR45" s="1013"/>
      <c r="NMS45" s="1013"/>
      <c r="NMT45" s="1013"/>
      <c r="NMU45" s="1013"/>
      <c r="NMV45" s="1013"/>
      <c r="NMW45" s="1013"/>
      <c r="NMX45" s="1013"/>
      <c r="NMY45" s="1013"/>
      <c r="NMZ45" s="1013"/>
      <c r="NNA45" s="1013"/>
      <c r="NNB45" s="1013"/>
      <c r="NNC45" s="1013"/>
      <c r="NND45" s="1013"/>
      <c r="NNE45" s="1013"/>
      <c r="NNF45" s="1013"/>
      <c r="NNG45" s="1013"/>
      <c r="NNH45" s="1013"/>
      <c r="NNI45" s="1013"/>
      <c r="NNJ45" s="1013"/>
      <c r="NNK45" s="1013"/>
      <c r="NNL45" s="1013"/>
      <c r="NNM45" s="1013"/>
      <c r="NNN45" s="1013"/>
      <c r="NNO45" s="1013"/>
      <c r="NNP45" s="1013"/>
      <c r="NNQ45" s="1013"/>
      <c r="NNR45" s="1013"/>
      <c r="NNS45" s="1013"/>
      <c r="NNT45" s="1013"/>
      <c r="NNU45" s="1013"/>
      <c r="NNV45" s="1013"/>
      <c r="NNW45" s="1013"/>
      <c r="NNX45" s="1013"/>
      <c r="NNY45" s="1013"/>
      <c r="NNZ45" s="1013"/>
      <c r="NOA45" s="1013"/>
      <c r="NOB45" s="1013"/>
      <c r="NOC45" s="1013"/>
      <c r="NOD45" s="1013"/>
      <c r="NOE45" s="1013"/>
      <c r="NOF45" s="1013"/>
      <c r="NOG45" s="1013"/>
      <c r="NOH45" s="1013"/>
      <c r="NOI45" s="1013"/>
      <c r="NOJ45" s="1013"/>
      <c r="NOK45" s="1013"/>
      <c r="NOL45" s="1013"/>
      <c r="NOM45" s="1013"/>
      <c r="NON45" s="1013"/>
      <c r="NOO45" s="1013"/>
      <c r="NOP45" s="1013"/>
      <c r="NOQ45" s="1013"/>
      <c r="NOR45" s="1013"/>
      <c r="NOS45" s="1013"/>
      <c r="NOT45" s="1013"/>
      <c r="NOU45" s="1013"/>
      <c r="NOV45" s="1013"/>
      <c r="NOW45" s="1013"/>
      <c r="NOX45" s="1013"/>
      <c r="NOY45" s="1013"/>
      <c r="NOZ45" s="1013"/>
      <c r="NPA45" s="1013"/>
      <c r="NPB45" s="1013"/>
      <c r="NPC45" s="1013"/>
      <c r="NPD45" s="1013"/>
      <c r="NPE45" s="1013"/>
      <c r="NPF45" s="1013"/>
      <c r="NPG45" s="1013"/>
      <c r="NPH45" s="1013"/>
      <c r="NPI45" s="1013"/>
      <c r="NPJ45" s="1013"/>
      <c r="NPK45" s="1013"/>
      <c r="NPL45" s="1013"/>
      <c r="NPM45" s="1013"/>
      <c r="NPN45" s="1013"/>
      <c r="NPO45" s="1013"/>
      <c r="NPP45" s="1013"/>
      <c r="NPQ45" s="1013"/>
      <c r="NPR45" s="1013"/>
      <c r="NPS45" s="1013"/>
      <c r="NPT45" s="1013"/>
      <c r="NPU45" s="1013"/>
      <c r="NPV45" s="1013"/>
      <c r="NPW45" s="1013"/>
      <c r="NPX45" s="1013"/>
      <c r="NPY45" s="1013"/>
      <c r="NPZ45" s="1013"/>
      <c r="NQA45" s="1013"/>
      <c r="NQB45" s="1013"/>
      <c r="NQC45" s="1013"/>
      <c r="NQD45" s="1013"/>
      <c r="NQE45" s="1013"/>
      <c r="NQF45" s="1013"/>
      <c r="NQG45" s="1013"/>
      <c r="NQH45" s="1013"/>
      <c r="NQI45" s="1013"/>
      <c r="NQJ45" s="1013"/>
      <c r="NQK45" s="1013"/>
      <c r="NQL45" s="1013"/>
      <c r="NQM45" s="1013"/>
      <c r="NQN45" s="1013"/>
      <c r="NQO45" s="1013"/>
      <c r="NQP45" s="1013"/>
      <c r="NQQ45" s="1013"/>
      <c r="NQR45" s="1013"/>
      <c r="NQS45" s="1013"/>
      <c r="NQT45" s="1013"/>
      <c r="NQU45" s="1013"/>
      <c r="NQV45" s="1013"/>
      <c r="NQW45" s="1013"/>
      <c r="NQX45" s="1013"/>
      <c r="NQY45" s="1013"/>
      <c r="NQZ45" s="1013"/>
      <c r="NRA45" s="1013"/>
      <c r="NRB45" s="1013"/>
      <c r="NRC45" s="1013"/>
      <c r="NRD45" s="1013"/>
      <c r="NRE45" s="1013"/>
      <c r="NRF45" s="1013"/>
      <c r="NRG45" s="1013"/>
      <c r="NRH45" s="1013"/>
      <c r="NRI45" s="1013"/>
      <c r="NRJ45" s="1013"/>
      <c r="NRK45" s="1013"/>
      <c r="NRL45" s="1013"/>
      <c r="NRM45" s="1013"/>
      <c r="NRN45" s="1013"/>
      <c r="NRO45" s="1013"/>
      <c r="NRP45" s="1013"/>
      <c r="NRQ45" s="1013"/>
      <c r="NRR45" s="1013"/>
      <c r="NRS45" s="1013"/>
      <c r="NRT45" s="1013"/>
      <c r="NRU45" s="1013"/>
      <c r="NRV45" s="1013"/>
      <c r="NRW45" s="1013"/>
      <c r="NRX45" s="1013"/>
      <c r="NRY45" s="1013"/>
      <c r="NRZ45" s="1013"/>
      <c r="NSA45" s="1013"/>
      <c r="NSB45" s="1013"/>
      <c r="NSC45" s="1013"/>
      <c r="NSD45" s="1013"/>
      <c r="NSE45" s="1013"/>
      <c r="NSF45" s="1013"/>
      <c r="NSG45" s="1013"/>
      <c r="NSH45" s="1013"/>
      <c r="NSI45" s="1013"/>
      <c r="NSJ45" s="1013"/>
      <c r="NSK45" s="1013"/>
      <c r="NSL45" s="1013"/>
      <c r="NSM45" s="1013"/>
      <c r="NSN45" s="1013"/>
      <c r="NSO45" s="1013"/>
      <c r="NSP45" s="1013"/>
      <c r="NSQ45" s="1013"/>
      <c r="NSR45" s="1013"/>
      <c r="NSS45" s="1013"/>
      <c r="NST45" s="1013"/>
      <c r="NSU45" s="1013"/>
      <c r="NSV45" s="1013"/>
      <c r="NSW45" s="1013"/>
      <c r="NSX45" s="1013"/>
      <c r="NSY45" s="1013"/>
      <c r="NSZ45" s="1013"/>
      <c r="NTA45" s="1013"/>
      <c r="NTB45" s="1013"/>
      <c r="NTC45" s="1013"/>
      <c r="NTD45" s="1013"/>
      <c r="NTE45" s="1013"/>
      <c r="NTF45" s="1013"/>
      <c r="NTG45" s="1013"/>
      <c r="NTH45" s="1013"/>
      <c r="NTI45" s="1013"/>
      <c r="NTJ45" s="1013"/>
      <c r="NTK45" s="1013"/>
      <c r="NTL45" s="1013"/>
      <c r="NTM45" s="1013"/>
      <c r="NTN45" s="1013"/>
      <c r="NTO45" s="1013"/>
      <c r="NTP45" s="1013"/>
      <c r="NTQ45" s="1013"/>
      <c r="NTR45" s="1013"/>
      <c r="NTS45" s="1013"/>
      <c r="NTT45" s="1013"/>
      <c r="NTU45" s="1013"/>
      <c r="NTV45" s="1013"/>
      <c r="NTW45" s="1013"/>
      <c r="NTX45" s="1013"/>
      <c r="NTY45" s="1013"/>
      <c r="NTZ45" s="1013"/>
      <c r="NUA45" s="1013"/>
      <c r="NUB45" s="1013"/>
      <c r="NUC45" s="1013"/>
      <c r="NUD45" s="1013"/>
      <c r="NUE45" s="1013"/>
      <c r="NUF45" s="1013"/>
      <c r="NUG45" s="1013"/>
      <c r="NUH45" s="1013"/>
      <c r="NUI45" s="1013"/>
      <c r="NUJ45" s="1013"/>
      <c r="NUK45" s="1013"/>
      <c r="NUL45" s="1013"/>
      <c r="NUM45" s="1013"/>
      <c r="NUN45" s="1013"/>
      <c r="NUO45" s="1013"/>
      <c r="NUP45" s="1013"/>
      <c r="NUQ45" s="1013"/>
      <c r="NUR45" s="1013"/>
      <c r="NUS45" s="1013"/>
      <c r="NUT45" s="1013"/>
      <c r="NUU45" s="1013"/>
      <c r="NUV45" s="1013"/>
      <c r="NUW45" s="1013"/>
      <c r="NUX45" s="1013"/>
      <c r="NUY45" s="1013"/>
      <c r="NUZ45" s="1013"/>
      <c r="NVA45" s="1013"/>
      <c r="NVB45" s="1013"/>
      <c r="NVC45" s="1013"/>
      <c r="NVD45" s="1013"/>
      <c r="NVE45" s="1013"/>
      <c r="NVF45" s="1013"/>
      <c r="NVG45" s="1013"/>
      <c r="NVH45" s="1013"/>
      <c r="NVI45" s="1013"/>
      <c r="NVJ45" s="1013"/>
      <c r="NVK45" s="1013"/>
      <c r="NVL45" s="1013"/>
      <c r="NVM45" s="1013"/>
      <c r="NVN45" s="1013"/>
      <c r="NVO45" s="1013"/>
      <c r="NVP45" s="1013"/>
      <c r="NVQ45" s="1013"/>
      <c r="NVR45" s="1013"/>
      <c r="NVS45" s="1013"/>
      <c r="NVT45" s="1013"/>
      <c r="NVU45" s="1013"/>
      <c r="NVV45" s="1013"/>
      <c r="NVW45" s="1013"/>
      <c r="NVX45" s="1013"/>
      <c r="NVY45" s="1013"/>
      <c r="NVZ45" s="1013"/>
      <c r="NWA45" s="1013"/>
      <c r="NWB45" s="1013"/>
      <c r="NWC45" s="1013"/>
      <c r="NWD45" s="1013"/>
      <c r="NWE45" s="1013"/>
      <c r="NWF45" s="1013"/>
      <c r="NWG45" s="1013"/>
      <c r="NWH45" s="1013"/>
      <c r="NWI45" s="1013"/>
      <c r="NWJ45" s="1013"/>
      <c r="NWK45" s="1013"/>
      <c r="NWL45" s="1013"/>
      <c r="NWM45" s="1013"/>
      <c r="NWN45" s="1013"/>
      <c r="NWO45" s="1013"/>
      <c r="NWP45" s="1013"/>
      <c r="NWQ45" s="1013"/>
      <c r="NWR45" s="1013"/>
      <c r="NWS45" s="1013"/>
      <c r="NWT45" s="1013"/>
      <c r="NWU45" s="1013"/>
      <c r="NWV45" s="1013"/>
      <c r="NWW45" s="1013"/>
      <c r="NWX45" s="1013"/>
      <c r="NWY45" s="1013"/>
      <c r="NWZ45" s="1013"/>
      <c r="NXA45" s="1013"/>
      <c r="NXB45" s="1013"/>
      <c r="NXC45" s="1013"/>
      <c r="NXD45" s="1013"/>
      <c r="NXE45" s="1013"/>
      <c r="NXF45" s="1013"/>
      <c r="NXG45" s="1013"/>
      <c r="NXH45" s="1013"/>
      <c r="NXI45" s="1013"/>
      <c r="NXJ45" s="1013"/>
      <c r="NXK45" s="1013"/>
      <c r="NXL45" s="1013"/>
      <c r="NXM45" s="1013"/>
      <c r="NXN45" s="1013"/>
      <c r="NXO45" s="1013"/>
      <c r="NXP45" s="1013"/>
      <c r="NXQ45" s="1013"/>
      <c r="NXR45" s="1013"/>
      <c r="NXS45" s="1013"/>
      <c r="NXT45" s="1013"/>
      <c r="NXU45" s="1013"/>
      <c r="NXV45" s="1013"/>
      <c r="NXW45" s="1013"/>
      <c r="NXX45" s="1013"/>
      <c r="NXY45" s="1013"/>
      <c r="NXZ45" s="1013"/>
      <c r="NYA45" s="1013"/>
      <c r="NYB45" s="1013"/>
      <c r="NYC45" s="1013"/>
      <c r="NYD45" s="1013"/>
      <c r="NYE45" s="1013"/>
      <c r="NYF45" s="1013"/>
      <c r="NYG45" s="1013"/>
      <c r="NYH45" s="1013"/>
      <c r="NYI45" s="1013"/>
      <c r="NYJ45" s="1013"/>
      <c r="NYK45" s="1013"/>
      <c r="NYL45" s="1013"/>
      <c r="NYM45" s="1013"/>
      <c r="NYN45" s="1013"/>
      <c r="NYO45" s="1013"/>
      <c r="NYP45" s="1013"/>
      <c r="NYQ45" s="1013"/>
      <c r="NYR45" s="1013"/>
      <c r="NYS45" s="1013"/>
      <c r="NYT45" s="1013"/>
      <c r="NYU45" s="1013"/>
      <c r="NYV45" s="1013"/>
      <c r="NYW45" s="1013"/>
      <c r="NYX45" s="1013"/>
      <c r="NYY45" s="1013"/>
      <c r="NYZ45" s="1013"/>
      <c r="NZA45" s="1013"/>
      <c r="NZB45" s="1013"/>
      <c r="NZC45" s="1013"/>
      <c r="NZD45" s="1013"/>
      <c r="NZE45" s="1013"/>
      <c r="NZF45" s="1013"/>
      <c r="NZG45" s="1013"/>
      <c r="NZH45" s="1013"/>
      <c r="NZI45" s="1013"/>
      <c r="NZJ45" s="1013"/>
      <c r="NZK45" s="1013"/>
      <c r="NZL45" s="1013"/>
      <c r="NZM45" s="1013"/>
      <c r="NZN45" s="1013"/>
      <c r="NZO45" s="1013"/>
      <c r="NZP45" s="1013"/>
      <c r="NZQ45" s="1013"/>
      <c r="NZR45" s="1013"/>
      <c r="NZS45" s="1013"/>
      <c r="NZT45" s="1013"/>
      <c r="NZU45" s="1013"/>
      <c r="NZV45" s="1013"/>
      <c r="NZW45" s="1013"/>
      <c r="NZX45" s="1013"/>
      <c r="NZY45" s="1013"/>
      <c r="NZZ45" s="1013"/>
      <c r="OAA45" s="1013"/>
      <c r="OAB45" s="1013"/>
      <c r="OAC45" s="1013"/>
      <c r="OAD45" s="1013"/>
      <c r="OAE45" s="1013"/>
      <c r="OAF45" s="1013"/>
      <c r="OAG45" s="1013"/>
      <c r="OAH45" s="1013"/>
      <c r="OAI45" s="1013"/>
      <c r="OAJ45" s="1013"/>
      <c r="OAK45" s="1013"/>
      <c r="OAL45" s="1013"/>
      <c r="OAM45" s="1013"/>
      <c r="OAN45" s="1013"/>
      <c r="OAO45" s="1013"/>
      <c r="OAP45" s="1013"/>
      <c r="OAQ45" s="1013"/>
      <c r="OAR45" s="1013"/>
      <c r="OAS45" s="1013"/>
      <c r="OAT45" s="1013"/>
      <c r="OAU45" s="1013"/>
      <c r="OAV45" s="1013"/>
      <c r="OAW45" s="1013"/>
      <c r="OAX45" s="1013"/>
      <c r="OAY45" s="1013"/>
      <c r="OAZ45" s="1013"/>
      <c r="OBA45" s="1013"/>
      <c r="OBB45" s="1013"/>
      <c r="OBC45" s="1013"/>
      <c r="OBD45" s="1013"/>
      <c r="OBE45" s="1013"/>
      <c r="OBF45" s="1013"/>
      <c r="OBG45" s="1013"/>
      <c r="OBH45" s="1013"/>
      <c r="OBI45" s="1013"/>
      <c r="OBJ45" s="1013"/>
      <c r="OBK45" s="1013"/>
      <c r="OBL45" s="1013"/>
      <c r="OBM45" s="1013"/>
      <c r="OBN45" s="1013"/>
      <c r="OBO45" s="1013"/>
      <c r="OBP45" s="1013"/>
      <c r="OBQ45" s="1013"/>
      <c r="OBR45" s="1013"/>
      <c r="OBS45" s="1013"/>
      <c r="OBT45" s="1013"/>
      <c r="OBU45" s="1013"/>
      <c r="OBV45" s="1013"/>
      <c r="OBW45" s="1013"/>
      <c r="OBX45" s="1013"/>
      <c r="OBY45" s="1013"/>
      <c r="OBZ45" s="1013"/>
      <c r="OCA45" s="1013"/>
      <c r="OCB45" s="1013"/>
      <c r="OCC45" s="1013"/>
      <c r="OCD45" s="1013"/>
      <c r="OCE45" s="1013"/>
      <c r="OCF45" s="1013"/>
      <c r="OCG45" s="1013"/>
      <c r="OCH45" s="1013"/>
      <c r="OCI45" s="1013"/>
      <c r="OCJ45" s="1013"/>
      <c r="OCK45" s="1013"/>
      <c r="OCL45" s="1013"/>
      <c r="OCM45" s="1013"/>
      <c r="OCN45" s="1013"/>
      <c r="OCO45" s="1013"/>
      <c r="OCP45" s="1013"/>
      <c r="OCQ45" s="1013"/>
      <c r="OCR45" s="1013"/>
      <c r="OCS45" s="1013"/>
      <c r="OCT45" s="1013"/>
      <c r="OCU45" s="1013"/>
      <c r="OCV45" s="1013"/>
      <c r="OCW45" s="1013"/>
      <c r="OCX45" s="1013"/>
      <c r="OCY45" s="1013"/>
      <c r="OCZ45" s="1013"/>
      <c r="ODA45" s="1013"/>
      <c r="ODB45" s="1013"/>
      <c r="ODC45" s="1013"/>
      <c r="ODD45" s="1013"/>
      <c r="ODE45" s="1013"/>
      <c r="ODF45" s="1013"/>
      <c r="ODG45" s="1013"/>
      <c r="ODH45" s="1013"/>
      <c r="ODI45" s="1013"/>
      <c r="ODJ45" s="1013"/>
      <c r="ODK45" s="1013"/>
      <c r="ODL45" s="1013"/>
      <c r="ODM45" s="1013"/>
      <c r="ODN45" s="1013"/>
      <c r="ODO45" s="1013"/>
      <c r="ODP45" s="1013"/>
      <c r="ODQ45" s="1013"/>
      <c r="ODR45" s="1013"/>
      <c r="ODS45" s="1013"/>
      <c r="ODT45" s="1013"/>
      <c r="ODU45" s="1013"/>
      <c r="ODV45" s="1013"/>
      <c r="ODW45" s="1013"/>
      <c r="ODX45" s="1013"/>
      <c r="ODY45" s="1013"/>
      <c r="ODZ45" s="1013"/>
      <c r="OEA45" s="1013"/>
      <c r="OEB45" s="1013"/>
      <c r="OEC45" s="1013"/>
      <c r="OED45" s="1013"/>
      <c r="OEE45" s="1013"/>
      <c r="OEF45" s="1013"/>
      <c r="OEG45" s="1013"/>
      <c r="OEH45" s="1013"/>
      <c r="OEI45" s="1013"/>
      <c r="OEJ45" s="1013"/>
      <c r="OEK45" s="1013"/>
      <c r="OEL45" s="1013"/>
      <c r="OEM45" s="1013"/>
      <c r="OEN45" s="1013"/>
      <c r="OEO45" s="1013"/>
      <c r="OEP45" s="1013"/>
      <c r="OEQ45" s="1013"/>
      <c r="OER45" s="1013"/>
      <c r="OES45" s="1013"/>
      <c r="OET45" s="1013"/>
      <c r="OEU45" s="1013"/>
      <c r="OEV45" s="1013"/>
      <c r="OEW45" s="1013"/>
      <c r="OEX45" s="1013"/>
      <c r="OEY45" s="1013"/>
      <c r="OEZ45" s="1013"/>
      <c r="OFA45" s="1013"/>
      <c r="OFB45" s="1013"/>
      <c r="OFC45" s="1013"/>
      <c r="OFD45" s="1013"/>
      <c r="OFE45" s="1013"/>
      <c r="OFF45" s="1013"/>
      <c r="OFG45" s="1013"/>
      <c r="OFH45" s="1013"/>
      <c r="OFI45" s="1013"/>
      <c r="OFJ45" s="1013"/>
      <c r="OFK45" s="1013"/>
      <c r="OFL45" s="1013"/>
      <c r="OFM45" s="1013"/>
      <c r="OFN45" s="1013"/>
      <c r="OFO45" s="1013"/>
      <c r="OFP45" s="1013"/>
      <c r="OFQ45" s="1013"/>
      <c r="OFR45" s="1013"/>
      <c r="OFS45" s="1013"/>
      <c r="OFT45" s="1013"/>
      <c r="OFU45" s="1013"/>
      <c r="OFV45" s="1013"/>
      <c r="OFW45" s="1013"/>
      <c r="OFX45" s="1013"/>
      <c r="OFY45" s="1013"/>
      <c r="OFZ45" s="1013"/>
      <c r="OGA45" s="1013"/>
      <c r="OGB45" s="1013"/>
      <c r="OGC45" s="1013"/>
      <c r="OGD45" s="1013"/>
      <c r="OGE45" s="1013"/>
      <c r="OGF45" s="1013"/>
      <c r="OGG45" s="1013"/>
      <c r="OGH45" s="1013"/>
      <c r="OGI45" s="1013"/>
      <c r="OGJ45" s="1013"/>
      <c r="OGK45" s="1013"/>
      <c r="OGL45" s="1013"/>
      <c r="OGM45" s="1013"/>
      <c r="OGN45" s="1013"/>
      <c r="OGO45" s="1013"/>
      <c r="OGP45" s="1013"/>
      <c r="OGQ45" s="1013"/>
      <c r="OGR45" s="1013"/>
      <c r="OGS45" s="1013"/>
      <c r="OGT45" s="1013"/>
      <c r="OGU45" s="1013"/>
      <c r="OGV45" s="1013"/>
      <c r="OGW45" s="1013"/>
      <c r="OGX45" s="1013"/>
      <c r="OGY45" s="1013"/>
      <c r="OGZ45" s="1013"/>
      <c r="OHA45" s="1013"/>
      <c r="OHB45" s="1013"/>
      <c r="OHC45" s="1013"/>
      <c r="OHD45" s="1013"/>
      <c r="OHE45" s="1013"/>
      <c r="OHF45" s="1013"/>
      <c r="OHG45" s="1013"/>
      <c r="OHH45" s="1013"/>
      <c r="OHI45" s="1013"/>
      <c r="OHJ45" s="1013"/>
      <c r="OHK45" s="1013"/>
      <c r="OHL45" s="1013"/>
      <c r="OHM45" s="1013"/>
      <c r="OHN45" s="1013"/>
      <c r="OHO45" s="1013"/>
      <c r="OHP45" s="1013"/>
      <c r="OHQ45" s="1013"/>
      <c r="OHR45" s="1013"/>
      <c r="OHS45" s="1013"/>
      <c r="OHT45" s="1013"/>
      <c r="OHU45" s="1013"/>
      <c r="OHV45" s="1013"/>
      <c r="OHW45" s="1013"/>
      <c r="OHX45" s="1013"/>
      <c r="OHY45" s="1013"/>
      <c r="OHZ45" s="1013"/>
      <c r="OIA45" s="1013"/>
      <c r="OIB45" s="1013"/>
      <c r="OIC45" s="1013"/>
      <c r="OID45" s="1013"/>
      <c r="OIE45" s="1013"/>
      <c r="OIF45" s="1013"/>
      <c r="OIG45" s="1013"/>
      <c r="OIH45" s="1013"/>
      <c r="OII45" s="1013"/>
      <c r="OIJ45" s="1013"/>
      <c r="OIK45" s="1013"/>
      <c r="OIL45" s="1013"/>
      <c r="OIM45" s="1013"/>
      <c r="OIN45" s="1013"/>
      <c r="OIO45" s="1013"/>
      <c r="OIP45" s="1013"/>
      <c r="OIQ45" s="1013"/>
      <c r="OIR45" s="1013"/>
      <c r="OIS45" s="1013"/>
      <c r="OIT45" s="1013"/>
      <c r="OIU45" s="1013"/>
      <c r="OIV45" s="1013"/>
      <c r="OIW45" s="1013"/>
      <c r="OIX45" s="1013"/>
      <c r="OIY45" s="1013"/>
      <c r="OIZ45" s="1013"/>
      <c r="OJA45" s="1013"/>
      <c r="OJB45" s="1013"/>
      <c r="OJC45" s="1013"/>
      <c r="OJD45" s="1013"/>
      <c r="OJE45" s="1013"/>
      <c r="OJF45" s="1013"/>
      <c r="OJG45" s="1013"/>
      <c r="OJH45" s="1013"/>
      <c r="OJI45" s="1013"/>
      <c r="OJJ45" s="1013"/>
      <c r="OJK45" s="1013"/>
      <c r="OJL45" s="1013"/>
      <c r="OJM45" s="1013"/>
      <c r="OJN45" s="1013"/>
      <c r="OJO45" s="1013"/>
      <c r="OJP45" s="1013"/>
      <c r="OJQ45" s="1013"/>
      <c r="OJR45" s="1013"/>
      <c r="OJS45" s="1013"/>
      <c r="OJT45" s="1013"/>
      <c r="OJU45" s="1013"/>
      <c r="OJV45" s="1013"/>
      <c r="OJW45" s="1013"/>
      <c r="OJX45" s="1013"/>
      <c r="OJY45" s="1013"/>
      <c r="OJZ45" s="1013"/>
      <c r="OKA45" s="1013"/>
      <c r="OKB45" s="1013"/>
      <c r="OKC45" s="1013"/>
      <c r="OKD45" s="1013"/>
      <c r="OKE45" s="1013"/>
      <c r="OKF45" s="1013"/>
      <c r="OKG45" s="1013"/>
      <c r="OKH45" s="1013"/>
      <c r="OKI45" s="1013"/>
      <c r="OKJ45" s="1013"/>
      <c r="OKK45" s="1013"/>
      <c r="OKL45" s="1013"/>
      <c r="OKM45" s="1013"/>
      <c r="OKN45" s="1013"/>
      <c r="OKO45" s="1013"/>
      <c r="OKP45" s="1013"/>
      <c r="OKQ45" s="1013"/>
      <c r="OKR45" s="1013"/>
      <c r="OKS45" s="1013"/>
      <c r="OKT45" s="1013"/>
      <c r="OKU45" s="1013"/>
      <c r="OKV45" s="1013"/>
      <c r="OKW45" s="1013"/>
      <c r="OKX45" s="1013"/>
      <c r="OKY45" s="1013"/>
      <c r="OKZ45" s="1013"/>
      <c r="OLA45" s="1013"/>
      <c r="OLB45" s="1013"/>
      <c r="OLC45" s="1013"/>
      <c r="OLD45" s="1013"/>
      <c r="OLE45" s="1013"/>
      <c r="OLF45" s="1013"/>
      <c r="OLG45" s="1013"/>
      <c r="OLH45" s="1013"/>
      <c r="OLI45" s="1013"/>
      <c r="OLJ45" s="1013"/>
      <c r="OLK45" s="1013"/>
      <c r="OLL45" s="1013"/>
      <c r="OLM45" s="1013"/>
      <c r="OLN45" s="1013"/>
      <c r="OLO45" s="1013"/>
      <c r="OLP45" s="1013"/>
      <c r="OLQ45" s="1013"/>
      <c r="OLR45" s="1013"/>
      <c r="OLS45" s="1013"/>
      <c r="OLT45" s="1013"/>
      <c r="OLU45" s="1013"/>
      <c r="OLV45" s="1013"/>
      <c r="OLW45" s="1013"/>
      <c r="OLX45" s="1013"/>
      <c r="OLY45" s="1013"/>
      <c r="OLZ45" s="1013"/>
      <c r="OMA45" s="1013"/>
      <c r="OMB45" s="1013"/>
      <c r="OMC45" s="1013"/>
      <c r="OMD45" s="1013"/>
      <c r="OME45" s="1013"/>
      <c r="OMF45" s="1013"/>
      <c r="OMG45" s="1013"/>
      <c r="OMH45" s="1013"/>
      <c r="OMI45" s="1013"/>
      <c r="OMJ45" s="1013"/>
      <c r="OMK45" s="1013"/>
      <c r="OML45" s="1013"/>
      <c r="OMM45" s="1013"/>
      <c r="OMN45" s="1013"/>
      <c r="OMO45" s="1013"/>
      <c r="OMP45" s="1013"/>
      <c r="OMQ45" s="1013"/>
      <c r="OMR45" s="1013"/>
      <c r="OMS45" s="1013"/>
      <c r="OMT45" s="1013"/>
      <c r="OMU45" s="1013"/>
      <c r="OMV45" s="1013"/>
      <c r="OMW45" s="1013"/>
      <c r="OMX45" s="1013"/>
      <c r="OMY45" s="1013"/>
      <c r="OMZ45" s="1013"/>
      <c r="ONA45" s="1013"/>
      <c r="ONB45" s="1013"/>
      <c r="ONC45" s="1013"/>
      <c r="OND45" s="1013"/>
      <c r="ONE45" s="1013"/>
      <c r="ONF45" s="1013"/>
      <c r="ONG45" s="1013"/>
      <c r="ONH45" s="1013"/>
      <c r="ONI45" s="1013"/>
      <c r="ONJ45" s="1013"/>
      <c r="ONK45" s="1013"/>
      <c r="ONL45" s="1013"/>
      <c r="ONM45" s="1013"/>
      <c r="ONN45" s="1013"/>
      <c r="ONO45" s="1013"/>
      <c r="ONP45" s="1013"/>
      <c r="ONQ45" s="1013"/>
      <c r="ONR45" s="1013"/>
      <c r="ONS45" s="1013"/>
      <c r="ONT45" s="1013"/>
      <c r="ONU45" s="1013"/>
      <c r="ONV45" s="1013"/>
      <c r="ONW45" s="1013"/>
      <c r="ONX45" s="1013"/>
      <c r="ONY45" s="1013"/>
      <c r="ONZ45" s="1013"/>
      <c r="OOA45" s="1013"/>
      <c r="OOB45" s="1013"/>
      <c r="OOC45" s="1013"/>
      <c r="OOD45" s="1013"/>
      <c r="OOE45" s="1013"/>
      <c r="OOF45" s="1013"/>
      <c r="OOG45" s="1013"/>
      <c r="OOH45" s="1013"/>
      <c r="OOI45" s="1013"/>
      <c r="OOJ45" s="1013"/>
      <c r="OOK45" s="1013"/>
      <c r="OOL45" s="1013"/>
      <c r="OOM45" s="1013"/>
      <c r="OON45" s="1013"/>
      <c r="OOO45" s="1013"/>
      <c r="OOP45" s="1013"/>
      <c r="OOQ45" s="1013"/>
      <c r="OOR45" s="1013"/>
      <c r="OOS45" s="1013"/>
      <c r="OOT45" s="1013"/>
      <c r="OOU45" s="1013"/>
      <c r="OOV45" s="1013"/>
      <c r="OOW45" s="1013"/>
      <c r="OOX45" s="1013"/>
      <c r="OOY45" s="1013"/>
      <c r="OOZ45" s="1013"/>
      <c r="OPA45" s="1013"/>
      <c r="OPB45" s="1013"/>
      <c r="OPC45" s="1013"/>
      <c r="OPD45" s="1013"/>
      <c r="OPE45" s="1013"/>
      <c r="OPF45" s="1013"/>
      <c r="OPG45" s="1013"/>
      <c r="OPH45" s="1013"/>
      <c r="OPI45" s="1013"/>
      <c r="OPJ45" s="1013"/>
      <c r="OPK45" s="1013"/>
      <c r="OPL45" s="1013"/>
      <c r="OPM45" s="1013"/>
      <c r="OPN45" s="1013"/>
      <c r="OPO45" s="1013"/>
      <c r="OPP45" s="1013"/>
      <c r="OPQ45" s="1013"/>
      <c r="OPR45" s="1013"/>
      <c r="OPS45" s="1013"/>
      <c r="OPT45" s="1013"/>
      <c r="OPU45" s="1013"/>
      <c r="OPV45" s="1013"/>
      <c r="OPW45" s="1013"/>
      <c r="OPX45" s="1013"/>
      <c r="OPY45" s="1013"/>
      <c r="OPZ45" s="1013"/>
      <c r="OQA45" s="1013"/>
      <c r="OQB45" s="1013"/>
      <c r="OQC45" s="1013"/>
      <c r="OQD45" s="1013"/>
      <c r="OQE45" s="1013"/>
      <c r="OQF45" s="1013"/>
      <c r="OQG45" s="1013"/>
      <c r="OQH45" s="1013"/>
      <c r="OQI45" s="1013"/>
      <c r="OQJ45" s="1013"/>
      <c r="OQK45" s="1013"/>
      <c r="OQL45" s="1013"/>
      <c r="OQM45" s="1013"/>
      <c r="OQN45" s="1013"/>
      <c r="OQO45" s="1013"/>
      <c r="OQP45" s="1013"/>
      <c r="OQQ45" s="1013"/>
      <c r="OQR45" s="1013"/>
      <c r="OQS45" s="1013"/>
      <c r="OQT45" s="1013"/>
      <c r="OQU45" s="1013"/>
      <c r="OQV45" s="1013"/>
      <c r="OQW45" s="1013"/>
      <c r="OQX45" s="1013"/>
      <c r="OQY45" s="1013"/>
      <c r="OQZ45" s="1013"/>
      <c r="ORA45" s="1013"/>
      <c r="ORB45" s="1013"/>
      <c r="ORC45" s="1013"/>
      <c r="ORD45" s="1013"/>
      <c r="ORE45" s="1013"/>
      <c r="ORF45" s="1013"/>
      <c r="ORG45" s="1013"/>
      <c r="ORH45" s="1013"/>
      <c r="ORI45" s="1013"/>
      <c r="ORJ45" s="1013"/>
      <c r="ORK45" s="1013"/>
      <c r="ORL45" s="1013"/>
      <c r="ORM45" s="1013"/>
      <c r="ORN45" s="1013"/>
      <c r="ORO45" s="1013"/>
      <c r="ORP45" s="1013"/>
      <c r="ORQ45" s="1013"/>
      <c r="ORR45" s="1013"/>
      <c r="ORS45" s="1013"/>
      <c r="ORT45" s="1013"/>
      <c r="ORU45" s="1013"/>
      <c r="ORV45" s="1013"/>
      <c r="ORW45" s="1013"/>
      <c r="ORX45" s="1013"/>
      <c r="ORY45" s="1013"/>
      <c r="ORZ45" s="1013"/>
      <c r="OSA45" s="1013"/>
      <c r="OSB45" s="1013"/>
      <c r="OSC45" s="1013"/>
      <c r="OSD45" s="1013"/>
      <c r="OSE45" s="1013"/>
      <c r="OSF45" s="1013"/>
      <c r="OSG45" s="1013"/>
      <c r="OSH45" s="1013"/>
      <c r="OSI45" s="1013"/>
      <c r="OSJ45" s="1013"/>
      <c r="OSK45" s="1013"/>
      <c r="OSL45" s="1013"/>
      <c r="OSM45" s="1013"/>
      <c r="OSN45" s="1013"/>
      <c r="OSO45" s="1013"/>
      <c r="OSP45" s="1013"/>
      <c r="OSQ45" s="1013"/>
      <c r="OSR45" s="1013"/>
      <c r="OSS45" s="1013"/>
      <c r="OST45" s="1013"/>
      <c r="OSU45" s="1013"/>
      <c r="OSV45" s="1013"/>
      <c r="OSW45" s="1013"/>
      <c r="OSX45" s="1013"/>
      <c r="OSY45" s="1013"/>
      <c r="OSZ45" s="1013"/>
      <c r="OTA45" s="1013"/>
      <c r="OTB45" s="1013"/>
      <c r="OTC45" s="1013"/>
      <c r="OTD45" s="1013"/>
      <c r="OTE45" s="1013"/>
      <c r="OTF45" s="1013"/>
      <c r="OTG45" s="1013"/>
      <c r="OTH45" s="1013"/>
      <c r="OTI45" s="1013"/>
      <c r="OTJ45" s="1013"/>
      <c r="OTK45" s="1013"/>
      <c r="OTL45" s="1013"/>
      <c r="OTM45" s="1013"/>
      <c r="OTN45" s="1013"/>
      <c r="OTO45" s="1013"/>
      <c r="OTP45" s="1013"/>
      <c r="OTQ45" s="1013"/>
      <c r="OTR45" s="1013"/>
      <c r="OTS45" s="1013"/>
      <c r="OTT45" s="1013"/>
      <c r="OTU45" s="1013"/>
      <c r="OTV45" s="1013"/>
      <c r="OTW45" s="1013"/>
      <c r="OTX45" s="1013"/>
      <c r="OTY45" s="1013"/>
      <c r="OTZ45" s="1013"/>
      <c r="OUA45" s="1013"/>
      <c r="OUB45" s="1013"/>
      <c r="OUC45" s="1013"/>
      <c r="OUD45" s="1013"/>
      <c r="OUE45" s="1013"/>
      <c r="OUF45" s="1013"/>
      <c r="OUG45" s="1013"/>
      <c r="OUH45" s="1013"/>
      <c r="OUI45" s="1013"/>
      <c r="OUJ45" s="1013"/>
      <c r="OUK45" s="1013"/>
      <c r="OUL45" s="1013"/>
      <c r="OUM45" s="1013"/>
      <c r="OUN45" s="1013"/>
      <c r="OUO45" s="1013"/>
      <c r="OUP45" s="1013"/>
      <c r="OUQ45" s="1013"/>
      <c r="OUR45" s="1013"/>
      <c r="OUS45" s="1013"/>
      <c r="OUT45" s="1013"/>
      <c r="OUU45" s="1013"/>
      <c r="OUV45" s="1013"/>
      <c r="OUW45" s="1013"/>
      <c r="OUX45" s="1013"/>
      <c r="OUY45" s="1013"/>
      <c r="OUZ45" s="1013"/>
      <c r="OVA45" s="1013"/>
      <c r="OVB45" s="1013"/>
      <c r="OVC45" s="1013"/>
      <c r="OVD45" s="1013"/>
      <c r="OVE45" s="1013"/>
      <c r="OVF45" s="1013"/>
      <c r="OVG45" s="1013"/>
      <c r="OVH45" s="1013"/>
      <c r="OVI45" s="1013"/>
      <c r="OVJ45" s="1013"/>
      <c r="OVK45" s="1013"/>
      <c r="OVL45" s="1013"/>
      <c r="OVM45" s="1013"/>
      <c r="OVN45" s="1013"/>
      <c r="OVO45" s="1013"/>
      <c r="OVP45" s="1013"/>
      <c r="OVQ45" s="1013"/>
      <c r="OVR45" s="1013"/>
      <c r="OVS45" s="1013"/>
      <c r="OVT45" s="1013"/>
      <c r="OVU45" s="1013"/>
      <c r="OVV45" s="1013"/>
      <c r="OVW45" s="1013"/>
      <c r="OVX45" s="1013"/>
      <c r="OVY45" s="1013"/>
      <c r="OVZ45" s="1013"/>
      <c r="OWA45" s="1013"/>
      <c r="OWB45" s="1013"/>
      <c r="OWC45" s="1013"/>
      <c r="OWD45" s="1013"/>
      <c r="OWE45" s="1013"/>
      <c r="OWF45" s="1013"/>
      <c r="OWG45" s="1013"/>
      <c r="OWH45" s="1013"/>
      <c r="OWI45" s="1013"/>
      <c r="OWJ45" s="1013"/>
      <c r="OWK45" s="1013"/>
      <c r="OWL45" s="1013"/>
      <c r="OWM45" s="1013"/>
      <c r="OWN45" s="1013"/>
      <c r="OWO45" s="1013"/>
      <c r="OWP45" s="1013"/>
      <c r="OWQ45" s="1013"/>
      <c r="OWR45" s="1013"/>
      <c r="OWS45" s="1013"/>
      <c r="OWT45" s="1013"/>
      <c r="OWU45" s="1013"/>
      <c r="OWV45" s="1013"/>
      <c r="OWW45" s="1013"/>
      <c r="OWX45" s="1013"/>
      <c r="OWY45" s="1013"/>
      <c r="OWZ45" s="1013"/>
      <c r="OXA45" s="1013"/>
      <c r="OXB45" s="1013"/>
      <c r="OXC45" s="1013"/>
      <c r="OXD45" s="1013"/>
      <c r="OXE45" s="1013"/>
      <c r="OXF45" s="1013"/>
      <c r="OXG45" s="1013"/>
      <c r="OXH45" s="1013"/>
      <c r="OXI45" s="1013"/>
      <c r="OXJ45" s="1013"/>
      <c r="OXK45" s="1013"/>
      <c r="OXL45" s="1013"/>
      <c r="OXM45" s="1013"/>
      <c r="OXN45" s="1013"/>
      <c r="OXO45" s="1013"/>
      <c r="OXP45" s="1013"/>
      <c r="OXQ45" s="1013"/>
      <c r="OXR45" s="1013"/>
      <c r="OXS45" s="1013"/>
      <c r="OXT45" s="1013"/>
      <c r="OXU45" s="1013"/>
      <c r="OXV45" s="1013"/>
      <c r="OXW45" s="1013"/>
      <c r="OXX45" s="1013"/>
      <c r="OXY45" s="1013"/>
      <c r="OXZ45" s="1013"/>
      <c r="OYA45" s="1013"/>
      <c r="OYB45" s="1013"/>
      <c r="OYC45" s="1013"/>
      <c r="OYD45" s="1013"/>
      <c r="OYE45" s="1013"/>
      <c r="OYF45" s="1013"/>
      <c r="OYG45" s="1013"/>
      <c r="OYH45" s="1013"/>
      <c r="OYI45" s="1013"/>
      <c r="OYJ45" s="1013"/>
      <c r="OYK45" s="1013"/>
      <c r="OYL45" s="1013"/>
      <c r="OYM45" s="1013"/>
      <c r="OYN45" s="1013"/>
      <c r="OYO45" s="1013"/>
      <c r="OYP45" s="1013"/>
      <c r="OYQ45" s="1013"/>
      <c r="OYR45" s="1013"/>
      <c r="OYS45" s="1013"/>
      <c r="OYT45" s="1013"/>
      <c r="OYU45" s="1013"/>
      <c r="OYV45" s="1013"/>
      <c r="OYW45" s="1013"/>
      <c r="OYX45" s="1013"/>
      <c r="OYY45" s="1013"/>
      <c r="OYZ45" s="1013"/>
      <c r="OZA45" s="1013"/>
      <c r="OZB45" s="1013"/>
      <c r="OZC45" s="1013"/>
      <c r="OZD45" s="1013"/>
      <c r="OZE45" s="1013"/>
      <c r="OZF45" s="1013"/>
      <c r="OZG45" s="1013"/>
      <c r="OZH45" s="1013"/>
      <c r="OZI45" s="1013"/>
      <c r="OZJ45" s="1013"/>
      <c r="OZK45" s="1013"/>
      <c r="OZL45" s="1013"/>
      <c r="OZM45" s="1013"/>
      <c r="OZN45" s="1013"/>
      <c r="OZO45" s="1013"/>
      <c r="OZP45" s="1013"/>
      <c r="OZQ45" s="1013"/>
      <c r="OZR45" s="1013"/>
      <c r="OZS45" s="1013"/>
      <c r="OZT45" s="1013"/>
      <c r="OZU45" s="1013"/>
      <c r="OZV45" s="1013"/>
      <c r="OZW45" s="1013"/>
      <c r="OZX45" s="1013"/>
      <c r="OZY45" s="1013"/>
      <c r="OZZ45" s="1013"/>
      <c r="PAA45" s="1013"/>
      <c r="PAB45" s="1013"/>
      <c r="PAC45" s="1013"/>
      <c r="PAD45" s="1013"/>
      <c r="PAE45" s="1013"/>
      <c r="PAF45" s="1013"/>
      <c r="PAG45" s="1013"/>
      <c r="PAH45" s="1013"/>
      <c r="PAI45" s="1013"/>
      <c r="PAJ45" s="1013"/>
      <c r="PAK45" s="1013"/>
      <c r="PAL45" s="1013"/>
      <c r="PAM45" s="1013"/>
      <c r="PAN45" s="1013"/>
      <c r="PAO45" s="1013"/>
      <c r="PAP45" s="1013"/>
      <c r="PAQ45" s="1013"/>
      <c r="PAR45" s="1013"/>
      <c r="PAS45" s="1013"/>
      <c r="PAT45" s="1013"/>
      <c r="PAU45" s="1013"/>
      <c r="PAV45" s="1013"/>
      <c r="PAW45" s="1013"/>
      <c r="PAX45" s="1013"/>
      <c r="PAY45" s="1013"/>
      <c r="PAZ45" s="1013"/>
      <c r="PBA45" s="1013"/>
      <c r="PBB45" s="1013"/>
      <c r="PBC45" s="1013"/>
      <c r="PBD45" s="1013"/>
      <c r="PBE45" s="1013"/>
      <c r="PBF45" s="1013"/>
      <c r="PBG45" s="1013"/>
      <c r="PBH45" s="1013"/>
      <c r="PBI45" s="1013"/>
      <c r="PBJ45" s="1013"/>
      <c r="PBK45" s="1013"/>
      <c r="PBL45" s="1013"/>
      <c r="PBM45" s="1013"/>
      <c r="PBN45" s="1013"/>
      <c r="PBO45" s="1013"/>
      <c r="PBP45" s="1013"/>
      <c r="PBQ45" s="1013"/>
      <c r="PBR45" s="1013"/>
      <c r="PBS45" s="1013"/>
      <c r="PBT45" s="1013"/>
      <c r="PBU45" s="1013"/>
      <c r="PBV45" s="1013"/>
      <c r="PBW45" s="1013"/>
      <c r="PBX45" s="1013"/>
      <c r="PBY45" s="1013"/>
      <c r="PBZ45" s="1013"/>
      <c r="PCA45" s="1013"/>
      <c r="PCB45" s="1013"/>
      <c r="PCC45" s="1013"/>
      <c r="PCD45" s="1013"/>
      <c r="PCE45" s="1013"/>
      <c r="PCF45" s="1013"/>
      <c r="PCG45" s="1013"/>
      <c r="PCH45" s="1013"/>
      <c r="PCI45" s="1013"/>
      <c r="PCJ45" s="1013"/>
      <c r="PCK45" s="1013"/>
      <c r="PCL45" s="1013"/>
      <c r="PCM45" s="1013"/>
      <c r="PCN45" s="1013"/>
      <c r="PCO45" s="1013"/>
      <c r="PCP45" s="1013"/>
      <c r="PCQ45" s="1013"/>
      <c r="PCR45" s="1013"/>
      <c r="PCS45" s="1013"/>
      <c r="PCT45" s="1013"/>
      <c r="PCU45" s="1013"/>
      <c r="PCV45" s="1013"/>
      <c r="PCW45" s="1013"/>
      <c r="PCX45" s="1013"/>
      <c r="PCY45" s="1013"/>
      <c r="PCZ45" s="1013"/>
      <c r="PDA45" s="1013"/>
      <c r="PDB45" s="1013"/>
      <c r="PDC45" s="1013"/>
      <c r="PDD45" s="1013"/>
      <c r="PDE45" s="1013"/>
      <c r="PDF45" s="1013"/>
      <c r="PDG45" s="1013"/>
      <c r="PDH45" s="1013"/>
      <c r="PDI45" s="1013"/>
      <c r="PDJ45" s="1013"/>
      <c r="PDK45" s="1013"/>
      <c r="PDL45" s="1013"/>
      <c r="PDM45" s="1013"/>
      <c r="PDN45" s="1013"/>
      <c r="PDO45" s="1013"/>
      <c r="PDP45" s="1013"/>
      <c r="PDQ45" s="1013"/>
      <c r="PDR45" s="1013"/>
      <c r="PDS45" s="1013"/>
      <c r="PDT45" s="1013"/>
      <c r="PDU45" s="1013"/>
      <c r="PDV45" s="1013"/>
      <c r="PDW45" s="1013"/>
      <c r="PDX45" s="1013"/>
      <c r="PDY45" s="1013"/>
      <c r="PDZ45" s="1013"/>
      <c r="PEA45" s="1013"/>
      <c r="PEB45" s="1013"/>
      <c r="PEC45" s="1013"/>
      <c r="PED45" s="1013"/>
      <c r="PEE45" s="1013"/>
      <c r="PEF45" s="1013"/>
      <c r="PEG45" s="1013"/>
      <c r="PEH45" s="1013"/>
      <c r="PEI45" s="1013"/>
      <c r="PEJ45" s="1013"/>
      <c r="PEK45" s="1013"/>
      <c r="PEL45" s="1013"/>
      <c r="PEM45" s="1013"/>
      <c r="PEN45" s="1013"/>
      <c r="PEO45" s="1013"/>
      <c r="PEP45" s="1013"/>
      <c r="PEQ45" s="1013"/>
      <c r="PER45" s="1013"/>
      <c r="PES45" s="1013"/>
      <c r="PET45" s="1013"/>
      <c r="PEU45" s="1013"/>
      <c r="PEV45" s="1013"/>
      <c r="PEW45" s="1013"/>
      <c r="PEX45" s="1013"/>
      <c r="PEY45" s="1013"/>
      <c r="PEZ45" s="1013"/>
      <c r="PFA45" s="1013"/>
      <c r="PFB45" s="1013"/>
      <c r="PFC45" s="1013"/>
      <c r="PFD45" s="1013"/>
      <c r="PFE45" s="1013"/>
      <c r="PFF45" s="1013"/>
      <c r="PFG45" s="1013"/>
      <c r="PFH45" s="1013"/>
      <c r="PFI45" s="1013"/>
      <c r="PFJ45" s="1013"/>
      <c r="PFK45" s="1013"/>
      <c r="PFL45" s="1013"/>
      <c r="PFM45" s="1013"/>
      <c r="PFN45" s="1013"/>
      <c r="PFO45" s="1013"/>
      <c r="PFP45" s="1013"/>
      <c r="PFQ45" s="1013"/>
      <c r="PFR45" s="1013"/>
      <c r="PFS45" s="1013"/>
      <c r="PFT45" s="1013"/>
      <c r="PFU45" s="1013"/>
      <c r="PFV45" s="1013"/>
      <c r="PFW45" s="1013"/>
      <c r="PFX45" s="1013"/>
      <c r="PFY45" s="1013"/>
      <c r="PFZ45" s="1013"/>
      <c r="PGA45" s="1013"/>
      <c r="PGB45" s="1013"/>
      <c r="PGC45" s="1013"/>
      <c r="PGD45" s="1013"/>
      <c r="PGE45" s="1013"/>
      <c r="PGF45" s="1013"/>
      <c r="PGG45" s="1013"/>
      <c r="PGH45" s="1013"/>
      <c r="PGI45" s="1013"/>
      <c r="PGJ45" s="1013"/>
      <c r="PGK45" s="1013"/>
      <c r="PGL45" s="1013"/>
      <c r="PGM45" s="1013"/>
      <c r="PGN45" s="1013"/>
      <c r="PGO45" s="1013"/>
      <c r="PGP45" s="1013"/>
      <c r="PGQ45" s="1013"/>
      <c r="PGR45" s="1013"/>
      <c r="PGS45" s="1013"/>
      <c r="PGT45" s="1013"/>
      <c r="PGU45" s="1013"/>
      <c r="PGV45" s="1013"/>
      <c r="PGW45" s="1013"/>
      <c r="PGX45" s="1013"/>
      <c r="PGY45" s="1013"/>
      <c r="PGZ45" s="1013"/>
      <c r="PHA45" s="1013"/>
      <c r="PHB45" s="1013"/>
      <c r="PHC45" s="1013"/>
      <c r="PHD45" s="1013"/>
      <c r="PHE45" s="1013"/>
      <c r="PHF45" s="1013"/>
      <c r="PHG45" s="1013"/>
      <c r="PHH45" s="1013"/>
      <c r="PHI45" s="1013"/>
      <c r="PHJ45" s="1013"/>
      <c r="PHK45" s="1013"/>
      <c r="PHL45" s="1013"/>
      <c r="PHM45" s="1013"/>
      <c r="PHN45" s="1013"/>
      <c r="PHO45" s="1013"/>
      <c r="PHP45" s="1013"/>
      <c r="PHQ45" s="1013"/>
      <c r="PHR45" s="1013"/>
      <c r="PHS45" s="1013"/>
      <c r="PHT45" s="1013"/>
      <c r="PHU45" s="1013"/>
      <c r="PHV45" s="1013"/>
      <c r="PHW45" s="1013"/>
      <c r="PHX45" s="1013"/>
      <c r="PHY45" s="1013"/>
      <c r="PHZ45" s="1013"/>
      <c r="PIA45" s="1013"/>
      <c r="PIB45" s="1013"/>
      <c r="PIC45" s="1013"/>
      <c r="PID45" s="1013"/>
      <c r="PIE45" s="1013"/>
      <c r="PIF45" s="1013"/>
      <c r="PIG45" s="1013"/>
      <c r="PIH45" s="1013"/>
      <c r="PII45" s="1013"/>
      <c r="PIJ45" s="1013"/>
      <c r="PIK45" s="1013"/>
      <c r="PIL45" s="1013"/>
      <c r="PIM45" s="1013"/>
      <c r="PIN45" s="1013"/>
      <c r="PIO45" s="1013"/>
      <c r="PIP45" s="1013"/>
      <c r="PIQ45" s="1013"/>
      <c r="PIR45" s="1013"/>
      <c r="PIS45" s="1013"/>
      <c r="PIT45" s="1013"/>
      <c r="PIU45" s="1013"/>
      <c r="PIV45" s="1013"/>
      <c r="PIW45" s="1013"/>
      <c r="PIX45" s="1013"/>
      <c r="PIY45" s="1013"/>
      <c r="PIZ45" s="1013"/>
      <c r="PJA45" s="1013"/>
      <c r="PJB45" s="1013"/>
      <c r="PJC45" s="1013"/>
      <c r="PJD45" s="1013"/>
      <c r="PJE45" s="1013"/>
      <c r="PJF45" s="1013"/>
      <c r="PJG45" s="1013"/>
      <c r="PJH45" s="1013"/>
      <c r="PJI45" s="1013"/>
      <c r="PJJ45" s="1013"/>
      <c r="PJK45" s="1013"/>
      <c r="PJL45" s="1013"/>
      <c r="PJM45" s="1013"/>
      <c r="PJN45" s="1013"/>
      <c r="PJO45" s="1013"/>
      <c r="PJP45" s="1013"/>
      <c r="PJQ45" s="1013"/>
      <c r="PJR45" s="1013"/>
      <c r="PJS45" s="1013"/>
      <c r="PJT45" s="1013"/>
      <c r="PJU45" s="1013"/>
      <c r="PJV45" s="1013"/>
      <c r="PJW45" s="1013"/>
      <c r="PJX45" s="1013"/>
      <c r="PJY45" s="1013"/>
      <c r="PJZ45" s="1013"/>
      <c r="PKA45" s="1013"/>
      <c r="PKB45" s="1013"/>
      <c r="PKC45" s="1013"/>
      <c r="PKD45" s="1013"/>
      <c r="PKE45" s="1013"/>
      <c r="PKF45" s="1013"/>
      <c r="PKG45" s="1013"/>
      <c r="PKH45" s="1013"/>
      <c r="PKI45" s="1013"/>
      <c r="PKJ45" s="1013"/>
      <c r="PKK45" s="1013"/>
      <c r="PKL45" s="1013"/>
      <c r="PKM45" s="1013"/>
      <c r="PKN45" s="1013"/>
      <c r="PKO45" s="1013"/>
      <c r="PKP45" s="1013"/>
      <c r="PKQ45" s="1013"/>
      <c r="PKR45" s="1013"/>
      <c r="PKS45" s="1013"/>
      <c r="PKT45" s="1013"/>
      <c r="PKU45" s="1013"/>
      <c r="PKV45" s="1013"/>
      <c r="PKW45" s="1013"/>
      <c r="PKX45" s="1013"/>
      <c r="PKY45" s="1013"/>
      <c r="PKZ45" s="1013"/>
      <c r="PLA45" s="1013"/>
      <c r="PLB45" s="1013"/>
      <c r="PLC45" s="1013"/>
      <c r="PLD45" s="1013"/>
      <c r="PLE45" s="1013"/>
      <c r="PLF45" s="1013"/>
      <c r="PLG45" s="1013"/>
      <c r="PLH45" s="1013"/>
      <c r="PLI45" s="1013"/>
      <c r="PLJ45" s="1013"/>
      <c r="PLK45" s="1013"/>
      <c r="PLL45" s="1013"/>
      <c r="PLM45" s="1013"/>
      <c r="PLN45" s="1013"/>
      <c r="PLO45" s="1013"/>
      <c r="PLP45" s="1013"/>
      <c r="PLQ45" s="1013"/>
      <c r="PLR45" s="1013"/>
      <c r="PLS45" s="1013"/>
      <c r="PLT45" s="1013"/>
      <c r="PLU45" s="1013"/>
      <c r="PLV45" s="1013"/>
      <c r="PLW45" s="1013"/>
      <c r="PLX45" s="1013"/>
      <c r="PLY45" s="1013"/>
      <c r="PLZ45" s="1013"/>
      <c r="PMA45" s="1013"/>
      <c r="PMB45" s="1013"/>
      <c r="PMC45" s="1013"/>
      <c r="PMD45" s="1013"/>
      <c r="PME45" s="1013"/>
      <c r="PMF45" s="1013"/>
      <c r="PMG45" s="1013"/>
      <c r="PMH45" s="1013"/>
      <c r="PMI45" s="1013"/>
      <c r="PMJ45" s="1013"/>
      <c r="PMK45" s="1013"/>
      <c r="PML45" s="1013"/>
      <c r="PMM45" s="1013"/>
      <c r="PMN45" s="1013"/>
      <c r="PMO45" s="1013"/>
      <c r="PMP45" s="1013"/>
      <c r="PMQ45" s="1013"/>
      <c r="PMR45" s="1013"/>
      <c r="PMS45" s="1013"/>
      <c r="PMT45" s="1013"/>
      <c r="PMU45" s="1013"/>
      <c r="PMV45" s="1013"/>
      <c r="PMW45" s="1013"/>
      <c r="PMX45" s="1013"/>
      <c r="PMY45" s="1013"/>
      <c r="PMZ45" s="1013"/>
      <c r="PNA45" s="1013"/>
      <c r="PNB45" s="1013"/>
      <c r="PNC45" s="1013"/>
      <c r="PND45" s="1013"/>
      <c r="PNE45" s="1013"/>
      <c r="PNF45" s="1013"/>
      <c r="PNG45" s="1013"/>
      <c r="PNH45" s="1013"/>
      <c r="PNI45" s="1013"/>
      <c r="PNJ45" s="1013"/>
      <c r="PNK45" s="1013"/>
      <c r="PNL45" s="1013"/>
      <c r="PNM45" s="1013"/>
      <c r="PNN45" s="1013"/>
      <c r="PNO45" s="1013"/>
      <c r="PNP45" s="1013"/>
      <c r="PNQ45" s="1013"/>
      <c r="PNR45" s="1013"/>
      <c r="PNS45" s="1013"/>
      <c r="PNT45" s="1013"/>
      <c r="PNU45" s="1013"/>
      <c r="PNV45" s="1013"/>
      <c r="PNW45" s="1013"/>
      <c r="PNX45" s="1013"/>
      <c r="PNY45" s="1013"/>
      <c r="PNZ45" s="1013"/>
      <c r="POA45" s="1013"/>
      <c r="POB45" s="1013"/>
      <c r="POC45" s="1013"/>
      <c r="POD45" s="1013"/>
      <c r="POE45" s="1013"/>
      <c r="POF45" s="1013"/>
      <c r="POG45" s="1013"/>
      <c r="POH45" s="1013"/>
      <c r="POI45" s="1013"/>
      <c r="POJ45" s="1013"/>
      <c r="POK45" s="1013"/>
      <c r="POL45" s="1013"/>
      <c r="POM45" s="1013"/>
      <c r="PON45" s="1013"/>
      <c r="POO45" s="1013"/>
      <c r="POP45" s="1013"/>
      <c r="POQ45" s="1013"/>
      <c r="POR45" s="1013"/>
      <c r="POS45" s="1013"/>
      <c r="POT45" s="1013"/>
      <c r="POU45" s="1013"/>
      <c r="POV45" s="1013"/>
      <c r="POW45" s="1013"/>
      <c r="POX45" s="1013"/>
      <c r="POY45" s="1013"/>
      <c r="POZ45" s="1013"/>
      <c r="PPA45" s="1013"/>
      <c r="PPB45" s="1013"/>
      <c r="PPC45" s="1013"/>
      <c r="PPD45" s="1013"/>
      <c r="PPE45" s="1013"/>
      <c r="PPF45" s="1013"/>
      <c r="PPG45" s="1013"/>
      <c r="PPH45" s="1013"/>
      <c r="PPI45" s="1013"/>
      <c r="PPJ45" s="1013"/>
      <c r="PPK45" s="1013"/>
      <c r="PPL45" s="1013"/>
      <c r="PPM45" s="1013"/>
      <c r="PPN45" s="1013"/>
      <c r="PPO45" s="1013"/>
      <c r="PPP45" s="1013"/>
      <c r="PPQ45" s="1013"/>
      <c r="PPR45" s="1013"/>
      <c r="PPS45" s="1013"/>
      <c r="PPT45" s="1013"/>
      <c r="PPU45" s="1013"/>
      <c r="PPV45" s="1013"/>
      <c r="PPW45" s="1013"/>
      <c r="PPX45" s="1013"/>
      <c r="PPY45" s="1013"/>
      <c r="PPZ45" s="1013"/>
      <c r="PQA45" s="1013"/>
      <c r="PQB45" s="1013"/>
      <c r="PQC45" s="1013"/>
      <c r="PQD45" s="1013"/>
      <c r="PQE45" s="1013"/>
      <c r="PQF45" s="1013"/>
      <c r="PQG45" s="1013"/>
      <c r="PQH45" s="1013"/>
      <c r="PQI45" s="1013"/>
      <c r="PQJ45" s="1013"/>
      <c r="PQK45" s="1013"/>
      <c r="PQL45" s="1013"/>
      <c r="PQM45" s="1013"/>
      <c r="PQN45" s="1013"/>
      <c r="PQO45" s="1013"/>
      <c r="PQP45" s="1013"/>
      <c r="PQQ45" s="1013"/>
      <c r="PQR45" s="1013"/>
      <c r="PQS45" s="1013"/>
      <c r="PQT45" s="1013"/>
      <c r="PQU45" s="1013"/>
      <c r="PQV45" s="1013"/>
      <c r="PQW45" s="1013"/>
      <c r="PQX45" s="1013"/>
      <c r="PQY45" s="1013"/>
      <c r="PQZ45" s="1013"/>
      <c r="PRA45" s="1013"/>
      <c r="PRB45" s="1013"/>
      <c r="PRC45" s="1013"/>
      <c r="PRD45" s="1013"/>
      <c r="PRE45" s="1013"/>
      <c r="PRF45" s="1013"/>
      <c r="PRG45" s="1013"/>
      <c r="PRH45" s="1013"/>
      <c r="PRI45" s="1013"/>
      <c r="PRJ45" s="1013"/>
      <c r="PRK45" s="1013"/>
      <c r="PRL45" s="1013"/>
      <c r="PRM45" s="1013"/>
      <c r="PRN45" s="1013"/>
      <c r="PRO45" s="1013"/>
      <c r="PRP45" s="1013"/>
      <c r="PRQ45" s="1013"/>
      <c r="PRR45" s="1013"/>
      <c r="PRS45" s="1013"/>
      <c r="PRT45" s="1013"/>
      <c r="PRU45" s="1013"/>
      <c r="PRV45" s="1013"/>
      <c r="PRW45" s="1013"/>
      <c r="PRX45" s="1013"/>
      <c r="PRY45" s="1013"/>
      <c r="PRZ45" s="1013"/>
      <c r="PSA45" s="1013"/>
      <c r="PSB45" s="1013"/>
      <c r="PSC45" s="1013"/>
      <c r="PSD45" s="1013"/>
      <c r="PSE45" s="1013"/>
      <c r="PSF45" s="1013"/>
      <c r="PSG45" s="1013"/>
      <c r="PSH45" s="1013"/>
      <c r="PSI45" s="1013"/>
      <c r="PSJ45" s="1013"/>
      <c r="PSK45" s="1013"/>
      <c r="PSL45" s="1013"/>
      <c r="PSM45" s="1013"/>
      <c r="PSN45" s="1013"/>
      <c r="PSO45" s="1013"/>
      <c r="PSP45" s="1013"/>
      <c r="PSQ45" s="1013"/>
      <c r="PSR45" s="1013"/>
      <c r="PSS45" s="1013"/>
      <c r="PST45" s="1013"/>
      <c r="PSU45" s="1013"/>
      <c r="PSV45" s="1013"/>
      <c r="PSW45" s="1013"/>
      <c r="PSX45" s="1013"/>
      <c r="PSY45" s="1013"/>
      <c r="PSZ45" s="1013"/>
      <c r="PTA45" s="1013"/>
      <c r="PTB45" s="1013"/>
      <c r="PTC45" s="1013"/>
      <c r="PTD45" s="1013"/>
      <c r="PTE45" s="1013"/>
      <c r="PTF45" s="1013"/>
      <c r="PTG45" s="1013"/>
      <c r="PTH45" s="1013"/>
      <c r="PTI45" s="1013"/>
      <c r="PTJ45" s="1013"/>
      <c r="PTK45" s="1013"/>
      <c r="PTL45" s="1013"/>
      <c r="PTM45" s="1013"/>
      <c r="PTN45" s="1013"/>
      <c r="PTO45" s="1013"/>
      <c r="PTP45" s="1013"/>
      <c r="PTQ45" s="1013"/>
      <c r="PTR45" s="1013"/>
      <c r="PTS45" s="1013"/>
      <c r="PTT45" s="1013"/>
      <c r="PTU45" s="1013"/>
      <c r="PTV45" s="1013"/>
      <c r="PTW45" s="1013"/>
      <c r="PTX45" s="1013"/>
      <c r="PTY45" s="1013"/>
      <c r="PTZ45" s="1013"/>
      <c r="PUA45" s="1013"/>
      <c r="PUB45" s="1013"/>
      <c r="PUC45" s="1013"/>
      <c r="PUD45" s="1013"/>
      <c r="PUE45" s="1013"/>
      <c r="PUF45" s="1013"/>
      <c r="PUG45" s="1013"/>
      <c r="PUH45" s="1013"/>
      <c r="PUI45" s="1013"/>
      <c r="PUJ45" s="1013"/>
      <c r="PUK45" s="1013"/>
      <c r="PUL45" s="1013"/>
      <c r="PUM45" s="1013"/>
      <c r="PUN45" s="1013"/>
      <c r="PUO45" s="1013"/>
      <c r="PUP45" s="1013"/>
      <c r="PUQ45" s="1013"/>
      <c r="PUR45" s="1013"/>
      <c r="PUS45" s="1013"/>
      <c r="PUT45" s="1013"/>
      <c r="PUU45" s="1013"/>
      <c r="PUV45" s="1013"/>
      <c r="PUW45" s="1013"/>
      <c r="PUX45" s="1013"/>
      <c r="PUY45" s="1013"/>
      <c r="PUZ45" s="1013"/>
      <c r="PVA45" s="1013"/>
      <c r="PVB45" s="1013"/>
      <c r="PVC45" s="1013"/>
      <c r="PVD45" s="1013"/>
      <c r="PVE45" s="1013"/>
      <c r="PVF45" s="1013"/>
      <c r="PVG45" s="1013"/>
      <c r="PVH45" s="1013"/>
      <c r="PVI45" s="1013"/>
      <c r="PVJ45" s="1013"/>
      <c r="PVK45" s="1013"/>
      <c r="PVL45" s="1013"/>
      <c r="PVM45" s="1013"/>
      <c r="PVN45" s="1013"/>
      <c r="PVO45" s="1013"/>
      <c r="PVP45" s="1013"/>
      <c r="PVQ45" s="1013"/>
      <c r="PVR45" s="1013"/>
      <c r="PVS45" s="1013"/>
      <c r="PVT45" s="1013"/>
      <c r="PVU45" s="1013"/>
      <c r="PVV45" s="1013"/>
      <c r="PVW45" s="1013"/>
      <c r="PVX45" s="1013"/>
      <c r="PVY45" s="1013"/>
      <c r="PVZ45" s="1013"/>
      <c r="PWA45" s="1013"/>
      <c r="PWB45" s="1013"/>
      <c r="PWC45" s="1013"/>
      <c r="PWD45" s="1013"/>
      <c r="PWE45" s="1013"/>
      <c r="PWF45" s="1013"/>
      <c r="PWG45" s="1013"/>
      <c r="PWH45" s="1013"/>
      <c r="PWI45" s="1013"/>
      <c r="PWJ45" s="1013"/>
      <c r="PWK45" s="1013"/>
      <c r="PWL45" s="1013"/>
      <c r="PWM45" s="1013"/>
      <c r="PWN45" s="1013"/>
      <c r="PWO45" s="1013"/>
      <c r="PWP45" s="1013"/>
      <c r="PWQ45" s="1013"/>
      <c r="PWR45" s="1013"/>
      <c r="PWS45" s="1013"/>
      <c r="PWT45" s="1013"/>
      <c r="PWU45" s="1013"/>
      <c r="PWV45" s="1013"/>
      <c r="PWW45" s="1013"/>
      <c r="PWX45" s="1013"/>
      <c r="PWY45" s="1013"/>
      <c r="PWZ45" s="1013"/>
      <c r="PXA45" s="1013"/>
      <c r="PXB45" s="1013"/>
      <c r="PXC45" s="1013"/>
      <c r="PXD45" s="1013"/>
      <c r="PXE45" s="1013"/>
      <c r="PXF45" s="1013"/>
      <c r="PXG45" s="1013"/>
      <c r="PXH45" s="1013"/>
      <c r="PXI45" s="1013"/>
      <c r="PXJ45" s="1013"/>
      <c r="PXK45" s="1013"/>
      <c r="PXL45" s="1013"/>
      <c r="PXM45" s="1013"/>
      <c r="PXN45" s="1013"/>
      <c r="PXO45" s="1013"/>
      <c r="PXP45" s="1013"/>
      <c r="PXQ45" s="1013"/>
      <c r="PXR45" s="1013"/>
      <c r="PXS45" s="1013"/>
      <c r="PXT45" s="1013"/>
      <c r="PXU45" s="1013"/>
      <c r="PXV45" s="1013"/>
      <c r="PXW45" s="1013"/>
      <c r="PXX45" s="1013"/>
      <c r="PXY45" s="1013"/>
      <c r="PXZ45" s="1013"/>
      <c r="PYA45" s="1013"/>
      <c r="PYB45" s="1013"/>
      <c r="PYC45" s="1013"/>
      <c r="PYD45" s="1013"/>
      <c r="PYE45" s="1013"/>
      <c r="PYF45" s="1013"/>
      <c r="PYG45" s="1013"/>
      <c r="PYH45" s="1013"/>
      <c r="PYI45" s="1013"/>
      <c r="PYJ45" s="1013"/>
      <c r="PYK45" s="1013"/>
      <c r="PYL45" s="1013"/>
      <c r="PYM45" s="1013"/>
      <c r="PYN45" s="1013"/>
      <c r="PYO45" s="1013"/>
      <c r="PYP45" s="1013"/>
      <c r="PYQ45" s="1013"/>
      <c r="PYR45" s="1013"/>
      <c r="PYS45" s="1013"/>
      <c r="PYT45" s="1013"/>
      <c r="PYU45" s="1013"/>
      <c r="PYV45" s="1013"/>
      <c r="PYW45" s="1013"/>
      <c r="PYX45" s="1013"/>
      <c r="PYY45" s="1013"/>
      <c r="PYZ45" s="1013"/>
      <c r="PZA45" s="1013"/>
      <c r="PZB45" s="1013"/>
      <c r="PZC45" s="1013"/>
      <c r="PZD45" s="1013"/>
      <c r="PZE45" s="1013"/>
      <c r="PZF45" s="1013"/>
      <c r="PZG45" s="1013"/>
      <c r="PZH45" s="1013"/>
      <c r="PZI45" s="1013"/>
      <c r="PZJ45" s="1013"/>
      <c r="PZK45" s="1013"/>
      <c r="PZL45" s="1013"/>
      <c r="PZM45" s="1013"/>
      <c r="PZN45" s="1013"/>
      <c r="PZO45" s="1013"/>
      <c r="PZP45" s="1013"/>
      <c r="PZQ45" s="1013"/>
      <c r="PZR45" s="1013"/>
      <c r="PZS45" s="1013"/>
      <c r="PZT45" s="1013"/>
      <c r="PZU45" s="1013"/>
      <c r="PZV45" s="1013"/>
      <c r="PZW45" s="1013"/>
      <c r="PZX45" s="1013"/>
      <c r="PZY45" s="1013"/>
      <c r="PZZ45" s="1013"/>
      <c r="QAA45" s="1013"/>
      <c r="QAB45" s="1013"/>
      <c r="QAC45" s="1013"/>
      <c r="QAD45" s="1013"/>
      <c r="QAE45" s="1013"/>
      <c r="QAF45" s="1013"/>
      <c r="QAG45" s="1013"/>
      <c r="QAH45" s="1013"/>
      <c r="QAI45" s="1013"/>
      <c r="QAJ45" s="1013"/>
      <c r="QAK45" s="1013"/>
      <c r="QAL45" s="1013"/>
      <c r="QAM45" s="1013"/>
      <c r="QAN45" s="1013"/>
      <c r="QAO45" s="1013"/>
      <c r="QAP45" s="1013"/>
      <c r="QAQ45" s="1013"/>
      <c r="QAR45" s="1013"/>
      <c r="QAS45" s="1013"/>
      <c r="QAT45" s="1013"/>
      <c r="QAU45" s="1013"/>
      <c r="QAV45" s="1013"/>
      <c r="QAW45" s="1013"/>
      <c r="QAX45" s="1013"/>
      <c r="QAY45" s="1013"/>
      <c r="QAZ45" s="1013"/>
      <c r="QBA45" s="1013"/>
      <c r="QBB45" s="1013"/>
      <c r="QBC45" s="1013"/>
      <c r="QBD45" s="1013"/>
      <c r="QBE45" s="1013"/>
      <c r="QBF45" s="1013"/>
      <c r="QBG45" s="1013"/>
      <c r="QBH45" s="1013"/>
      <c r="QBI45" s="1013"/>
      <c r="QBJ45" s="1013"/>
      <c r="QBK45" s="1013"/>
      <c r="QBL45" s="1013"/>
      <c r="QBM45" s="1013"/>
      <c r="QBN45" s="1013"/>
      <c r="QBO45" s="1013"/>
      <c r="QBP45" s="1013"/>
      <c r="QBQ45" s="1013"/>
      <c r="QBR45" s="1013"/>
      <c r="QBS45" s="1013"/>
      <c r="QBT45" s="1013"/>
      <c r="QBU45" s="1013"/>
      <c r="QBV45" s="1013"/>
      <c r="QBW45" s="1013"/>
      <c r="QBX45" s="1013"/>
      <c r="QBY45" s="1013"/>
      <c r="QBZ45" s="1013"/>
      <c r="QCA45" s="1013"/>
      <c r="QCB45" s="1013"/>
      <c r="QCC45" s="1013"/>
      <c r="QCD45" s="1013"/>
      <c r="QCE45" s="1013"/>
      <c r="QCF45" s="1013"/>
      <c r="QCG45" s="1013"/>
      <c r="QCH45" s="1013"/>
      <c r="QCI45" s="1013"/>
      <c r="QCJ45" s="1013"/>
      <c r="QCK45" s="1013"/>
      <c r="QCL45" s="1013"/>
      <c r="QCM45" s="1013"/>
      <c r="QCN45" s="1013"/>
      <c r="QCO45" s="1013"/>
      <c r="QCP45" s="1013"/>
      <c r="QCQ45" s="1013"/>
      <c r="QCR45" s="1013"/>
      <c r="QCS45" s="1013"/>
      <c r="QCT45" s="1013"/>
      <c r="QCU45" s="1013"/>
      <c r="QCV45" s="1013"/>
      <c r="QCW45" s="1013"/>
      <c r="QCX45" s="1013"/>
      <c r="QCY45" s="1013"/>
      <c r="QCZ45" s="1013"/>
      <c r="QDA45" s="1013"/>
      <c r="QDB45" s="1013"/>
      <c r="QDC45" s="1013"/>
      <c r="QDD45" s="1013"/>
      <c r="QDE45" s="1013"/>
      <c r="QDF45" s="1013"/>
      <c r="QDG45" s="1013"/>
      <c r="QDH45" s="1013"/>
      <c r="QDI45" s="1013"/>
      <c r="QDJ45" s="1013"/>
      <c r="QDK45" s="1013"/>
      <c r="QDL45" s="1013"/>
      <c r="QDM45" s="1013"/>
      <c r="QDN45" s="1013"/>
      <c r="QDO45" s="1013"/>
      <c r="QDP45" s="1013"/>
      <c r="QDQ45" s="1013"/>
      <c r="QDR45" s="1013"/>
      <c r="QDS45" s="1013"/>
      <c r="QDT45" s="1013"/>
      <c r="QDU45" s="1013"/>
      <c r="QDV45" s="1013"/>
      <c r="QDW45" s="1013"/>
      <c r="QDX45" s="1013"/>
      <c r="QDY45" s="1013"/>
      <c r="QDZ45" s="1013"/>
      <c r="QEA45" s="1013"/>
      <c r="QEB45" s="1013"/>
      <c r="QEC45" s="1013"/>
      <c r="QED45" s="1013"/>
      <c r="QEE45" s="1013"/>
      <c r="QEF45" s="1013"/>
      <c r="QEG45" s="1013"/>
      <c r="QEH45" s="1013"/>
      <c r="QEI45" s="1013"/>
      <c r="QEJ45" s="1013"/>
      <c r="QEK45" s="1013"/>
      <c r="QEL45" s="1013"/>
      <c r="QEM45" s="1013"/>
      <c r="QEN45" s="1013"/>
      <c r="QEO45" s="1013"/>
      <c r="QEP45" s="1013"/>
      <c r="QEQ45" s="1013"/>
      <c r="QER45" s="1013"/>
      <c r="QES45" s="1013"/>
      <c r="QET45" s="1013"/>
      <c r="QEU45" s="1013"/>
      <c r="QEV45" s="1013"/>
      <c r="QEW45" s="1013"/>
      <c r="QEX45" s="1013"/>
      <c r="QEY45" s="1013"/>
      <c r="QEZ45" s="1013"/>
      <c r="QFA45" s="1013"/>
      <c r="QFB45" s="1013"/>
      <c r="QFC45" s="1013"/>
      <c r="QFD45" s="1013"/>
      <c r="QFE45" s="1013"/>
      <c r="QFF45" s="1013"/>
      <c r="QFG45" s="1013"/>
      <c r="QFH45" s="1013"/>
      <c r="QFI45" s="1013"/>
      <c r="QFJ45" s="1013"/>
      <c r="QFK45" s="1013"/>
      <c r="QFL45" s="1013"/>
      <c r="QFM45" s="1013"/>
      <c r="QFN45" s="1013"/>
      <c r="QFO45" s="1013"/>
      <c r="QFP45" s="1013"/>
      <c r="QFQ45" s="1013"/>
      <c r="QFR45" s="1013"/>
      <c r="QFS45" s="1013"/>
      <c r="QFT45" s="1013"/>
      <c r="QFU45" s="1013"/>
      <c r="QFV45" s="1013"/>
      <c r="QFW45" s="1013"/>
      <c r="QFX45" s="1013"/>
      <c r="QFY45" s="1013"/>
      <c r="QFZ45" s="1013"/>
      <c r="QGA45" s="1013"/>
      <c r="QGB45" s="1013"/>
      <c r="QGC45" s="1013"/>
      <c r="QGD45" s="1013"/>
      <c r="QGE45" s="1013"/>
      <c r="QGF45" s="1013"/>
      <c r="QGG45" s="1013"/>
      <c r="QGH45" s="1013"/>
      <c r="QGI45" s="1013"/>
      <c r="QGJ45" s="1013"/>
      <c r="QGK45" s="1013"/>
      <c r="QGL45" s="1013"/>
      <c r="QGM45" s="1013"/>
      <c r="QGN45" s="1013"/>
      <c r="QGO45" s="1013"/>
      <c r="QGP45" s="1013"/>
      <c r="QGQ45" s="1013"/>
      <c r="QGR45" s="1013"/>
      <c r="QGS45" s="1013"/>
      <c r="QGT45" s="1013"/>
      <c r="QGU45" s="1013"/>
      <c r="QGV45" s="1013"/>
      <c r="QGW45" s="1013"/>
      <c r="QGX45" s="1013"/>
      <c r="QGY45" s="1013"/>
      <c r="QGZ45" s="1013"/>
      <c r="QHA45" s="1013"/>
      <c r="QHB45" s="1013"/>
      <c r="QHC45" s="1013"/>
      <c r="QHD45" s="1013"/>
      <c r="QHE45" s="1013"/>
      <c r="QHF45" s="1013"/>
      <c r="QHG45" s="1013"/>
      <c r="QHH45" s="1013"/>
      <c r="QHI45" s="1013"/>
      <c r="QHJ45" s="1013"/>
      <c r="QHK45" s="1013"/>
      <c r="QHL45" s="1013"/>
      <c r="QHM45" s="1013"/>
      <c r="QHN45" s="1013"/>
      <c r="QHO45" s="1013"/>
      <c r="QHP45" s="1013"/>
      <c r="QHQ45" s="1013"/>
      <c r="QHR45" s="1013"/>
      <c r="QHS45" s="1013"/>
      <c r="QHT45" s="1013"/>
      <c r="QHU45" s="1013"/>
      <c r="QHV45" s="1013"/>
      <c r="QHW45" s="1013"/>
      <c r="QHX45" s="1013"/>
      <c r="QHY45" s="1013"/>
      <c r="QHZ45" s="1013"/>
      <c r="QIA45" s="1013"/>
      <c r="QIB45" s="1013"/>
      <c r="QIC45" s="1013"/>
      <c r="QID45" s="1013"/>
      <c r="QIE45" s="1013"/>
      <c r="QIF45" s="1013"/>
      <c r="QIG45" s="1013"/>
      <c r="QIH45" s="1013"/>
      <c r="QII45" s="1013"/>
      <c r="QIJ45" s="1013"/>
      <c r="QIK45" s="1013"/>
      <c r="QIL45" s="1013"/>
      <c r="QIM45" s="1013"/>
      <c r="QIN45" s="1013"/>
      <c r="QIO45" s="1013"/>
      <c r="QIP45" s="1013"/>
      <c r="QIQ45" s="1013"/>
      <c r="QIR45" s="1013"/>
      <c r="QIS45" s="1013"/>
      <c r="QIT45" s="1013"/>
      <c r="QIU45" s="1013"/>
      <c r="QIV45" s="1013"/>
      <c r="QIW45" s="1013"/>
      <c r="QIX45" s="1013"/>
      <c r="QIY45" s="1013"/>
      <c r="QIZ45" s="1013"/>
      <c r="QJA45" s="1013"/>
      <c r="QJB45" s="1013"/>
      <c r="QJC45" s="1013"/>
      <c r="QJD45" s="1013"/>
      <c r="QJE45" s="1013"/>
      <c r="QJF45" s="1013"/>
      <c r="QJG45" s="1013"/>
      <c r="QJH45" s="1013"/>
      <c r="QJI45" s="1013"/>
      <c r="QJJ45" s="1013"/>
      <c r="QJK45" s="1013"/>
      <c r="QJL45" s="1013"/>
      <c r="QJM45" s="1013"/>
      <c r="QJN45" s="1013"/>
      <c r="QJO45" s="1013"/>
      <c r="QJP45" s="1013"/>
      <c r="QJQ45" s="1013"/>
      <c r="QJR45" s="1013"/>
      <c r="QJS45" s="1013"/>
      <c r="QJT45" s="1013"/>
      <c r="QJU45" s="1013"/>
      <c r="QJV45" s="1013"/>
      <c r="QJW45" s="1013"/>
      <c r="QJX45" s="1013"/>
      <c r="QJY45" s="1013"/>
      <c r="QJZ45" s="1013"/>
      <c r="QKA45" s="1013"/>
      <c r="QKB45" s="1013"/>
      <c r="QKC45" s="1013"/>
      <c r="QKD45" s="1013"/>
      <c r="QKE45" s="1013"/>
      <c r="QKF45" s="1013"/>
      <c r="QKG45" s="1013"/>
      <c r="QKH45" s="1013"/>
      <c r="QKI45" s="1013"/>
      <c r="QKJ45" s="1013"/>
      <c r="QKK45" s="1013"/>
      <c r="QKL45" s="1013"/>
      <c r="QKM45" s="1013"/>
      <c r="QKN45" s="1013"/>
      <c r="QKO45" s="1013"/>
      <c r="QKP45" s="1013"/>
      <c r="QKQ45" s="1013"/>
      <c r="QKR45" s="1013"/>
      <c r="QKS45" s="1013"/>
      <c r="QKT45" s="1013"/>
      <c r="QKU45" s="1013"/>
      <c r="QKV45" s="1013"/>
      <c r="QKW45" s="1013"/>
      <c r="QKX45" s="1013"/>
      <c r="QKY45" s="1013"/>
      <c r="QKZ45" s="1013"/>
      <c r="QLA45" s="1013"/>
      <c r="QLB45" s="1013"/>
      <c r="QLC45" s="1013"/>
      <c r="QLD45" s="1013"/>
      <c r="QLE45" s="1013"/>
      <c r="QLF45" s="1013"/>
      <c r="QLG45" s="1013"/>
      <c r="QLH45" s="1013"/>
      <c r="QLI45" s="1013"/>
      <c r="QLJ45" s="1013"/>
      <c r="QLK45" s="1013"/>
      <c r="QLL45" s="1013"/>
      <c r="QLM45" s="1013"/>
      <c r="QLN45" s="1013"/>
      <c r="QLO45" s="1013"/>
      <c r="QLP45" s="1013"/>
      <c r="QLQ45" s="1013"/>
      <c r="QLR45" s="1013"/>
      <c r="QLS45" s="1013"/>
      <c r="QLT45" s="1013"/>
      <c r="QLU45" s="1013"/>
      <c r="QLV45" s="1013"/>
      <c r="QLW45" s="1013"/>
      <c r="QLX45" s="1013"/>
      <c r="QLY45" s="1013"/>
      <c r="QLZ45" s="1013"/>
      <c r="QMA45" s="1013"/>
      <c r="QMB45" s="1013"/>
      <c r="QMC45" s="1013"/>
      <c r="QMD45" s="1013"/>
      <c r="QME45" s="1013"/>
      <c r="QMF45" s="1013"/>
      <c r="QMG45" s="1013"/>
      <c r="QMH45" s="1013"/>
      <c r="QMI45" s="1013"/>
      <c r="QMJ45" s="1013"/>
      <c r="QMK45" s="1013"/>
      <c r="QML45" s="1013"/>
      <c r="QMM45" s="1013"/>
      <c r="QMN45" s="1013"/>
      <c r="QMO45" s="1013"/>
      <c r="QMP45" s="1013"/>
      <c r="QMQ45" s="1013"/>
      <c r="QMR45" s="1013"/>
      <c r="QMS45" s="1013"/>
      <c r="QMT45" s="1013"/>
      <c r="QMU45" s="1013"/>
      <c r="QMV45" s="1013"/>
      <c r="QMW45" s="1013"/>
      <c r="QMX45" s="1013"/>
      <c r="QMY45" s="1013"/>
      <c r="QMZ45" s="1013"/>
      <c r="QNA45" s="1013"/>
      <c r="QNB45" s="1013"/>
      <c r="QNC45" s="1013"/>
      <c r="QND45" s="1013"/>
      <c r="QNE45" s="1013"/>
      <c r="QNF45" s="1013"/>
      <c r="QNG45" s="1013"/>
      <c r="QNH45" s="1013"/>
      <c r="QNI45" s="1013"/>
      <c r="QNJ45" s="1013"/>
      <c r="QNK45" s="1013"/>
      <c r="QNL45" s="1013"/>
      <c r="QNM45" s="1013"/>
      <c r="QNN45" s="1013"/>
      <c r="QNO45" s="1013"/>
      <c r="QNP45" s="1013"/>
      <c r="QNQ45" s="1013"/>
      <c r="QNR45" s="1013"/>
      <c r="QNS45" s="1013"/>
      <c r="QNT45" s="1013"/>
      <c r="QNU45" s="1013"/>
      <c r="QNV45" s="1013"/>
      <c r="QNW45" s="1013"/>
      <c r="QNX45" s="1013"/>
      <c r="QNY45" s="1013"/>
      <c r="QNZ45" s="1013"/>
      <c r="QOA45" s="1013"/>
      <c r="QOB45" s="1013"/>
      <c r="QOC45" s="1013"/>
      <c r="QOD45" s="1013"/>
      <c r="QOE45" s="1013"/>
      <c r="QOF45" s="1013"/>
      <c r="QOG45" s="1013"/>
      <c r="QOH45" s="1013"/>
      <c r="QOI45" s="1013"/>
      <c r="QOJ45" s="1013"/>
      <c r="QOK45" s="1013"/>
      <c r="QOL45" s="1013"/>
      <c r="QOM45" s="1013"/>
      <c r="QON45" s="1013"/>
      <c r="QOO45" s="1013"/>
      <c r="QOP45" s="1013"/>
      <c r="QOQ45" s="1013"/>
      <c r="QOR45" s="1013"/>
      <c r="QOS45" s="1013"/>
      <c r="QOT45" s="1013"/>
      <c r="QOU45" s="1013"/>
      <c r="QOV45" s="1013"/>
      <c r="QOW45" s="1013"/>
      <c r="QOX45" s="1013"/>
      <c r="QOY45" s="1013"/>
      <c r="QOZ45" s="1013"/>
      <c r="QPA45" s="1013"/>
      <c r="QPB45" s="1013"/>
      <c r="QPC45" s="1013"/>
      <c r="QPD45" s="1013"/>
      <c r="QPE45" s="1013"/>
      <c r="QPF45" s="1013"/>
      <c r="QPG45" s="1013"/>
      <c r="QPH45" s="1013"/>
      <c r="QPI45" s="1013"/>
      <c r="QPJ45" s="1013"/>
      <c r="QPK45" s="1013"/>
      <c r="QPL45" s="1013"/>
      <c r="QPM45" s="1013"/>
      <c r="QPN45" s="1013"/>
      <c r="QPO45" s="1013"/>
      <c r="QPP45" s="1013"/>
      <c r="QPQ45" s="1013"/>
      <c r="QPR45" s="1013"/>
      <c r="QPS45" s="1013"/>
      <c r="QPT45" s="1013"/>
      <c r="QPU45" s="1013"/>
      <c r="QPV45" s="1013"/>
      <c r="QPW45" s="1013"/>
      <c r="QPX45" s="1013"/>
      <c r="QPY45" s="1013"/>
      <c r="QPZ45" s="1013"/>
      <c r="QQA45" s="1013"/>
      <c r="QQB45" s="1013"/>
      <c r="QQC45" s="1013"/>
      <c r="QQD45" s="1013"/>
      <c r="QQE45" s="1013"/>
      <c r="QQF45" s="1013"/>
      <c r="QQG45" s="1013"/>
      <c r="QQH45" s="1013"/>
      <c r="QQI45" s="1013"/>
      <c r="QQJ45" s="1013"/>
      <c r="QQK45" s="1013"/>
      <c r="QQL45" s="1013"/>
      <c r="QQM45" s="1013"/>
      <c r="QQN45" s="1013"/>
      <c r="QQO45" s="1013"/>
      <c r="QQP45" s="1013"/>
      <c r="QQQ45" s="1013"/>
      <c r="QQR45" s="1013"/>
      <c r="QQS45" s="1013"/>
      <c r="QQT45" s="1013"/>
      <c r="QQU45" s="1013"/>
      <c r="QQV45" s="1013"/>
      <c r="QQW45" s="1013"/>
      <c r="QQX45" s="1013"/>
      <c r="QQY45" s="1013"/>
      <c r="QQZ45" s="1013"/>
      <c r="QRA45" s="1013"/>
      <c r="QRB45" s="1013"/>
      <c r="QRC45" s="1013"/>
      <c r="QRD45" s="1013"/>
      <c r="QRE45" s="1013"/>
      <c r="QRF45" s="1013"/>
      <c r="QRG45" s="1013"/>
      <c r="QRH45" s="1013"/>
      <c r="QRI45" s="1013"/>
      <c r="QRJ45" s="1013"/>
      <c r="QRK45" s="1013"/>
      <c r="QRL45" s="1013"/>
      <c r="QRM45" s="1013"/>
      <c r="QRN45" s="1013"/>
      <c r="QRO45" s="1013"/>
      <c r="QRP45" s="1013"/>
      <c r="QRQ45" s="1013"/>
      <c r="QRR45" s="1013"/>
      <c r="QRS45" s="1013"/>
      <c r="QRT45" s="1013"/>
      <c r="QRU45" s="1013"/>
      <c r="QRV45" s="1013"/>
      <c r="QRW45" s="1013"/>
      <c r="QRX45" s="1013"/>
      <c r="QRY45" s="1013"/>
      <c r="QRZ45" s="1013"/>
      <c r="QSA45" s="1013"/>
      <c r="QSB45" s="1013"/>
      <c r="QSC45" s="1013"/>
      <c r="QSD45" s="1013"/>
      <c r="QSE45" s="1013"/>
      <c r="QSF45" s="1013"/>
      <c r="QSG45" s="1013"/>
      <c r="QSH45" s="1013"/>
      <c r="QSI45" s="1013"/>
      <c r="QSJ45" s="1013"/>
      <c r="QSK45" s="1013"/>
      <c r="QSL45" s="1013"/>
      <c r="QSM45" s="1013"/>
      <c r="QSN45" s="1013"/>
      <c r="QSO45" s="1013"/>
      <c r="QSP45" s="1013"/>
      <c r="QSQ45" s="1013"/>
      <c r="QSR45" s="1013"/>
      <c r="QSS45" s="1013"/>
      <c r="QST45" s="1013"/>
      <c r="QSU45" s="1013"/>
      <c r="QSV45" s="1013"/>
      <c r="QSW45" s="1013"/>
      <c r="QSX45" s="1013"/>
      <c r="QSY45" s="1013"/>
      <c r="QSZ45" s="1013"/>
      <c r="QTA45" s="1013"/>
      <c r="QTB45" s="1013"/>
      <c r="QTC45" s="1013"/>
      <c r="QTD45" s="1013"/>
      <c r="QTE45" s="1013"/>
      <c r="QTF45" s="1013"/>
      <c r="QTG45" s="1013"/>
      <c r="QTH45" s="1013"/>
      <c r="QTI45" s="1013"/>
      <c r="QTJ45" s="1013"/>
      <c r="QTK45" s="1013"/>
      <c r="QTL45" s="1013"/>
      <c r="QTM45" s="1013"/>
      <c r="QTN45" s="1013"/>
      <c r="QTO45" s="1013"/>
      <c r="QTP45" s="1013"/>
      <c r="QTQ45" s="1013"/>
      <c r="QTR45" s="1013"/>
      <c r="QTS45" s="1013"/>
      <c r="QTT45" s="1013"/>
      <c r="QTU45" s="1013"/>
      <c r="QTV45" s="1013"/>
      <c r="QTW45" s="1013"/>
      <c r="QTX45" s="1013"/>
      <c r="QTY45" s="1013"/>
      <c r="QTZ45" s="1013"/>
      <c r="QUA45" s="1013"/>
      <c r="QUB45" s="1013"/>
      <c r="QUC45" s="1013"/>
      <c r="QUD45" s="1013"/>
      <c r="QUE45" s="1013"/>
      <c r="QUF45" s="1013"/>
      <c r="QUG45" s="1013"/>
      <c r="QUH45" s="1013"/>
      <c r="QUI45" s="1013"/>
      <c r="QUJ45" s="1013"/>
      <c r="QUK45" s="1013"/>
      <c r="QUL45" s="1013"/>
      <c r="QUM45" s="1013"/>
      <c r="QUN45" s="1013"/>
      <c r="QUO45" s="1013"/>
      <c r="QUP45" s="1013"/>
      <c r="QUQ45" s="1013"/>
      <c r="QUR45" s="1013"/>
      <c r="QUS45" s="1013"/>
      <c r="QUT45" s="1013"/>
      <c r="QUU45" s="1013"/>
      <c r="QUV45" s="1013"/>
      <c r="QUW45" s="1013"/>
      <c r="QUX45" s="1013"/>
      <c r="QUY45" s="1013"/>
      <c r="QUZ45" s="1013"/>
      <c r="QVA45" s="1013"/>
      <c r="QVB45" s="1013"/>
      <c r="QVC45" s="1013"/>
      <c r="QVD45" s="1013"/>
      <c r="QVE45" s="1013"/>
      <c r="QVF45" s="1013"/>
      <c r="QVG45" s="1013"/>
      <c r="QVH45" s="1013"/>
      <c r="QVI45" s="1013"/>
      <c r="QVJ45" s="1013"/>
      <c r="QVK45" s="1013"/>
      <c r="QVL45" s="1013"/>
      <c r="QVM45" s="1013"/>
      <c r="QVN45" s="1013"/>
      <c r="QVO45" s="1013"/>
      <c r="QVP45" s="1013"/>
      <c r="QVQ45" s="1013"/>
      <c r="QVR45" s="1013"/>
      <c r="QVS45" s="1013"/>
      <c r="QVT45" s="1013"/>
      <c r="QVU45" s="1013"/>
      <c r="QVV45" s="1013"/>
      <c r="QVW45" s="1013"/>
      <c r="QVX45" s="1013"/>
      <c r="QVY45" s="1013"/>
      <c r="QVZ45" s="1013"/>
      <c r="QWA45" s="1013"/>
      <c r="QWB45" s="1013"/>
      <c r="QWC45" s="1013"/>
      <c r="QWD45" s="1013"/>
      <c r="QWE45" s="1013"/>
      <c r="QWF45" s="1013"/>
      <c r="QWG45" s="1013"/>
      <c r="QWH45" s="1013"/>
      <c r="QWI45" s="1013"/>
      <c r="QWJ45" s="1013"/>
      <c r="QWK45" s="1013"/>
      <c r="QWL45" s="1013"/>
      <c r="QWM45" s="1013"/>
      <c r="QWN45" s="1013"/>
      <c r="QWO45" s="1013"/>
      <c r="QWP45" s="1013"/>
      <c r="QWQ45" s="1013"/>
      <c r="QWR45" s="1013"/>
      <c r="QWS45" s="1013"/>
      <c r="QWT45" s="1013"/>
      <c r="QWU45" s="1013"/>
      <c r="QWV45" s="1013"/>
      <c r="QWW45" s="1013"/>
      <c r="QWX45" s="1013"/>
      <c r="QWY45" s="1013"/>
      <c r="QWZ45" s="1013"/>
      <c r="QXA45" s="1013"/>
      <c r="QXB45" s="1013"/>
      <c r="QXC45" s="1013"/>
      <c r="QXD45" s="1013"/>
      <c r="QXE45" s="1013"/>
      <c r="QXF45" s="1013"/>
      <c r="QXG45" s="1013"/>
      <c r="QXH45" s="1013"/>
      <c r="QXI45" s="1013"/>
      <c r="QXJ45" s="1013"/>
      <c r="QXK45" s="1013"/>
      <c r="QXL45" s="1013"/>
      <c r="QXM45" s="1013"/>
      <c r="QXN45" s="1013"/>
      <c r="QXO45" s="1013"/>
      <c r="QXP45" s="1013"/>
      <c r="QXQ45" s="1013"/>
      <c r="QXR45" s="1013"/>
      <c r="QXS45" s="1013"/>
      <c r="QXT45" s="1013"/>
      <c r="QXU45" s="1013"/>
      <c r="QXV45" s="1013"/>
      <c r="QXW45" s="1013"/>
      <c r="QXX45" s="1013"/>
      <c r="QXY45" s="1013"/>
      <c r="QXZ45" s="1013"/>
      <c r="QYA45" s="1013"/>
      <c r="QYB45" s="1013"/>
      <c r="QYC45" s="1013"/>
      <c r="QYD45" s="1013"/>
      <c r="QYE45" s="1013"/>
      <c r="QYF45" s="1013"/>
      <c r="QYG45" s="1013"/>
      <c r="QYH45" s="1013"/>
      <c r="QYI45" s="1013"/>
      <c r="QYJ45" s="1013"/>
      <c r="QYK45" s="1013"/>
      <c r="QYL45" s="1013"/>
      <c r="QYM45" s="1013"/>
      <c r="QYN45" s="1013"/>
      <c r="QYO45" s="1013"/>
      <c r="QYP45" s="1013"/>
      <c r="QYQ45" s="1013"/>
      <c r="QYR45" s="1013"/>
      <c r="QYS45" s="1013"/>
      <c r="QYT45" s="1013"/>
      <c r="QYU45" s="1013"/>
      <c r="QYV45" s="1013"/>
      <c r="QYW45" s="1013"/>
      <c r="QYX45" s="1013"/>
      <c r="QYY45" s="1013"/>
      <c r="QYZ45" s="1013"/>
      <c r="QZA45" s="1013"/>
      <c r="QZB45" s="1013"/>
      <c r="QZC45" s="1013"/>
      <c r="QZD45" s="1013"/>
      <c r="QZE45" s="1013"/>
      <c r="QZF45" s="1013"/>
      <c r="QZG45" s="1013"/>
      <c r="QZH45" s="1013"/>
      <c r="QZI45" s="1013"/>
      <c r="QZJ45" s="1013"/>
      <c r="QZK45" s="1013"/>
      <c r="QZL45" s="1013"/>
      <c r="QZM45" s="1013"/>
      <c r="QZN45" s="1013"/>
      <c r="QZO45" s="1013"/>
      <c r="QZP45" s="1013"/>
      <c r="QZQ45" s="1013"/>
      <c r="QZR45" s="1013"/>
      <c r="QZS45" s="1013"/>
      <c r="QZT45" s="1013"/>
      <c r="QZU45" s="1013"/>
      <c r="QZV45" s="1013"/>
      <c r="QZW45" s="1013"/>
      <c r="QZX45" s="1013"/>
      <c r="QZY45" s="1013"/>
      <c r="QZZ45" s="1013"/>
      <c r="RAA45" s="1013"/>
      <c r="RAB45" s="1013"/>
      <c r="RAC45" s="1013"/>
      <c r="RAD45" s="1013"/>
      <c r="RAE45" s="1013"/>
      <c r="RAF45" s="1013"/>
      <c r="RAG45" s="1013"/>
      <c r="RAH45" s="1013"/>
      <c r="RAI45" s="1013"/>
      <c r="RAJ45" s="1013"/>
      <c r="RAK45" s="1013"/>
      <c r="RAL45" s="1013"/>
      <c r="RAM45" s="1013"/>
      <c r="RAN45" s="1013"/>
      <c r="RAO45" s="1013"/>
      <c r="RAP45" s="1013"/>
      <c r="RAQ45" s="1013"/>
      <c r="RAR45" s="1013"/>
      <c r="RAS45" s="1013"/>
      <c r="RAT45" s="1013"/>
      <c r="RAU45" s="1013"/>
      <c r="RAV45" s="1013"/>
      <c r="RAW45" s="1013"/>
      <c r="RAX45" s="1013"/>
      <c r="RAY45" s="1013"/>
      <c r="RAZ45" s="1013"/>
      <c r="RBA45" s="1013"/>
      <c r="RBB45" s="1013"/>
      <c r="RBC45" s="1013"/>
      <c r="RBD45" s="1013"/>
      <c r="RBE45" s="1013"/>
      <c r="RBF45" s="1013"/>
      <c r="RBG45" s="1013"/>
      <c r="RBH45" s="1013"/>
      <c r="RBI45" s="1013"/>
      <c r="RBJ45" s="1013"/>
      <c r="RBK45" s="1013"/>
      <c r="RBL45" s="1013"/>
      <c r="RBM45" s="1013"/>
      <c r="RBN45" s="1013"/>
      <c r="RBO45" s="1013"/>
      <c r="RBP45" s="1013"/>
      <c r="RBQ45" s="1013"/>
      <c r="RBR45" s="1013"/>
      <c r="RBS45" s="1013"/>
      <c r="RBT45" s="1013"/>
      <c r="RBU45" s="1013"/>
      <c r="RBV45" s="1013"/>
      <c r="RBW45" s="1013"/>
      <c r="RBX45" s="1013"/>
      <c r="RBY45" s="1013"/>
      <c r="RBZ45" s="1013"/>
      <c r="RCA45" s="1013"/>
      <c r="RCB45" s="1013"/>
      <c r="RCC45" s="1013"/>
      <c r="RCD45" s="1013"/>
      <c r="RCE45" s="1013"/>
      <c r="RCF45" s="1013"/>
      <c r="RCG45" s="1013"/>
      <c r="RCH45" s="1013"/>
      <c r="RCI45" s="1013"/>
      <c r="RCJ45" s="1013"/>
      <c r="RCK45" s="1013"/>
      <c r="RCL45" s="1013"/>
      <c r="RCM45" s="1013"/>
      <c r="RCN45" s="1013"/>
      <c r="RCO45" s="1013"/>
      <c r="RCP45" s="1013"/>
      <c r="RCQ45" s="1013"/>
      <c r="RCR45" s="1013"/>
      <c r="RCS45" s="1013"/>
      <c r="RCT45" s="1013"/>
      <c r="RCU45" s="1013"/>
      <c r="RCV45" s="1013"/>
      <c r="RCW45" s="1013"/>
      <c r="RCX45" s="1013"/>
      <c r="RCY45" s="1013"/>
      <c r="RCZ45" s="1013"/>
      <c r="RDA45" s="1013"/>
      <c r="RDB45" s="1013"/>
      <c r="RDC45" s="1013"/>
      <c r="RDD45" s="1013"/>
      <c r="RDE45" s="1013"/>
      <c r="RDF45" s="1013"/>
      <c r="RDG45" s="1013"/>
      <c r="RDH45" s="1013"/>
      <c r="RDI45" s="1013"/>
      <c r="RDJ45" s="1013"/>
      <c r="RDK45" s="1013"/>
      <c r="RDL45" s="1013"/>
      <c r="RDM45" s="1013"/>
      <c r="RDN45" s="1013"/>
      <c r="RDO45" s="1013"/>
      <c r="RDP45" s="1013"/>
      <c r="RDQ45" s="1013"/>
      <c r="RDR45" s="1013"/>
      <c r="RDS45" s="1013"/>
      <c r="RDT45" s="1013"/>
      <c r="RDU45" s="1013"/>
      <c r="RDV45" s="1013"/>
      <c r="RDW45" s="1013"/>
      <c r="RDX45" s="1013"/>
      <c r="RDY45" s="1013"/>
      <c r="RDZ45" s="1013"/>
      <c r="REA45" s="1013"/>
      <c r="REB45" s="1013"/>
      <c r="REC45" s="1013"/>
      <c r="RED45" s="1013"/>
      <c r="REE45" s="1013"/>
      <c r="REF45" s="1013"/>
      <c r="REG45" s="1013"/>
      <c r="REH45" s="1013"/>
      <c r="REI45" s="1013"/>
      <c r="REJ45" s="1013"/>
      <c r="REK45" s="1013"/>
      <c r="REL45" s="1013"/>
      <c r="REM45" s="1013"/>
      <c r="REN45" s="1013"/>
      <c r="REO45" s="1013"/>
      <c r="REP45" s="1013"/>
      <c r="REQ45" s="1013"/>
      <c r="RER45" s="1013"/>
      <c r="RES45" s="1013"/>
      <c r="RET45" s="1013"/>
      <c r="REU45" s="1013"/>
      <c r="REV45" s="1013"/>
      <c r="REW45" s="1013"/>
      <c r="REX45" s="1013"/>
      <c r="REY45" s="1013"/>
      <c r="REZ45" s="1013"/>
      <c r="RFA45" s="1013"/>
      <c r="RFB45" s="1013"/>
      <c r="RFC45" s="1013"/>
      <c r="RFD45" s="1013"/>
      <c r="RFE45" s="1013"/>
      <c r="RFF45" s="1013"/>
      <c r="RFG45" s="1013"/>
      <c r="RFH45" s="1013"/>
      <c r="RFI45" s="1013"/>
      <c r="RFJ45" s="1013"/>
      <c r="RFK45" s="1013"/>
      <c r="RFL45" s="1013"/>
      <c r="RFM45" s="1013"/>
      <c r="RFN45" s="1013"/>
      <c r="RFO45" s="1013"/>
      <c r="RFP45" s="1013"/>
      <c r="RFQ45" s="1013"/>
      <c r="RFR45" s="1013"/>
      <c r="RFS45" s="1013"/>
      <c r="RFT45" s="1013"/>
      <c r="RFU45" s="1013"/>
      <c r="RFV45" s="1013"/>
      <c r="RFW45" s="1013"/>
      <c r="RFX45" s="1013"/>
      <c r="RFY45" s="1013"/>
      <c r="RFZ45" s="1013"/>
      <c r="RGA45" s="1013"/>
      <c r="RGB45" s="1013"/>
      <c r="RGC45" s="1013"/>
      <c r="RGD45" s="1013"/>
      <c r="RGE45" s="1013"/>
      <c r="RGF45" s="1013"/>
      <c r="RGG45" s="1013"/>
      <c r="RGH45" s="1013"/>
      <c r="RGI45" s="1013"/>
      <c r="RGJ45" s="1013"/>
      <c r="RGK45" s="1013"/>
      <c r="RGL45" s="1013"/>
      <c r="RGM45" s="1013"/>
      <c r="RGN45" s="1013"/>
      <c r="RGO45" s="1013"/>
      <c r="RGP45" s="1013"/>
      <c r="RGQ45" s="1013"/>
      <c r="RGR45" s="1013"/>
      <c r="RGS45" s="1013"/>
      <c r="RGT45" s="1013"/>
      <c r="RGU45" s="1013"/>
      <c r="RGV45" s="1013"/>
      <c r="RGW45" s="1013"/>
      <c r="RGX45" s="1013"/>
      <c r="RGY45" s="1013"/>
      <c r="RGZ45" s="1013"/>
      <c r="RHA45" s="1013"/>
      <c r="RHB45" s="1013"/>
      <c r="RHC45" s="1013"/>
      <c r="RHD45" s="1013"/>
      <c r="RHE45" s="1013"/>
      <c r="RHF45" s="1013"/>
      <c r="RHG45" s="1013"/>
      <c r="RHH45" s="1013"/>
      <c r="RHI45" s="1013"/>
      <c r="RHJ45" s="1013"/>
      <c r="RHK45" s="1013"/>
      <c r="RHL45" s="1013"/>
      <c r="RHM45" s="1013"/>
      <c r="RHN45" s="1013"/>
      <c r="RHO45" s="1013"/>
      <c r="RHP45" s="1013"/>
      <c r="RHQ45" s="1013"/>
      <c r="RHR45" s="1013"/>
      <c r="RHS45" s="1013"/>
      <c r="RHT45" s="1013"/>
      <c r="RHU45" s="1013"/>
      <c r="RHV45" s="1013"/>
      <c r="RHW45" s="1013"/>
      <c r="RHX45" s="1013"/>
      <c r="RHY45" s="1013"/>
      <c r="RHZ45" s="1013"/>
      <c r="RIA45" s="1013"/>
      <c r="RIB45" s="1013"/>
      <c r="RIC45" s="1013"/>
      <c r="RID45" s="1013"/>
      <c r="RIE45" s="1013"/>
      <c r="RIF45" s="1013"/>
      <c r="RIG45" s="1013"/>
      <c r="RIH45" s="1013"/>
      <c r="RII45" s="1013"/>
      <c r="RIJ45" s="1013"/>
      <c r="RIK45" s="1013"/>
      <c r="RIL45" s="1013"/>
      <c r="RIM45" s="1013"/>
      <c r="RIN45" s="1013"/>
      <c r="RIO45" s="1013"/>
      <c r="RIP45" s="1013"/>
      <c r="RIQ45" s="1013"/>
      <c r="RIR45" s="1013"/>
      <c r="RIS45" s="1013"/>
      <c r="RIT45" s="1013"/>
      <c r="RIU45" s="1013"/>
      <c r="RIV45" s="1013"/>
      <c r="RIW45" s="1013"/>
      <c r="RIX45" s="1013"/>
      <c r="RIY45" s="1013"/>
      <c r="RIZ45" s="1013"/>
      <c r="RJA45" s="1013"/>
      <c r="RJB45" s="1013"/>
      <c r="RJC45" s="1013"/>
      <c r="RJD45" s="1013"/>
      <c r="RJE45" s="1013"/>
      <c r="RJF45" s="1013"/>
      <c r="RJG45" s="1013"/>
      <c r="RJH45" s="1013"/>
      <c r="RJI45" s="1013"/>
      <c r="RJJ45" s="1013"/>
      <c r="RJK45" s="1013"/>
      <c r="RJL45" s="1013"/>
      <c r="RJM45" s="1013"/>
      <c r="RJN45" s="1013"/>
      <c r="RJO45" s="1013"/>
      <c r="RJP45" s="1013"/>
      <c r="RJQ45" s="1013"/>
      <c r="RJR45" s="1013"/>
      <c r="RJS45" s="1013"/>
      <c r="RJT45" s="1013"/>
      <c r="RJU45" s="1013"/>
      <c r="RJV45" s="1013"/>
      <c r="RJW45" s="1013"/>
      <c r="RJX45" s="1013"/>
      <c r="RJY45" s="1013"/>
      <c r="RJZ45" s="1013"/>
      <c r="RKA45" s="1013"/>
      <c r="RKB45" s="1013"/>
      <c r="RKC45" s="1013"/>
      <c r="RKD45" s="1013"/>
      <c r="RKE45" s="1013"/>
      <c r="RKF45" s="1013"/>
      <c r="RKG45" s="1013"/>
      <c r="RKH45" s="1013"/>
      <c r="RKI45" s="1013"/>
      <c r="RKJ45" s="1013"/>
      <c r="RKK45" s="1013"/>
      <c r="RKL45" s="1013"/>
      <c r="RKM45" s="1013"/>
      <c r="RKN45" s="1013"/>
      <c r="RKO45" s="1013"/>
      <c r="RKP45" s="1013"/>
      <c r="RKQ45" s="1013"/>
      <c r="RKR45" s="1013"/>
      <c r="RKS45" s="1013"/>
      <c r="RKT45" s="1013"/>
      <c r="RKU45" s="1013"/>
      <c r="RKV45" s="1013"/>
      <c r="RKW45" s="1013"/>
      <c r="RKX45" s="1013"/>
      <c r="RKY45" s="1013"/>
      <c r="RKZ45" s="1013"/>
      <c r="RLA45" s="1013"/>
      <c r="RLB45" s="1013"/>
      <c r="RLC45" s="1013"/>
      <c r="RLD45" s="1013"/>
      <c r="RLE45" s="1013"/>
      <c r="RLF45" s="1013"/>
      <c r="RLG45" s="1013"/>
      <c r="RLH45" s="1013"/>
      <c r="RLI45" s="1013"/>
      <c r="RLJ45" s="1013"/>
      <c r="RLK45" s="1013"/>
      <c r="RLL45" s="1013"/>
      <c r="RLM45" s="1013"/>
      <c r="RLN45" s="1013"/>
      <c r="RLO45" s="1013"/>
      <c r="RLP45" s="1013"/>
      <c r="RLQ45" s="1013"/>
      <c r="RLR45" s="1013"/>
      <c r="RLS45" s="1013"/>
      <c r="RLT45" s="1013"/>
      <c r="RLU45" s="1013"/>
      <c r="RLV45" s="1013"/>
      <c r="RLW45" s="1013"/>
      <c r="RLX45" s="1013"/>
      <c r="RLY45" s="1013"/>
      <c r="RLZ45" s="1013"/>
      <c r="RMA45" s="1013"/>
      <c r="RMB45" s="1013"/>
      <c r="RMC45" s="1013"/>
      <c r="RMD45" s="1013"/>
      <c r="RME45" s="1013"/>
      <c r="RMF45" s="1013"/>
      <c r="RMG45" s="1013"/>
      <c r="RMH45" s="1013"/>
      <c r="RMI45" s="1013"/>
      <c r="RMJ45" s="1013"/>
      <c r="RMK45" s="1013"/>
      <c r="RML45" s="1013"/>
      <c r="RMM45" s="1013"/>
      <c r="RMN45" s="1013"/>
      <c r="RMO45" s="1013"/>
      <c r="RMP45" s="1013"/>
      <c r="RMQ45" s="1013"/>
      <c r="RMR45" s="1013"/>
      <c r="RMS45" s="1013"/>
      <c r="RMT45" s="1013"/>
      <c r="RMU45" s="1013"/>
      <c r="RMV45" s="1013"/>
      <c r="RMW45" s="1013"/>
      <c r="RMX45" s="1013"/>
      <c r="RMY45" s="1013"/>
      <c r="RMZ45" s="1013"/>
      <c r="RNA45" s="1013"/>
      <c r="RNB45" s="1013"/>
      <c r="RNC45" s="1013"/>
      <c r="RND45" s="1013"/>
      <c r="RNE45" s="1013"/>
      <c r="RNF45" s="1013"/>
      <c r="RNG45" s="1013"/>
      <c r="RNH45" s="1013"/>
      <c r="RNI45" s="1013"/>
      <c r="RNJ45" s="1013"/>
      <c r="RNK45" s="1013"/>
      <c r="RNL45" s="1013"/>
      <c r="RNM45" s="1013"/>
      <c r="RNN45" s="1013"/>
      <c r="RNO45" s="1013"/>
      <c r="RNP45" s="1013"/>
      <c r="RNQ45" s="1013"/>
      <c r="RNR45" s="1013"/>
      <c r="RNS45" s="1013"/>
      <c r="RNT45" s="1013"/>
      <c r="RNU45" s="1013"/>
      <c r="RNV45" s="1013"/>
      <c r="RNW45" s="1013"/>
      <c r="RNX45" s="1013"/>
      <c r="RNY45" s="1013"/>
      <c r="RNZ45" s="1013"/>
      <c r="ROA45" s="1013"/>
      <c r="ROB45" s="1013"/>
      <c r="ROC45" s="1013"/>
      <c r="ROD45" s="1013"/>
      <c r="ROE45" s="1013"/>
      <c r="ROF45" s="1013"/>
      <c r="ROG45" s="1013"/>
      <c r="ROH45" s="1013"/>
      <c r="ROI45" s="1013"/>
      <c r="ROJ45" s="1013"/>
      <c r="ROK45" s="1013"/>
      <c r="ROL45" s="1013"/>
      <c r="ROM45" s="1013"/>
      <c r="RON45" s="1013"/>
      <c r="ROO45" s="1013"/>
      <c r="ROP45" s="1013"/>
      <c r="ROQ45" s="1013"/>
      <c r="ROR45" s="1013"/>
      <c r="ROS45" s="1013"/>
      <c r="ROT45" s="1013"/>
      <c r="ROU45" s="1013"/>
      <c r="ROV45" s="1013"/>
      <c r="ROW45" s="1013"/>
      <c r="ROX45" s="1013"/>
      <c r="ROY45" s="1013"/>
      <c r="ROZ45" s="1013"/>
      <c r="RPA45" s="1013"/>
      <c r="RPB45" s="1013"/>
      <c r="RPC45" s="1013"/>
      <c r="RPD45" s="1013"/>
      <c r="RPE45" s="1013"/>
      <c r="RPF45" s="1013"/>
      <c r="RPG45" s="1013"/>
      <c r="RPH45" s="1013"/>
      <c r="RPI45" s="1013"/>
      <c r="RPJ45" s="1013"/>
      <c r="RPK45" s="1013"/>
      <c r="RPL45" s="1013"/>
      <c r="RPM45" s="1013"/>
      <c r="RPN45" s="1013"/>
      <c r="RPO45" s="1013"/>
      <c r="RPP45" s="1013"/>
      <c r="RPQ45" s="1013"/>
      <c r="RPR45" s="1013"/>
      <c r="RPS45" s="1013"/>
      <c r="RPT45" s="1013"/>
      <c r="RPU45" s="1013"/>
      <c r="RPV45" s="1013"/>
      <c r="RPW45" s="1013"/>
      <c r="RPX45" s="1013"/>
      <c r="RPY45" s="1013"/>
      <c r="RPZ45" s="1013"/>
      <c r="RQA45" s="1013"/>
      <c r="RQB45" s="1013"/>
      <c r="RQC45" s="1013"/>
      <c r="RQD45" s="1013"/>
      <c r="RQE45" s="1013"/>
      <c r="RQF45" s="1013"/>
      <c r="RQG45" s="1013"/>
      <c r="RQH45" s="1013"/>
      <c r="RQI45" s="1013"/>
      <c r="RQJ45" s="1013"/>
      <c r="RQK45" s="1013"/>
      <c r="RQL45" s="1013"/>
      <c r="RQM45" s="1013"/>
      <c r="RQN45" s="1013"/>
      <c r="RQO45" s="1013"/>
      <c r="RQP45" s="1013"/>
      <c r="RQQ45" s="1013"/>
      <c r="RQR45" s="1013"/>
      <c r="RQS45" s="1013"/>
      <c r="RQT45" s="1013"/>
      <c r="RQU45" s="1013"/>
      <c r="RQV45" s="1013"/>
      <c r="RQW45" s="1013"/>
      <c r="RQX45" s="1013"/>
      <c r="RQY45" s="1013"/>
      <c r="RQZ45" s="1013"/>
      <c r="RRA45" s="1013"/>
      <c r="RRB45" s="1013"/>
      <c r="RRC45" s="1013"/>
      <c r="RRD45" s="1013"/>
      <c r="RRE45" s="1013"/>
      <c r="RRF45" s="1013"/>
      <c r="RRG45" s="1013"/>
      <c r="RRH45" s="1013"/>
      <c r="RRI45" s="1013"/>
      <c r="RRJ45" s="1013"/>
      <c r="RRK45" s="1013"/>
      <c r="RRL45" s="1013"/>
      <c r="RRM45" s="1013"/>
      <c r="RRN45" s="1013"/>
      <c r="RRO45" s="1013"/>
      <c r="RRP45" s="1013"/>
      <c r="RRQ45" s="1013"/>
      <c r="RRR45" s="1013"/>
      <c r="RRS45" s="1013"/>
      <c r="RRT45" s="1013"/>
      <c r="RRU45" s="1013"/>
      <c r="RRV45" s="1013"/>
      <c r="RRW45" s="1013"/>
      <c r="RRX45" s="1013"/>
      <c r="RRY45" s="1013"/>
      <c r="RRZ45" s="1013"/>
      <c r="RSA45" s="1013"/>
      <c r="RSB45" s="1013"/>
      <c r="RSC45" s="1013"/>
      <c r="RSD45" s="1013"/>
      <c r="RSE45" s="1013"/>
      <c r="RSF45" s="1013"/>
      <c r="RSG45" s="1013"/>
      <c r="RSH45" s="1013"/>
      <c r="RSI45" s="1013"/>
      <c r="RSJ45" s="1013"/>
      <c r="RSK45" s="1013"/>
      <c r="RSL45" s="1013"/>
      <c r="RSM45" s="1013"/>
      <c r="RSN45" s="1013"/>
      <c r="RSO45" s="1013"/>
      <c r="RSP45" s="1013"/>
      <c r="RSQ45" s="1013"/>
      <c r="RSR45" s="1013"/>
      <c r="RSS45" s="1013"/>
      <c r="RST45" s="1013"/>
      <c r="RSU45" s="1013"/>
      <c r="RSV45" s="1013"/>
      <c r="RSW45" s="1013"/>
      <c r="RSX45" s="1013"/>
      <c r="RSY45" s="1013"/>
      <c r="RSZ45" s="1013"/>
      <c r="RTA45" s="1013"/>
      <c r="RTB45" s="1013"/>
      <c r="RTC45" s="1013"/>
      <c r="RTD45" s="1013"/>
      <c r="RTE45" s="1013"/>
      <c r="RTF45" s="1013"/>
      <c r="RTG45" s="1013"/>
      <c r="RTH45" s="1013"/>
      <c r="RTI45" s="1013"/>
      <c r="RTJ45" s="1013"/>
      <c r="RTK45" s="1013"/>
      <c r="RTL45" s="1013"/>
      <c r="RTM45" s="1013"/>
      <c r="RTN45" s="1013"/>
      <c r="RTO45" s="1013"/>
      <c r="RTP45" s="1013"/>
      <c r="RTQ45" s="1013"/>
      <c r="RTR45" s="1013"/>
      <c r="RTS45" s="1013"/>
      <c r="RTT45" s="1013"/>
      <c r="RTU45" s="1013"/>
      <c r="RTV45" s="1013"/>
      <c r="RTW45" s="1013"/>
      <c r="RTX45" s="1013"/>
      <c r="RTY45" s="1013"/>
      <c r="RTZ45" s="1013"/>
      <c r="RUA45" s="1013"/>
      <c r="RUB45" s="1013"/>
      <c r="RUC45" s="1013"/>
      <c r="RUD45" s="1013"/>
      <c r="RUE45" s="1013"/>
      <c r="RUF45" s="1013"/>
      <c r="RUG45" s="1013"/>
      <c r="RUH45" s="1013"/>
      <c r="RUI45" s="1013"/>
      <c r="RUJ45" s="1013"/>
      <c r="RUK45" s="1013"/>
      <c r="RUL45" s="1013"/>
      <c r="RUM45" s="1013"/>
      <c r="RUN45" s="1013"/>
      <c r="RUO45" s="1013"/>
      <c r="RUP45" s="1013"/>
      <c r="RUQ45" s="1013"/>
      <c r="RUR45" s="1013"/>
      <c r="RUS45" s="1013"/>
      <c r="RUT45" s="1013"/>
      <c r="RUU45" s="1013"/>
      <c r="RUV45" s="1013"/>
      <c r="RUW45" s="1013"/>
      <c r="RUX45" s="1013"/>
      <c r="RUY45" s="1013"/>
      <c r="RUZ45" s="1013"/>
      <c r="RVA45" s="1013"/>
      <c r="RVB45" s="1013"/>
      <c r="RVC45" s="1013"/>
      <c r="RVD45" s="1013"/>
      <c r="RVE45" s="1013"/>
      <c r="RVF45" s="1013"/>
      <c r="RVG45" s="1013"/>
      <c r="RVH45" s="1013"/>
      <c r="RVI45" s="1013"/>
      <c r="RVJ45" s="1013"/>
      <c r="RVK45" s="1013"/>
      <c r="RVL45" s="1013"/>
      <c r="RVM45" s="1013"/>
      <c r="RVN45" s="1013"/>
      <c r="RVO45" s="1013"/>
      <c r="RVP45" s="1013"/>
      <c r="RVQ45" s="1013"/>
      <c r="RVR45" s="1013"/>
      <c r="RVS45" s="1013"/>
      <c r="RVT45" s="1013"/>
      <c r="RVU45" s="1013"/>
      <c r="RVV45" s="1013"/>
      <c r="RVW45" s="1013"/>
      <c r="RVX45" s="1013"/>
      <c r="RVY45" s="1013"/>
      <c r="RVZ45" s="1013"/>
      <c r="RWA45" s="1013"/>
      <c r="RWB45" s="1013"/>
      <c r="RWC45" s="1013"/>
      <c r="RWD45" s="1013"/>
      <c r="RWE45" s="1013"/>
      <c r="RWF45" s="1013"/>
      <c r="RWG45" s="1013"/>
      <c r="RWH45" s="1013"/>
      <c r="RWI45" s="1013"/>
      <c r="RWJ45" s="1013"/>
      <c r="RWK45" s="1013"/>
      <c r="RWL45" s="1013"/>
      <c r="RWM45" s="1013"/>
      <c r="RWN45" s="1013"/>
      <c r="RWO45" s="1013"/>
      <c r="RWP45" s="1013"/>
      <c r="RWQ45" s="1013"/>
      <c r="RWR45" s="1013"/>
      <c r="RWS45" s="1013"/>
      <c r="RWT45" s="1013"/>
      <c r="RWU45" s="1013"/>
      <c r="RWV45" s="1013"/>
      <c r="RWW45" s="1013"/>
      <c r="RWX45" s="1013"/>
      <c r="RWY45" s="1013"/>
      <c r="RWZ45" s="1013"/>
      <c r="RXA45" s="1013"/>
      <c r="RXB45" s="1013"/>
      <c r="RXC45" s="1013"/>
      <c r="RXD45" s="1013"/>
      <c r="RXE45" s="1013"/>
      <c r="RXF45" s="1013"/>
      <c r="RXG45" s="1013"/>
      <c r="RXH45" s="1013"/>
      <c r="RXI45" s="1013"/>
      <c r="RXJ45" s="1013"/>
      <c r="RXK45" s="1013"/>
      <c r="RXL45" s="1013"/>
      <c r="RXM45" s="1013"/>
      <c r="RXN45" s="1013"/>
      <c r="RXO45" s="1013"/>
      <c r="RXP45" s="1013"/>
      <c r="RXQ45" s="1013"/>
      <c r="RXR45" s="1013"/>
      <c r="RXS45" s="1013"/>
      <c r="RXT45" s="1013"/>
      <c r="RXU45" s="1013"/>
      <c r="RXV45" s="1013"/>
      <c r="RXW45" s="1013"/>
      <c r="RXX45" s="1013"/>
      <c r="RXY45" s="1013"/>
      <c r="RXZ45" s="1013"/>
      <c r="RYA45" s="1013"/>
      <c r="RYB45" s="1013"/>
      <c r="RYC45" s="1013"/>
      <c r="RYD45" s="1013"/>
      <c r="RYE45" s="1013"/>
      <c r="RYF45" s="1013"/>
      <c r="RYG45" s="1013"/>
      <c r="RYH45" s="1013"/>
      <c r="RYI45" s="1013"/>
      <c r="RYJ45" s="1013"/>
      <c r="RYK45" s="1013"/>
      <c r="RYL45" s="1013"/>
      <c r="RYM45" s="1013"/>
      <c r="RYN45" s="1013"/>
      <c r="RYO45" s="1013"/>
      <c r="RYP45" s="1013"/>
      <c r="RYQ45" s="1013"/>
      <c r="RYR45" s="1013"/>
      <c r="RYS45" s="1013"/>
      <c r="RYT45" s="1013"/>
      <c r="RYU45" s="1013"/>
      <c r="RYV45" s="1013"/>
      <c r="RYW45" s="1013"/>
      <c r="RYX45" s="1013"/>
      <c r="RYY45" s="1013"/>
      <c r="RYZ45" s="1013"/>
      <c r="RZA45" s="1013"/>
      <c r="RZB45" s="1013"/>
      <c r="RZC45" s="1013"/>
      <c r="RZD45" s="1013"/>
      <c r="RZE45" s="1013"/>
      <c r="RZF45" s="1013"/>
      <c r="RZG45" s="1013"/>
      <c r="RZH45" s="1013"/>
      <c r="RZI45" s="1013"/>
      <c r="RZJ45" s="1013"/>
      <c r="RZK45" s="1013"/>
      <c r="RZL45" s="1013"/>
      <c r="RZM45" s="1013"/>
      <c r="RZN45" s="1013"/>
      <c r="RZO45" s="1013"/>
      <c r="RZP45" s="1013"/>
      <c r="RZQ45" s="1013"/>
      <c r="RZR45" s="1013"/>
      <c r="RZS45" s="1013"/>
      <c r="RZT45" s="1013"/>
      <c r="RZU45" s="1013"/>
      <c r="RZV45" s="1013"/>
      <c r="RZW45" s="1013"/>
      <c r="RZX45" s="1013"/>
      <c r="RZY45" s="1013"/>
      <c r="RZZ45" s="1013"/>
      <c r="SAA45" s="1013"/>
      <c r="SAB45" s="1013"/>
      <c r="SAC45" s="1013"/>
      <c r="SAD45" s="1013"/>
      <c r="SAE45" s="1013"/>
      <c r="SAF45" s="1013"/>
      <c r="SAG45" s="1013"/>
      <c r="SAH45" s="1013"/>
      <c r="SAI45" s="1013"/>
      <c r="SAJ45" s="1013"/>
      <c r="SAK45" s="1013"/>
      <c r="SAL45" s="1013"/>
      <c r="SAM45" s="1013"/>
      <c r="SAN45" s="1013"/>
      <c r="SAO45" s="1013"/>
      <c r="SAP45" s="1013"/>
      <c r="SAQ45" s="1013"/>
      <c r="SAR45" s="1013"/>
      <c r="SAS45" s="1013"/>
      <c r="SAT45" s="1013"/>
      <c r="SAU45" s="1013"/>
      <c r="SAV45" s="1013"/>
      <c r="SAW45" s="1013"/>
      <c r="SAX45" s="1013"/>
      <c r="SAY45" s="1013"/>
      <c r="SAZ45" s="1013"/>
      <c r="SBA45" s="1013"/>
      <c r="SBB45" s="1013"/>
      <c r="SBC45" s="1013"/>
      <c r="SBD45" s="1013"/>
      <c r="SBE45" s="1013"/>
      <c r="SBF45" s="1013"/>
      <c r="SBG45" s="1013"/>
      <c r="SBH45" s="1013"/>
      <c r="SBI45" s="1013"/>
      <c r="SBJ45" s="1013"/>
      <c r="SBK45" s="1013"/>
      <c r="SBL45" s="1013"/>
      <c r="SBM45" s="1013"/>
      <c r="SBN45" s="1013"/>
      <c r="SBO45" s="1013"/>
      <c r="SBP45" s="1013"/>
      <c r="SBQ45" s="1013"/>
      <c r="SBR45" s="1013"/>
      <c r="SBS45" s="1013"/>
      <c r="SBT45" s="1013"/>
      <c r="SBU45" s="1013"/>
      <c r="SBV45" s="1013"/>
      <c r="SBW45" s="1013"/>
      <c r="SBX45" s="1013"/>
      <c r="SBY45" s="1013"/>
      <c r="SBZ45" s="1013"/>
      <c r="SCA45" s="1013"/>
      <c r="SCB45" s="1013"/>
      <c r="SCC45" s="1013"/>
      <c r="SCD45" s="1013"/>
      <c r="SCE45" s="1013"/>
      <c r="SCF45" s="1013"/>
      <c r="SCG45" s="1013"/>
      <c r="SCH45" s="1013"/>
      <c r="SCI45" s="1013"/>
      <c r="SCJ45" s="1013"/>
      <c r="SCK45" s="1013"/>
      <c r="SCL45" s="1013"/>
      <c r="SCM45" s="1013"/>
      <c r="SCN45" s="1013"/>
      <c r="SCO45" s="1013"/>
      <c r="SCP45" s="1013"/>
      <c r="SCQ45" s="1013"/>
      <c r="SCR45" s="1013"/>
      <c r="SCS45" s="1013"/>
      <c r="SCT45" s="1013"/>
      <c r="SCU45" s="1013"/>
      <c r="SCV45" s="1013"/>
      <c r="SCW45" s="1013"/>
      <c r="SCX45" s="1013"/>
      <c r="SCY45" s="1013"/>
      <c r="SCZ45" s="1013"/>
      <c r="SDA45" s="1013"/>
      <c r="SDB45" s="1013"/>
      <c r="SDC45" s="1013"/>
      <c r="SDD45" s="1013"/>
      <c r="SDE45" s="1013"/>
      <c r="SDF45" s="1013"/>
      <c r="SDG45" s="1013"/>
      <c r="SDH45" s="1013"/>
      <c r="SDI45" s="1013"/>
      <c r="SDJ45" s="1013"/>
      <c r="SDK45" s="1013"/>
      <c r="SDL45" s="1013"/>
      <c r="SDM45" s="1013"/>
      <c r="SDN45" s="1013"/>
      <c r="SDO45" s="1013"/>
      <c r="SDP45" s="1013"/>
      <c r="SDQ45" s="1013"/>
      <c r="SDR45" s="1013"/>
      <c r="SDS45" s="1013"/>
      <c r="SDT45" s="1013"/>
      <c r="SDU45" s="1013"/>
      <c r="SDV45" s="1013"/>
      <c r="SDW45" s="1013"/>
      <c r="SDX45" s="1013"/>
      <c r="SDY45" s="1013"/>
      <c r="SDZ45" s="1013"/>
      <c r="SEA45" s="1013"/>
      <c r="SEB45" s="1013"/>
      <c r="SEC45" s="1013"/>
      <c r="SED45" s="1013"/>
      <c r="SEE45" s="1013"/>
      <c r="SEF45" s="1013"/>
      <c r="SEG45" s="1013"/>
      <c r="SEH45" s="1013"/>
      <c r="SEI45" s="1013"/>
      <c r="SEJ45" s="1013"/>
      <c r="SEK45" s="1013"/>
      <c r="SEL45" s="1013"/>
      <c r="SEM45" s="1013"/>
      <c r="SEN45" s="1013"/>
      <c r="SEO45" s="1013"/>
      <c r="SEP45" s="1013"/>
      <c r="SEQ45" s="1013"/>
      <c r="SER45" s="1013"/>
      <c r="SES45" s="1013"/>
      <c r="SET45" s="1013"/>
      <c r="SEU45" s="1013"/>
      <c r="SEV45" s="1013"/>
      <c r="SEW45" s="1013"/>
      <c r="SEX45" s="1013"/>
      <c r="SEY45" s="1013"/>
      <c r="SEZ45" s="1013"/>
      <c r="SFA45" s="1013"/>
      <c r="SFB45" s="1013"/>
      <c r="SFC45" s="1013"/>
      <c r="SFD45" s="1013"/>
      <c r="SFE45" s="1013"/>
      <c r="SFF45" s="1013"/>
      <c r="SFG45" s="1013"/>
      <c r="SFH45" s="1013"/>
      <c r="SFI45" s="1013"/>
      <c r="SFJ45" s="1013"/>
      <c r="SFK45" s="1013"/>
      <c r="SFL45" s="1013"/>
      <c r="SFM45" s="1013"/>
      <c r="SFN45" s="1013"/>
      <c r="SFO45" s="1013"/>
      <c r="SFP45" s="1013"/>
      <c r="SFQ45" s="1013"/>
      <c r="SFR45" s="1013"/>
      <c r="SFS45" s="1013"/>
      <c r="SFT45" s="1013"/>
      <c r="SFU45" s="1013"/>
      <c r="SFV45" s="1013"/>
      <c r="SFW45" s="1013"/>
      <c r="SFX45" s="1013"/>
      <c r="SFY45" s="1013"/>
      <c r="SFZ45" s="1013"/>
      <c r="SGA45" s="1013"/>
      <c r="SGB45" s="1013"/>
      <c r="SGC45" s="1013"/>
      <c r="SGD45" s="1013"/>
      <c r="SGE45" s="1013"/>
      <c r="SGF45" s="1013"/>
      <c r="SGG45" s="1013"/>
      <c r="SGH45" s="1013"/>
      <c r="SGI45" s="1013"/>
      <c r="SGJ45" s="1013"/>
      <c r="SGK45" s="1013"/>
      <c r="SGL45" s="1013"/>
      <c r="SGM45" s="1013"/>
      <c r="SGN45" s="1013"/>
      <c r="SGO45" s="1013"/>
      <c r="SGP45" s="1013"/>
      <c r="SGQ45" s="1013"/>
      <c r="SGR45" s="1013"/>
      <c r="SGS45" s="1013"/>
      <c r="SGT45" s="1013"/>
      <c r="SGU45" s="1013"/>
      <c r="SGV45" s="1013"/>
      <c r="SGW45" s="1013"/>
      <c r="SGX45" s="1013"/>
      <c r="SGY45" s="1013"/>
      <c r="SGZ45" s="1013"/>
      <c r="SHA45" s="1013"/>
      <c r="SHB45" s="1013"/>
      <c r="SHC45" s="1013"/>
      <c r="SHD45" s="1013"/>
      <c r="SHE45" s="1013"/>
      <c r="SHF45" s="1013"/>
      <c r="SHG45" s="1013"/>
      <c r="SHH45" s="1013"/>
      <c r="SHI45" s="1013"/>
      <c r="SHJ45" s="1013"/>
      <c r="SHK45" s="1013"/>
      <c r="SHL45" s="1013"/>
      <c r="SHM45" s="1013"/>
      <c r="SHN45" s="1013"/>
      <c r="SHO45" s="1013"/>
      <c r="SHP45" s="1013"/>
      <c r="SHQ45" s="1013"/>
      <c r="SHR45" s="1013"/>
      <c r="SHS45" s="1013"/>
      <c r="SHT45" s="1013"/>
      <c r="SHU45" s="1013"/>
      <c r="SHV45" s="1013"/>
      <c r="SHW45" s="1013"/>
      <c r="SHX45" s="1013"/>
      <c r="SHY45" s="1013"/>
      <c r="SHZ45" s="1013"/>
      <c r="SIA45" s="1013"/>
      <c r="SIB45" s="1013"/>
      <c r="SIC45" s="1013"/>
      <c r="SID45" s="1013"/>
      <c r="SIE45" s="1013"/>
      <c r="SIF45" s="1013"/>
      <c r="SIG45" s="1013"/>
      <c r="SIH45" s="1013"/>
      <c r="SII45" s="1013"/>
      <c r="SIJ45" s="1013"/>
      <c r="SIK45" s="1013"/>
      <c r="SIL45" s="1013"/>
      <c r="SIM45" s="1013"/>
      <c r="SIN45" s="1013"/>
      <c r="SIO45" s="1013"/>
      <c r="SIP45" s="1013"/>
      <c r="SIQ45" s="1013"/>
      <c r="SIR45" s="1013"/>
      <c r="SIS45" s="1013"/>
      <c r="SIT45" s="1013"/>
      <c r="SIU45" s="1013"/>
      <c r="SIV45" s="1013"/>
      <c r="SIW45" s="1013"/>
      <c r="SIX45" s="1013"/>
      <c r="SIY45" s="1013"/>
      <c r="SIZ45" s="1013"/>
      <c r="SJA45" s="1013"/>
      <c r="SJB45" s="1013"/>
      <c r="SJC45" s="1013"/>
      <c r="SJD45" s="1013"/>
      <c r="SJE45" s="1013"/>
      <c r="SJF45" s="1013"/>
      <c r="SJG45" s="1013"/>
      <c r="SJH45" s="1013"/>
      <c r="SJI45" s="1013"/>
      <c r="SJJ45" s="1013"/>
      <c r="SJK45" s="1013"/>
      <c r="SJL45" s="1013"/>
      <c r="SJM45" s="1013"/>
      <c r="SJN45" s="1013"/>
      <c r="SJO45" s="1013"/>
      <c r="SJP45" s="1013"/>
      <c r="SJQ45" s="1013"/>
      <c r="SJR45" s="1013"/>
      <c r="SJS45" s="1013"/>
      <c r="SJT45" s="1013"/>
      <c r="SJU45" s="1013"/>
      <c r="SJV45" s="1013"/>
      <c r="SJW45" s="1013"/>
      <c r="SJX45" s="1013"/>
      <c r="SJY45" s="1013"/>
      <c r="SJZ45" s="1013"/>
      <c r="SKA45" s="1013"/>
      <c r="SKB45" s="1013"/>
      <c r="SKC45" s="1013"/>
      <c r="SKD45" s="1013"/>
      <c r="SKE45" s="1013"/>
      <c r="SKF45" s="1013"/>
      <c r="SKG45" s="1013"/>
      <c r="SKH45" s="1013"/>
      <c r="SKI45" s="1013"/>
      <c r="SKJ45" s="1013"/>
      <c r="SKK45" s="1013"/>
      <c r="SKL45" s="1013"/>
      <c r="SKM45" s="1013"/>
      <c r="SKN45" s="1013"/>
      <c r="SKO45" s="1013"/>
      <c r="SKP45" s="1013"/>
      <c r="SKQ45" s="1013"/>
      <c r="SKR45" s="1013"/>
      <c r="SKS45" s="1013"/>
      <c r="SKT45" s="1013"/>
      <c r="SKU45" s="1013"/>
      <c r="SKV45" s="1013"/>
      <c r="SKW45" s="1013"/>
      <c r="SKX45" s="1013"/>
      <c r="SKY45" s="1013"/>
      <c r="SKZ45" s="1013"/>
      <c r="SLA45" s="1013"/>
      <c r="SLB45" s="1013"/>
      <c r="SLC45" s="1013"/>
      <c r="SLD45" s="1013"/>
      <c r="SLE45" s="1013"/>
      <c r="SLF45" s="1013"/>
      <c r="SLG45" s="1013"/>
      <c r="SLH45" s="1013"/>
      <c r="SLI45" s="1013"/>
      <c r="SLJ45" s="1013"/>
      <c r="SLK45" s="1013"/>
      <c r="SLL45" s="1013"/>
      <c r="SLM45" s="1013"/>
      <c r="SLN45" s="1013"/>
      <c r="SLO45" s="1013"/>
      <c r="SLP45" s="1013"/>
      <c r="SLQ45" s="1013"/>
      <c r="SLR45" s="1013"/>
      <c r="SLS45" s="1013"/>
      <c r="SLT45" s="1013"/>
      <c r="SLU45" s="1013"/>
      <c r="SLV45" s="1013"/>
      <c r="SLW45" s="1013"/>
      <c r="SLX45" s="1013"/>
      <c r="SLY45" s="1013"/>
      <c r="SLZ45" s="1013"/>
      <c r="SMA45" s="1013"/>
      <c r="SMB45" s="1013"/>
      <c r="SMC45" s="1013"/>
      <c r="SMD45" s="1013"/>
      <c r="SME45" s="1013"/>
      <c r="SMF45" s="1013"/>
      <c r="SMG45" s="1013"/>
      <c r="SMH45" s="1013"/>
      <c r="SMI45" s="1013"/>
      <c r="SMJ45" s="1013"/>
      <c r="SMK45" s="1013"/>
      <c r="SML45" s="1013"/>
      <c r="SMM45" s="1013"/>
      <c r="SMN45" s="1013"/>
      <c r="SMO45" s="1013"/>
      <c r="SMP45" s="1013"/>
      <c r="SMQ45" s="1013"/>
      <c r="SMR45" s="1013"/>
      <c r="SMS45" s="1013"/>
      <c r="SMT45" s="1013"/>
      <c r="SMU45" s="1013"/>
      <c r="SMV45" s="1013"/>
      <c r="SMW45" s="1013"/>
      <c r="SMX45" s="1013"/>
      <c r="SMY45" s="1013"/>
      <c r="SMZ45" s="1013"/>
      <c r="SNA45" s="1013"/>
      <c r="SNB45" s="1013"/>
      <c r="SNC45" s="1013"/>
      <c r="SND45" s="1013"/>
      <c r="SNE45" s="1013"/>
      <c r="SNF45" s="1013"/>
      <c r="SNG45" s="1013"/>
      <c r="SNH45" s="1013"/>
      <c r="SNI45" s="1013"/>
      <c r="SNJ45" s="1013"/>
      <c r="SNK45" s="1013"/>
      <c r="SNL45" s="1013"/>
      <c r="SNM45" s="1013"/>
      <c r="SNN45" s="1013"/>
      <c r="SNO45" s="1013"/>
      <c r="SNP45" s="1013"/>
      <c r="SNQ45" s="1013"/>
      <c r="SNR45" s="1013"/>
      <c r="SNS45" s="1013"/>
      <c r="SNT45" s="1013"/>
      <c r="SNU45" s="1013"/>
      <c r="SNV45" s="1013"/>
      <c r="SNW45" s="1013"/>
      <c r="SNX45" s="1013"/>
      <c r="SNY45" s="1013"/>
      <c r="SNZ45" s="1013"/>
      <c r="SOA45" s="1013"/>
      <c r="SOB45" s="1013"/>
      <c r="SOC45" s="1013"/>
      <c r="SOD45" s="1013"/>
      <c r="SOE45" s="1013"/>
      <c r="SOF45" s="1013"/>
      <c r="SOG45" s="1013"/>
      <c r="SOH45" s="1013"/>
      <c r="SOI45" s="1013"/>
      <c r="SOJ45" s="1013"/>
      <c r="SOK45" s="1013"/>
      <c r="SOL45" s="1013"/>
      <c r="SOM45" s="1013"/>
      <c r="SON45" s="1013"/>
      <c r="SOO45" s="1013"/>
      <c r="SOP45" s="1013"/>
      <c r="SOQ45" s="1013"/>
      <c r="SOR45" s="1013"/>
      <c r="SOS45" s="1013"/>
      <c r="SOT45" s="1013"/>
      <c r="SOU45" s="1013"/>
      <c r="SOV45" s="1013"/>
      <c r="SOW45" s="1013"/>
      <c r="SOX45" s="1013"/>
      <c r="SOY45" s="1013"/>
      <c r="SOZ45" s="1013"/>
      <c r="SPA45" s="1013"/>
      <c r="SPB45" s="1013"/>
      <c r="SPC45" s="1013"/>
      <c r="SPD45" s="1013"/>
      <c r="SPE45" s="1013"/>
      <c r="SPF45" s="1013"/>
      <c r="SPG45" s="1013"/>
      <c r="SPH45" s="1013"/>
      <c r="SPI45" s="1013"/>
      <c r="SPJ45" s="1013"/>
      <c r="SPK45" s="1013"/>
      <c r="SPL45" s="1013"/>
      <c r="SPM45" s="1013"/>
      <c r="SPN45" s="1013"/>
      <c r="SPO45" s="1013"/>
      <c r="SPP45" s="1013"/>
      <c r="SPQ45" s="1013"/>
      <c r="SPR45" s="1013"/>
      <c r="SPS45" s="1013"/>
      <c r="SPT45" s="1013"/>
      <c r="SPU45" s="1013"/>
      <c r="SPV45" s="1013"/>
      <c r="SPW45" s="1013"/>
      <c r="SPX45" s="1013"/>
      <c r="SPY45" s="1013"/>
      <c r="SPZ45" s="1013"/>
      <c r="SQA45" s="1013"/>
      <c r="SQB45" s="1013"/>
      <c r="SQC45" s="1013"/>
      <c r="SQD45" s="1013"/>
      <c r="SQE45" s="1013"/>
      <c r="SQF45" s="1013"/>
      <c r="SQG45" s="1013"/>
      <c r="SQH45" s="1013"/>
      <c r="SQI45" s="1013"/>
      <c r="SQJ45" s="1013"/>
      <c r="SQK45" s="1013"/>
      <c r="SQL45" s="1013"/>
      <c r="SQM45" s="1013"/>
      <c r="SQN45" s="1013"/>
      <c r="SQO45" s="1013"/>
      <c r="SQP45" s="1013"/>
      <c r="SQQ45" s="1013"/>
      <c r="SQR45" s="1013"/>
      <c r="SQS45" s="1013"/>
      <c r="SQT45" s="1013"/>
      <c r="SQU45" s="1013"/>
      <c r="SQV45" s="1013"/>
      <c r="SQW45" s="1013"/>
      <c r="SQX45" s="1013"/>
      <c r="SQY45" s="1013"/>
      <c r="SQZ45" s="1013"/>
      <c r="SRA45" s="1013"/>
      <c r="SRB45" s="1013"/>
      <c r="SRC45" s="1013"/>
      <c r="SRD45" s="1013"/>
      <c r="SRE45" s="1013"/>
      <c r="SRF45" s="1013"/>
      <c r="SRG45" s="1013"/>
      <c r="SRH45" s="1013"/>
      <c r="SRI45" s="1013"/>
      <c r="SRJ45" s="1013"/>
      <c r="SRK45" s="1013"/>
      <c r="SRL45" s="1013"/>
      <c r="SRM45" s="1013"/>
      <c r="SRN45" s="1013"/>
      <c r="SRO45" s="1013"/>
      <c r="SRP45" s="1013"/>
      <c r="SRQ45" s="1013"/>
      <c r="SRR45" s="1013"/>
      <c r="SRS45" s="1013"/>
      <c r="SRT45" s="1013"/>
      <c r="SRU45" s="1013"/>
      <c r="SRV45" s="1013"/>
      <c r="SRW45" s="1013"/>
      <c r="SRX45" s="1013"/>
      <c r="SRY45" s="1013"/>
      <c r="SRZ45" s="1013"/>
      <c r="SSA45" s="1013"/>
      <c r="SSB45" s="1013"/>
      <c r="SSC45" s="1013"/>
      <c r="SSD45" s="1013"/>
      <c r="SSE45" s="1013"/>
      <c r="SSF45" s="1013"/>
      <c r="SSG45" s="1013"/>
      <c r="SSH45" s="1013"/>
      <c r="SSI45" s="1013"/>
      <c r="SSJ45" s="1013"/>
      <c r="SSK45" s="1013"/>
      <c r="SSL45" s="1013"/>
      <c r="SSM45" s="1013"/>
      <c r="SSN45" s="1013"/>
      <c r="SSO45" s="1013"/>
      <c r="SSP45" s="1013"/>
      <c r="SSQ45" s="1013"/>
      <c r="SSR45" s="1013"/>
      <c r="SSS45" s="1013"/>
      <c r="SST45" s="1013"/>
      <c r="SSU45" s="1013"/>
      <c r="SSV45" s="1013"/>
      <c r="SSW45" s="1013"/>
      <c r="SSX45" s="1013"/>
      <c r="SSY45" s="1013"/>
      <c r="SSZ45" s="1013"/>
      <c r="STA45" s="1013"/>
      <c r="STB45" s="1013"/>
      <c r="STC45" s="1013"/>
      <c r="STD45" s="1013"/>
      <c r="STE45" s="1013"/>
      <c r="STF45" s="1013"/>
      <c r="STG45" s="1013"/>
      <c r="STH45" s="1013"/>
      <c r="STI45" s="1013"/>
      <c r="STJ45" s="1013"/>
      <c r="STK45" s="1013"/>
      <c r="STL45" s="1013"/>
      <c r="STM45" s="1013"/>
      <c r="STN45" s="1013"/>
      <c r="STO45" s="1013"/>
      <c r="STP45" s="1013"/>
      <c r="STQ45" s="1013"/>
      <c r="STR45" s="1013"/>
      <c r="STS45" s="1013"/>
      <c r="STT45" s="1013"/>
      <c r="STU45" s="1013"/>
      <c r="STV45" s="1013"/>
      <c r="STW45" s="1013"/>
      <c r="STX45" s="1013"/>
      <c r="STY45" s="1013"/>
      <c r="STZ45" s="1013"/>
      <c r="SUA45" s="1013"/>
      <c r="SUB45" s="1013"/>
      <c r="SUC45" s="1013"/>
      <c r="SUD45" s="1013"/>
      <c r="SUE45" s="1013"/>
      <c r="SUF45" s="1013"/>
      <c r="SUG45" s="1013"/>
      <c r="SUH45" s="1013"/>
      <c r="SUI45" s="1013"/>
      <c r="SUJ45" s="1013"/>
      <c r="SUK45" s="1013"/>
      <c r="SUL45" s="1013"/>
      <c r="SUM45" s="1013"/>
      <c r="SUN45" s="1013"/>
      <c r="SUO45" s="1013"/>
      <c r="SUP45" s="1013"/>
      <c r="SUQ45" s="1013"/>
      <c r="SUR45" s="1013"/>
      <c r="SUS45" s="1013"/>
      <c r="SUT45" s="1013"/>
      <c r="SUU45" s="1013"/>
      <c r="SUV45" s="1013"/>
      <c r="SUW45" s="1013"/>
      <c r="SUX45" s="1013"/>
      <c r="SUY45" s="1013"/>
      <c r="SUZ45" s="1013"/>
      <c r="SVA45" s="1013"/>
      <c r="SVB45" s="1013"/>
      <c r="SVC45" s="1013"/>
      <c r="SVD45" s="1013"/>
      <c r="SVE45" s="1013"/>
      <c r="SVF45" s="1013"/>
      <c r="SVG45" s="1013"/>
      <c r="SVH45" s="1013"/>
      <c r="SVI45" s="1013"/>
      <c r="SVJ45" s="1013"/>
      <c r="SVK45" s="1013"/>
      <c r="SVL45" s="1013"/>
      <c r="SVM45" s="1013"/>
      <c r="SVN45" s="1013"/>
      <c r="SVO45" s="1013"/>
      <c r="SVP45" s="1013"/>
      <c r="SVQ45" s="1013"/>
      <c r="SVR45" s="1013"/>
      <c r="SVS45" s="1013"/>
      <c r="SVT45" s="1013"/>
      <c r="SVU45" s="1013"/>
      <c r="SVV45" s="1013"/>
      <c r="SVW45" s="1013"/>
      <c r="SVX45" s="1013"/>
      <c r="SVY45" s="1013"/>
      <c r="SVZ45" s="1013"/>
      <c r="SWA45" s="1013"/>
      <c r="SWB45" s="1013"/>
      <c r="SWC45" s="1013"/>
      <c r="SWD45" s="1013"/>
      <c r="SWE45" s="1013"/>
      <c r="SWF45" s="1013"/>
      <c r="SWG45" s="1013"/>
      <c r="SWH45" s="1013"/>
      <c r="SWI45" s="1013"/>
      <c r="SWJ45" s="1013"/>
      <c r="SWK45" s="1013"/>
      <c r="SWL45" s="1013"/>
      <c r="SWM45" s="1013"/>
      <c r="SWN45" s="1013"/>
      <c r="SWO45" s="1013"/>
      <c r="SWP45" s="1013"/>
      <c r="SWQ45" s="1013"/>
      <c r="SWR45" s="1013"/>
      <c r="SWS45" s="1013"/>
      <c r="SWT45" s="1013"/>
      <c r="SWU45" s="1013"/>
      <c r="SWV45" s="1013"/>
      <c r="SWW45" s="1013"/>
      <c r="SWX45" s="1013"/>
      <c r="SWY45" s="1013"/>
      <c r="SWZ45" s="1013"/>
      <c r="SXA45" s="1013"/>
      <c r="SXB45" s="1013"/>
      <c r="SXC45" s="1013"/>
      <c r="SXD45" s="1013"/>
      <c r="SXE45" s="1013"/>
      <c r="SXF45" s="1013"/>
      <c r="SXG45" s="1013"/>
      <c r="SXH45" s="1013"/>
      <c r="SXI45" s="1013"/>
      <c r="SXJ45" s="1013"/>
      <c r="SXK45" s="1013"/>
      <c r="SXL45" s="1013"/>
      <c r="SXM45" s="1013"/>
      <c r="SXN45" s="1013"/>
      <c r="SXO45" s="1013"/>
      <c r="SXP45" s="1013"/>
      <c r="SXQ45" s="1013"/>
      <c r="SXR45" s="1013"/>
      <c r="SXS45" s="1013"/>
      <c r="SXT45" s="1013"/>
      <c r="SXU45" s="1013"/>
      <c r="SXV45" s="1013"/>
      <c r="SXW45" s="1013"/>
      <c r="SXX45" s="1013"/>
      <c r="SXY45" s="1013"/>
      <c r="SXZ45" s="1013"/>
      <c r="SYA45" s="1013"/>
      <c r="SYB45" s="1013"/>
      <c r="SYC45" s="1013"/>
      <c r="SYD45" s="1013"/>
      <c r="SYE45" s="1013"/>
      <c r="SYF45" s="1013"/>
      <c r="SYG45" s="1013"/>
      <c r="SYH45" s="1013"/>
      <c r="SYI45" s="1013"/>
      <c r="SYJ45" s="1013"/>
      <c r="SYK45" s="1013"/>
      <c r="SYL45" s="1013"/>
      <c r="SYM45" s="1013"/>
      <c r="SYN45" s="1013"/>
      <c r="SYO45" s="1013"/>
      <c r="SYP45" s="1013"/>
      <c r="SYQ45" s="1013"/>
      <c r="SYR45" s="1013"/>
      <c r="SYS45" s="1013"/>
      <c r="SYT45" s="1013"/>
      <c r="SYU45" s="1013"/>
      <c r="SYV45" s="1013"/>
      <c r="SYW45" s="1013"/>
      <c r="SYX45" s="1013"/>
      <c r="SYY45" s="1013"/>
      <c r="SYZ45" s="1013"/>
      <c r="SZA45" s="1013"/>
      <c r="SZB45" s="1013"/>
      <c r="SZC45" s="1013"/>
      <c r="SZD45" s="1013"/>
      <c r="SZE45" s="1013"/>
      <c r="SZF45" s="1013"/>
      <c r="SZG45" s="1013"/>
      <c r="SZH45" s="1013"/>
      <c r="SZI45" s="1013"/>
      <c r="SZJ45" s="1013"/>
      <c r="SZK45" s="1013"/>
      <c r="SZL45" s="1013"/>
      <c r="SZM45" s="1013"/>
      <c r="SZN45" s="1013"/>
      <c r="SZO45" s="1013"/>
      <c r="SZP45" s="1013"/>
      <c r="SZQ45" s="1013"/>
      <c r="SZR45" s="1013"/>
      <c r="SZS45" s="1013"/>
      <c r="SZT45" s="1013"/>
      <c r="SZU45" s="1013"/>
      <c r="SZV45" s="1013"/>
      <c r="SZW45" s="1013"/>
      <c r="SZX45" s="1013"/>
      <c r="SZY45" s="1013"/>
      <c r="SZZ45" s="1013"/>
      <c r="TAA45" s="1013"/>
      <c r="TAB45" s="1013"/>
      <c r="TAC45" s="1013"/>
      <c r="TAD45" s="1013"/>
      <c r="TAE45" s="1013"/>
      <c r="TAF45" s="1013"/>
      <c r="TAG45" s="1013"/>
      <c r="TAH45" s="1013"/>
      <c r="TAI45" s="1013"/>
      <c r="TAJ45" s="1013"/>
      <c r="TAK45" s="1013"/>
      <c r="TAL45" s="1013"/>
      <c r="TAM45" s="1013"/>
      <c r="TAN45" s="1013"/>
      <c r="TAO45" s="1013"/>
      <c r="TAP45" s="1013"/>
      <c r="TAQ45" s="1013"/>
      <c r="TAR45" s="1013"/>
      <c r="TAS45" s="1013"/>
      <c r="TAT45" s="1013"/>
      <c r="TAU45" s="1013"/>
      <c r="TAV45" s="1013"/>
      <c r="TAW45" s="1013"/>
      <c r="TAX45" s="1013"/>
      <c r="TAY45" s="1013"/>
      <c r="TAZ45" s="1013"/>
      <c r="TBA45" s="1013"/>
      <c r="TBB45" s="1013"/>
      <c r="TBC45" s="1013"/>
      <c r="TBD45" s="1013"/>
      <c r="TBE45" s="1013"/>
      <c r="TBF45" s="1013"/>
      <c r="TBG45" s="1013"/>
      <c r="TBH45" s="1013"/>
      <c r="TBI45" s="1013"/>
      <c r="TBJ45" s="1013"/>
      <c r="TBK45" s="1013"/>
      <c r="TBL45" s="1013"/>
      <c r="TBM45" s="1013"/>
      <c r="TBN45" s="1013"/>
      <c r="TBO45" s="1013"/>
      <c r="TBP45" s="1013"/>
      <c r="TBQ45" s="1013"/>
      <c r="TBR45" s="1013"/>
      <c r="TBS45" s="1013"/>
      <c r="TBT45" s="1013"/>
      <c r="TBU45" s="1013"/>
      <c r="TBV45" s="1013"/>
      <c r="TBW45" s="1013"/>
      <c r="TBX45" s="1013"/>
      <c r="TBY45" s="1013"/>
      <c r="TBZ45" s="1013"/>
      <c r="TCA45" s="1013"/>
      <c r="TCB45" s="1013"/>
      <c r="TCC45" s="1013"/>
      <c r="TCD45" s="1013"/>
      <c r="TCE45" s="1013"/>
      <c r="TCF45" s="1013"/>
      <c r="TCG45" s="1013"/>
      <c r="TCH45" s="1013"/>
      <c r="TCI45" s="1013"/>
      <c r="TCJ45" s="1013"/>
      <c r="TCK45" s="1013"/>
      <c r="TCL45" s="1013"/>
      <c r="TCM45" s="1013"/>
      <c r="TCN45" s="1013"/>
      <c r="TCO45" s="1013"/>
      <c r="TCP45" s="1013"/>
      <c r="TCQ45" s="1013"/>
      <c r="TCR45" s="1013"/>
      <c r="TCS45" s="1013"/>
      <c r="TCT45" s="1013"/>
      <c r="TCU45" s="1013"/>
      <c r="TCV45" s="1013"/>
      <c r="TCW45" s="1013"/>
      <c r="TCX45" s="1013"/>
      <c r="TCY45" s="1013"/>
      <c r="TCZ45" s="1013"/>
      <c r="TDA45" s="1013"/>
      <c r="TDB45" s="1013"/>
      <c r="TDC45" s="1013"/>
      <c r="TDD45" s="1013"/>
      <c r="TDE45" s="1013"/>
      <c r="TDF45" s="1013"/>
      <c r="TDG45" s="1013"/>
      <c r="TDH45" s="1013"/>
      <c r="TDI45" s="1013"/>
      <c r="TDJ45" s="1013"/>
      <c r="TDK45" s="1013"/>
      <c r="TDL45" s="1013"/>
      <c r="TDM45" s="1013"/>
      <c r="TDN45" s="1013"/>
      <c r="TDO45" s="1013"/>
      <c r="TDP45" s="1013"/>
      <c r="TDQ45" s="1013"/>
      <c r="TDR45" s="1013"/>
      <c r="TDS45" s="1013"/>
      <c r="TDT45" s="1013"/>
      <c r="TDU45" s="1013"/>
      <c r="TDV45" s="1013"/>
      <c r="TDW45" s="1013"/>
      <c r="TDX45" s="1013"/>
      <c r="TDY45" s="1013"/>
      <c r="TDZ45" s="1013"/>
      <c r="TEA45" s="1013"/>
      <c r="TEB45" s="1013"/>
      <c r="TEC45" s="1013"/>
      <c r="TED45" s="1013"/>
      <c r="TEE45" s="1013"/>
      <c r="TEF45" s="1013"/>
      <c r="TEG45" s="1013"/>
      <c r="TEH45" s="1013"/>
      <c r="TEI45" s="1013"/>
      <c r="TEJ45" s="1013"/>
      <c r="TEK45" s="1013"/>
      <c r="TEL45" s="1013"/>
      <c r="TEM45" s="1013"/>
      <c r="TEN45" s="1013"/>
      <c r="TEO45" s="1013"/>
      <c r="TEP45" s="1013"/>
      <c r="TEQ45" s="1013"/>
      <c r="TER45" s="1013"/>
      <c r="TES45" s="1013"/>
      <c r="TET45" s="1013"/>
      <c r="TEU45" s="1013"/>
      <c r="TEV45" s="1013"/>
      <c r="TEW45" s="1013"/>
      <c r="TEX45" s="1013"/>
      <c r="TEY45" s="1013"/>
      <c r="TEZ45" s="1013"/>
      <c r="TFA45" s="1013"/>
      <c r="TFB45" s="1013"/>
      <c r="TFC45" s="1013"/>
      <c r="TFD45" s="1013"/>
      <c r="TFE45" s="1013"/>
      <c r="TFF45" s="1013"/>
      <c r="TFG45" s="1013"/>
      <c r="TFH45" s="1013"/>
      <c r="TFI45" s="1013"/>
      <c r="TFJ45" s="1013"/>
      <c r="TFK45" s="1013"/>
      <c r="TFL45" s="1013"/>
      <c r="TFM45" s="1013"/>
      <c r="TFN45" s="1013"/>
      <c r="TFO45" s="1013"/>
      <c r="TFP45" s="1013"/>
      <c r="TFQ45" s="1013"/>
      <c r="TFR45" s="1013"/>
      <c r="TFS45" s="1013"/>
      <c r="TFT45" s="1013"/>
      <c r="TFU45" s="1013"/>
      <c r="TFV45" s="1013"/>
      <c r="TFW45" s="1013"/>
      <c r="TFX45" s="1013"/>
      <c r="TFY45" s="1013"/>
      <c r="TFZ45" s="1013"/>
      <c r="TGA45" s="1013"/>
      <c r="TGB45" s="1013"/>
      <c r="TGC45" s="1013"/>
      <c r="TGD45" s="1013"/>
      <c r="TGE45" s="1013"/>
      <c r="TGF45" s="1013"/>
      <c r="TGG45" s="1013"/>
      <c r="TGH45" s="1013"/>
      <c r="TGI45" s="1013"/>
      <c r="TGJ45" s="1013"/>
      <c r="TGK45" s="1013"/>
      <c r="TGL45" s="1013"/>
      <c r="TGM45" s="1013"/>
      <c r="TGN45" s="1013"/>
      <c r="TGO45" s="1013"/>
      <c r="TGP45" s="1013"/>
      <c r="TGQ45" s="1013"/>
      <c r="TGR45" s="1013"/>
      <c r="TGS45" s="1013"/>
      <c r="TGT45" s="1013"/>
      <c r="TGU45" s="1013"/>
      <c r="TGV45" s="1013"/>
      <c r="TGW45" s="1013"/>
      <c r="TGX45" s="1013"/>
      <c r="TGY45" s="1013"/>
      <c r="TGZ45" s="1013"/>
      <c r="THA45" s="1013"/>
      <c r="THB45" s="1013"/>
      <c r="THC45" s="1013"/>
      <c r="THD45" s="1013"/>
      <c r="THE45" s="1013"/>
      <c r="THF45" s="1013"/>
      <c r="THG45" s="1013"/>
      <c r="THH45" s="1013"/>
      <c r="THI45" s="1013"/>
      <c r="THJ45" s="1013"/>
      <c r="THK45" s="1013"/>
      <c r="THL45" s="1013"/>
      <c r="THM45" s="1013"/>
      <c r="THN45" s="1013"/>
      <c r="THO45" s="1013"/>
      <c r="THP45" s="1013"/>
      <c r="THQ45" s="1013"/>
      <c r="THR45" s="1013"/>
      <c r="THS45" s="1013"/>
      <c r="THT45" s="1013"/>
      <c r="THU45" s="1013"/>
      <c r="THV45" s="1013"/>
      <c r="THW45" s="1013"/>
      <c r="THX45" s="1013"/>
      <c r="THY45" s="1013"/>
      <c r="THZ45" s="1013"/>
      <c r="TIA45" s="1013"/>
      <c r="TIB45" s="1013"/>
      <c r="TIC45" s="1013"/>
      <c r="TID45" s="1013"/>
      <c r="TIE45" s="1013"/>
      <c r="TIF45" s="1013"/>
      <c r="TIG45" s="1013"/>
      <c r="TIH45" s="1013"/>
      <c r="TII45" s="1013"/>
      <c r="TIJ45" s="1013"/>
      <c r="TIK45" s="1013"/>
      <c r="TIL45" s="1013"/>
      <c r="TIM45" s="1013"/>
      <c r="TIN45" s="1013"/>
      <c r="TIO45" s="1013"/>
      <c r="TIP45" s="1013"/>
      <c r="TIQ45" s="1013"/>
      <c r="TIR45" s="1013"/>
      <c r="TIS45" s="1013"/>
      <c r="TIT45" s="1013"/>
      <c r="TIU45" s="1013"/>
      <c r="TIV45" s="1013"/>
      <c r="TIW45" s="1013"/>
      <c r="TIX45" s="1013"/>
      <c r="TIY45" s="1013"/>
      <c r="TIZ45" s="1013"/>
      <c r="TJA45" s="1013"/>
      <c r="TJB45" s="1013"/>
      <c r="TJC45" s="1013"/>
      <c r="TJD45" s="1013"/>
      <c r="TJE45" s="1013"/>
      <c r="TJF45" s="1013"/>
      <c r="TJG45" s="1013"/>
      <c r="TJH45" s="1013"/>
      <c r="TJI45" s="1013"/>
      <c r="TJJ45" s="1013"/>
      <c r="TJK45" s="1013"/>
      <c r="TJL45" s="1013"/>
      <c r="TJM45" s="1013"/>
      <c r="TJN45" s="1013"/>
      <c r="TJO45" s="1013"/>
      <c r="TJP45" s="1013"/>
      <c r="TJQ45" s="1013"/>
      <c r="TJR45" s="1013"/>
      <c r="TJS45" s="1013"/>
      <c r="TJT45" s="1013"/>
      <c r="TJU45" s="1013"/>
      <c r="TJV45" s="1013"/>
      <c r="TJW45" s="1013"/>
      <c r="TJX45" s="1013"/>
      <c r="TJY45" s="1013"/>
      <c r="TJZ45" s="1013"/>
      <c r="TKA45" s="1013"/>
      <c r="TKB45" s="1013"/>
      <c r="TKC45" s="1013"/>
      <c r="TKD45" s="1013"/>
      <c r="TKE45" s="1013"/>
      <c r="TKF45" s="1013"/>
      <c r="TKG45" s="1013"/>
      <c r="TKH45" s="1013"/>
      <c r="TKI45" s="1013"/>
      <c r="TKJ45" s="1013"/>
      <c r="TKK45" s="1013"/>
      <c r="TKL45" s="1013"/>
      <c r="TKM45" s="1013"/>
      <c r="TKN45" s="1013"/>
      <c r="TKO45" s="1013"/>
      <c r="TKP45" s="1013"/>
      <c r="TKQ45" s="1013"/>
      <c r="TKR45" s="1013"/>
      <c r="TKS45" s="1013"/>
      <c r="TKT45" s="1013"/>
      <c r="TKU45" s="1013"/>
      <c r="TKV45" s="1013"/>
      <c r="TKW45" s="1013"/>
      <c r="TKX45" s="1013"/>
      <c r="TKY45" s="1013"/>
      <c r="TKZ45" s="1013"/>
      <c r="TLA45" s="1013"/>
      <c r="TLB45" s="1013"/>
      <c r="TLC45" s="1013"/>
      <c r="TLD45" s="1013"/>
      <c r="TLE45" s="1013"/>
      <c r="TLF45" s="1013"/>
      <c r="TLG45" s="1013"/>
      <c r="TLH45" s="1013"/>
      <c r="TLI45" s="1013"/>
      <c r="TLJ45" s="1013"/>
      <c r="TLK45" s="1013"/>
      <c r="TLL45" s="1013"/>
      <c r="TLM45" s="1013"/>
      <c r="TLN45" s="1013"/>
      <c r="TLO45" s="1013"/>
      <c r="TLP45" s="1013"/>
      <c r="TLQ45" s="1013"/>
      <c r="TLR45" s="1013"/>
      <c r="TLS45" s="1013"/>
      <c r="TLT45" s="1013"/>
      <c r="TLU45" s="1013"/>
      <c r="TLV45" s="1013"/>
      <c r="TLW45" s="1013"/>
      <c r="TLX45" s="1013"/>
      <c r="TLY45" s="1013"/>
      <c r="TLZ45" s="1013"/>
      <c r="TMA45" s="1013"/>
      <c r="TMB45" s="1013"/>
      <c r="TMC45" s="1013"/>
      <c r="TMD45" s="1013"/>
      <c r="TME45" s="1013"/>
      <c r="TMF45" s="1013"/>
      <c r="TMG45" s="1013"/>
      <c r="TMH45" s="1013"/>
      <c r="TMI45" s="1013"/>
      <c r="TMJ45" s="1013"/>
      <c r="TMK45" s="1013"/>
      <c r="TML45" s="1013"/>
      <c r="TMM45" s="1013"/>
      <c r="TMN45" s="1013"/>
      <c r="TMO45" s="1013"/>
      <c r="TMP45" s="1013"/>
      <c r="TMQ45" s="1013"/>
      <c r="TMR45" s="1013"/>
      <c r="TMS45" s="1013"/>
      <c r="TMT45" s="1013"/>
      <c r="TMU45" s="1013"/>
      <c r="TMV45" s="1013"/>
      <c r="TMW45" s="1013"/>
      <c r="TMX45" s="1013"/>
      <c r="TMY45" s="1013"/>
      <c r="TMZ45" s="1013"/>
      <c r="TNA45" s="1013"/>
      <c r="TNB45" s="1013"/>
      <c r="TNC45" s="1013"/>
      <c r="TND45" s="1013"/>
      <c r="TNE45" s="1013"/>
      <c r="TNF45" s="1013"/>
      <c r="TNG45" s="1013"/>
      <c r="TNH45" s="1013"/>
      <c r="TNI45" s="1013"/>
      <c r="TNJ45" s="1013"/>
      <c r="TNK45" s="1013"/>
      <c r="TNL45" s="1013"/>
      <c r="TNM45" s="1013"/>
      <c r="TNN45" s="1013"/>
      <c r="TNO45" s="1013"/>
      <c r="TNP45" s="1013"/>
      <c r="TNQ45" s="1013"/>
      <c r="TNR45" s="1013"/>
      <c r="TNS45" s="1013"/>
      <c r="TNT45" s="1013"/>
      <c r="TNU45" s="1013"/>
      <c r="TNV45" s="1013"/>
      <c r="TNW45" s="1013"/>
      <c r="TNX45" s="1013"/>
      <c r="TNY45" s="1013"/>
      <c r="TNZ45" s="1013"/>
      <c r="TOA45" s="1013"/>
      <c r="TOB45" s="1013"/>
      <c r="TOC45" s="1013"/>
      <c r="TOD45" s="1013"/>
      <c r="TOE45" s="1013"/>
      <c r="TOF45" s="1013"/>
      <c r="TOG45" s="1013"/>
      <c r="TOH45" s="1013"/>
      <c r="TOI45" s="1013"/>
      <c r="TOJ45" s="1013"/>
      <c r="TOK45" s="1013"/>
      <c r="TOL45" s="1013"/>
      <c r="TOM45" s="1013"/>
      <c r="TON45" s="1013"/>
      <c r="TOO45" s="1013"/>
      <c r="TOP45" s="1013"/>
      <c r="TOQ45" s="1013"/>
      <c r="TOR45" s="1013"/>
      <c r="TOS45" s="1013"/>
      <c r="TOT45" s="1013"/>
      <c r="TOU45" s="1013"/>
      <c r="TOV45" s="1013"/>
      <c r="TOW45" s="1013"/>
      <c r="TOX45" s="1013"/>
      <c r="TOY45" s="1013"/>
      <c r="TOZ45" s="1013"/>
      <c r="TPA45" s="1013"/>
      <c r="TPB45" s="1013"/>
      <c r="TPC45" s="1013"/>
      <c r="TPD45" s="1013"/>
      <c r="TPE45" s="1013"/>
      <c r="TPF45" s="1013"/>
      <c r="TPG45" s="1013"/>
      <c r="TPH45" s="1013"/>
      <c r="TPI45" s="1013"/>
      <c r="TPJ45" s="1013"/>
      <c r="TPK45" s="1013"/>
      <c r="TPL45" s="1013"/>
      <c r="TPM45" s="1013"/>
      <c r="TPN45" s="1013"/>
      <c r="TPO45" s="1013"/>
      <c r="TPP45" s="1013"/>
      <c r="TPQ45" s="1013"/>
      <c r="TPR45" s="1013"/>
      <c r="TPS45" s="1013"/>
      <c r="TPT45" s="1013"/>
      <c r="TPU45" s="1013"/>
      <c r="TPV45" s="1013"/>
      <c r="TPW45" s="1013"/>
      <c r="TPX45" s="1013"/>
      <c r="TPY45" s="1013"/>
      <c r="TPZ45" s="1013"/>
      <c r="TQA45" s="1013"/>
      <c r="TQB45" s="1013"/>
      <c r="TQC45" s="1013"/>
      <c r="TQD45" s="1013"/>
      <c r="TQE45" s="1013"/>
      <c r="TQF45" s="1013"/>
      <c r="TQG45" s="1013"/>
      <c r="TQH45" s="1013"/>
      <c r="TQI45" s="1013"/>
      <c r="TQJ45" s="1013"/>
      <c r="TQK45" s="1013"/>
      <c r="TQL45" s="1013"/>
      <c r="TQM45" s="1013"/>
      <c r="TQN45" s="1013"/>
      <c r="TQO45" s="1013"/>
      <c r="TQP45" s="1013"/>
      <c r="TQQ45" s="1013"/>
      <c r="TQR45" s="1013"/>
      <c r="TQS45" s="1013"/>
      <c r="TQT45" s="1013"/>
      <c r="TQU45" s="1013"/>
      <c r="TQV45" s="1013"/>
      <c r="TQW45" s="1013"/>
      <c r="TQX45" s="1013"/>
      <c r="TQY45" s="1013"/>
      <c r="TQZ45" s="1013"/>
      <c r="TRA45" s="1013"/>
      <c r="TRB45" s="1013"/>
      <c r="TRC45" s="1013"/>
      <c r="TRD45" s="1013"/>
      <c r="TRE45" s="1013"/>
      <c r="TRF45" s="1013"/>
      <c r="TRG45" s="1013"/>
      <c r="TRH45" s="1013"/>
      <c r="TRI45" s="1013"/>
      <c r="TRJ45" s="1013"/>
      <c r="TRK45" s="1013"/>
      <c r="TRL45" s="1013"/>
      <c r="TRM45" s="1013"/>
      <c r="TRN45" s="1013"/>
      <c r="TRO45" s="1013"/>
      <c r="TRP45" s="1013"/>
      <c r="TRQ45" s="1013"/>
      <c r="TRR45" s="1013"/>
      <c r="TRS45" s="1013"/>
      <c r="TRT45" s="1013"/>
      <c r="TRU45" s="1013"/>
      <c r="TRV45" s="1013"/>
      <c r="TRW45" s="1013"/>
      <c r="TRX45" s="1013"/>
      <c r="TRY45" s="1013"/>
      <c r="TRZ45" s="1013"/>
      <c r="TSA45" s="1013"/>
      <c r="TSB45" s="1013"/>
      <c r="TSC45" s="1013"/>
      <c r="TSD45" s="1013"/>
      <c r="TSE45" s="1013"/>
      <c r="TSF45" s="1013"/>
      <c r="TSG45" s="1013"/>
      <c r="TSH45" s="1013"/>
      <c r="TSI45" s="1013"/>
      <c r="TSJ45" s="1013"/>
      <c r="TSK45" s="1013"/>
      <c r="TSL45" s="1013"/>
      <c r="TSM45" s="1013"/>
      <c r="TSN45" s="1013"/>
      <c r="TSO45" s="1013"/>
      <c r="TSP45" s="1013"/>
      <c r="TSQ45" s="1013"/>
      <c r="TSR45" s="1013"/>
      <c r="TSS45" s="1013"/>
      <c r="TST45" s="1013"/>
      <c r="TSU45" s="1013"/>
      <c r="TSV45" s="1013"/>
      <c r="TSW45" s="1013"/>
      <c r="TSX45" s="1013"/>
      <c r="TSY45" s="1013"/>
      <c r="TSZ45" s="1013"/>
      <c r="TTA45" s="1013"/>
      <c r="TTB45" s="1013"/>
      <c r="TTC45" s="1013"/>
      <c r="TTD45" s="1013"/>
      <c r="TTE45" s="1013"/>
      <c r="TTF45" s="1013"/>
      <c r="TTG45" s="1013"/>
      <c r="TTH45" s="1013"/>
      <c r="TTI45" s="1013"/>
      <c r="TTJ45" s="1013"/>
      <c r="TTK45" s="1013"/>
      <c r="TTL45" s="1013"/>
      <c r="TTM45" s="1013"/>
      <c r="TTN45" s="1013"/>
      <c r="TTO45" s="1013"/>
      <c r="TTP45" s="1013"/>
      <c r="TTQ45" s="1013"/>
      <c r="TTR45" s="1013"/>
      <c r="TTS45" s="1013"/>
      <c r="TTT45" s="1013"/>
      <c r="TTU45" s="1013"/>
      <c r="TTV45" s="1013"/>
      <c r="TTW45" s="1013"/>
      <c r="TTX45" s="1013"/>
      <c r="TTY45" s="1013"/>
      <c r="TTZ45" s="1013"/>
      <c r="TUA45" s="1013"/>
      <c r="TUB45" s="1013"/>
      <c r="TUC45" s="1013"/>
      <c r="TUD45" s="1013"/>
      <c r="TUE45" s="1013"/>
      <c r="TUF45" s="1013"/>
      <c r="TUG45" s="1013"/>
      <c r="TUH45" s="1013"/>
      <c r="TUI45" s="1013"/>
      <c r="TUJ45" s="1013"/>
      <c r="TUK45" s="1013"/>
      <c r="TUL45" s="1013"/>
      <c r="TUM45" s="1013"/>
      <c r="TUN45" s="1013"/>
      <c r="TUO45" s="1013"/>
      <c r="TUP45" s="1013"/>
      <c r="TUQ45" s="1013"/>
      <c r="TUR45" s="1013"/>
      <c r="TUS45" s="1013"/>
      <c r="TUT45" s="1013"/>
      <c r="TUU45" s="1013"/>
      <c r="TUV45" s="1013"/>
      <c r="TUW45" s="1013"/>
      <c r="TUX45" s="1013"/>
      <c r="TUY45" s="1013"/>
      <c r="TUZ45" s="1013"/>
      <c r="TVA45" s="1013"/>
      <c r="TVB45" s="1013"/>
      <c r="TVC45" s="1013"/>
      <c r="TVD45" s="1013"/>
      <c r="TVE45" s="1013"/>
      <c r="TVF45" s="1013"/>
      <c r="TVG45" s="1013"/>
      <c r="TVH45" s="1013"/>
      <c r="TVI45" s="1013"/>
      <c r="TVJ45" s="1013"/>
      <c r="TVK45" s="1013"/>
      <c r="TVL45" s="1013"/>
      <c r="TVM45" s="1013"/>
      <c r="TVN45" s="1013"/>
      <c r="TVO45" s="1013"/>
      <c r="TVP45" s="1013"/>
      <c r="TVQ45" s="1013"/>
      <c r="TVR45" s="1013"/>
      <c r="TVS45" s="1013"/>
      <c r="TVT45" s="1013"/>
      <c r="TVU45" s="1013"/>
      <c r="TVV45" s="1013"/>
      <c r="TVW45" s="1013"/>
      <c r="TVX45" s="1013"/>
      <c r="TVY45" s="1013"/>
      <c r="TVZ45" s="1013"/>
      <c r="TWA45" s="1013"/>
      <c r="TWB45" s="1013"/>
      <c r="TWC45" s="1013"/>
      <c r="TWD45" s="1013"/>
      <c r="TWE45" s="1013"/>
      <c r="TWF45" s="1013"/>
      <c r="TWG45" s="1013"/>
      <c r="TWH45" s="1013"/>
      <c r="TWI45" s="1013"/>
      <c r="TWJ45" s="1013"/>
      <c r="TWK45" s="1013"/>
      <c r="TWL45" s="1013"/>
      <c r="TWM45" s="1013"/>
      <c r="TWN45" s="1013"/>
      <c r="TWO45" s="1013"/>
      <c r="TWP45" s="1013"/>
      <c r="TWQ45" s="1013"/>
      <c r="TWR45" s="1013"/>
      <c r="TWS45" s="1013"/>
      <c r="TWT45" s="1013"/>
      <c r="TWU45" s="1013"/>
      <c r="TWV45" s="1013"/>
      <c r="TWW45" s="1013"/>
      <c r="TWX45" s="1013"/>
      <c r="TWY45" s="1013"/>
      <c r="TWZ45" s="1013"/>
      <c r="TXA45" s="1013"/>
      <c r="TXB45" s="1013"/>
      <c r="TXC45" s="1013"/>
      <c r="TXD45" s="1013"/>
      <c r="TXE45" s="1013"/>
      <c r="TXF45" s="1013"/>
      <c r="TXG45" s="1013"/>
      <c r="TXH45" s="1013"/>
      <c r="TXI45" s="1013"/>
      <c r="TXJ45" s="1013"/>
      <c r="TXK45" s="1013"/>
      <c r="TXL45" s="1013"/>
      <c r="TXM45" s="1013"/>
      <c r="TXN45" s="1013"/>
      <c r="TXO45" s="1013"/>
      <c r="TXP45" s="1013"/>
      <c r="TXQ45" s="1013"/>
      <c r="TXR45" s="1013"/>
      <c r="TXS45" s="1013"/>
      <c r="TXT45" s="1013"/>
      <c r="TXU45" s="1013"/>
      <c r="TXV45" s="1013"/>
      <c r="TXW45" s="1013"/>
      <c r="TXX45" s="1013"/>
      <c r="TXY45" s="1013"/>
      <c r="TXZ45" s="1013"/>
      <c r="TYA45" s="1013"/>
      <c r="TYB45" s="1013"/>
      <c r="TYC45" s="1013"/>
      <c r="TYD45" s="1013"/>
      <c r="TYE45" s="1013"/>
      <c r="TYF45" s="1013"/>
      <c r="TYG45" s="1013"/>
      <c r="TYH45" s="1013"/>
      <c r="TYI45" s="1013"/>
      <c r="TYJ45" s="1013"/>
      <c r="TYK45" s="1013"/>
      <c r="TYL45" s="1013"/>
      <c r="TYM45" s="1013"/>
      <c r="TYN45" s="1013"/>
      <c r="TYO45" s="1013"/>
      <c r="TYP45" s="1013"/>
      <c r="TYQ45" s="1013"/>
      <c r="TYR45" s="1013"/>
      <c r="TYS45" s="1013"/>
      <c r="TYT45" s="1013"/>
      <c r="TYU45" s="1013"/>
      <c r="TYV45" s="1013"/>
      <c r="TYW45" s="1013"/>
      <c r="TYX45" s="1013"/>
      <c r="TYY45" s="1013"/>
      <c r="TYZ45" s="1013"/>
      <c r="TZA45" s="1013"/>
      <c r="TZB45" s="1013"/>
      <c r="TZC45" s="1013"/>
      <c r="TZD45" s="1013"/>
      <c r="TZE45" s="1013"/>
      <c r="TZF45" s="1013"/>
      <c r="TZG45" s="1013"/>
      <c r="TZH45" s="1013"/>
      <c r="TZI45" s="1013"/>
      <c r="TZJ45" s="1013"/>
      <c r="TZK45" s="1013"/>
      <c r="TZL45" s="1013"/>
      <c r="TZM45" s="1013"/>
      <c r="TZN45" s="1013"/>
      <c r="TZO45" s="1013"/>
      <c r="TZP45" s="1013"/>
      <c r="TZQ45" s="1013"/>
      <c r="TZR45" s="1013"/>
      <c r="TZS45" s="1013"/>
      <c r="TZT45" s="1013"/>
      <c r="TZU45" s="1013"/>
      <c r="TZV45" s="1013"/>
      <c r="TZW45" s="1013"/>
      <c r="TZX45" s="1013"/>
      <c r="TZY45" s="1013"/>
      <c r="TZZ45" s="1013"/>
      <c r="UAA45" s="1013"/>
      <c r="UAB45" s="1013"/>
      <c r="UAC45" s="1013"/>
      <c r="UAD45" s="1013"/>
      <c r="UAE45" s="1013"/>
      <c r="UAF45" s="1013"/>
      <c r="UAG45" s="1013"/>
      <c r="UAH45" s="1013"/>
      <c r="UAI45" s="1013"/>
      <c r="UAJ45" s="1013"/>
      <c r="UAK45" s="1013"/>
      <c r="UAL45" s="1013"/>
      <c r="UAM45" s="1013"/>
      <c r="UAN45" s="1013"/>
      <c r="UAO45" s="1013"/>
      <c r="UAP45" s="1013"/>
      <c r="UAQ45" s="1013"/>
      <c r="UAR45" s="1013"/>
      <c r="UAS45" s="1013"/>
      <c r="UAT45" s="1013"/>
      <c r="UAU45" s="1013"/>
      <c r="UAV45" s="1013"/>
      <c r="UAW45" s="1013"/>
      <c r="UAX45" s="1013"/>
      <c r="UAY45" s="1013"/>
      <c r="UAZ45" s="1013"/>
      <c r="UBA45" s="1013"/>
      <c r="UBB45" s="1013"/>
      <c r="UBC45" s="1013"/>
      <c r="UBD45" s="1013"/>
      <c r="UBE45" s="1013"/>
      <c r="UBF45" s="1013"/>
      <c r="UBG45" s="1013"/>
      <c r="UBH45" s="1013"/>
      <c r="UBI45" s="1013"/>
      <c r="UBJ45" s="1013"/>
      <c r="UBK45" s="1013"/>
      <c r="UBL45" s="1013"/>
      <c r="UBM45" s="1013"/>
      <c r="UBN45" s="1013"/>
      <c r="UBO45" s="1013"/>
      <c r="UBP45" s="1013"/>
      <c r="UBQ45" s="1013"/>
      <c r="UBR45" s="1013"/>
      <c r="UBS45" s="1013"/>
      <c r="UBT45" s="1013"/>
      <c r="UBU45" s="1013"/>
      <c r="UBV45" s="1013"/>
      <c r="UBW45" s="1013"/>
      <c r="UBX45" s="1013"/>
      <c r="UBY45" s="1013"/>
      <c r="UBZ45" s="1013"/>
      <c r="UCA45" s="1013"/>
      <c r="UCB45" s="1013"/>
      <c r="UCC45" s="1013"/>
      <c r="UCD45" s="1013"/>
      <c r="UCE45" s="1013"/>
      <c r="UCF45" s="1013"/>
      <c r="UCG45" s="1013"/>
      <c r="UCH45" s="1013"/>
      <c r="UCI45" s="1013"/>
      <c r="UCJ45" s="1013"/>
      <c r="UCK45" s="1013"/>
      <c r="UCL45" s="1013"/>
      <c r="UCM45" s="1013"/>
      <c r="UCN45" s="1013"/>
      <c r="UCO45" s="1013"/>
      <c r="UCP45" s="1013"/>
      <c r="UCQ45" s="1013"/>
      <c r="UCR45" s="1013"/>
      <c r="UCS45" s="1013"/>
      <c r="UCT45" s="1013"/>
      <c r="UCU45" s="1013"/>
      <c r="UCV45" s="1013"/>
      <c r="UCW45" s="1013"/>
      <c r="UCX45" s="1013"/>
      <c r="UCY45" s="1013"/>
      <c r="UCZ45" s="1013"/>
      <c r="UDA45" s="1013"/>
      <c r="UDB45" s="1013"/>
      <c r="UDC45" s="1013"/>
      <c r="UDD45" s="1013"/>
      <c r="UDE45" s="1013"/>
      <c r="UDF45" s="1013"/>
      <c r="UDG45" s="1013"/>
      <c r="UDH45" s="1013"/>
      <c r="UDI45" s="1013"/>
      <c r="UDJ45" s="1013"/>
      <c r="UDK45" s="1013"/>
      <c r="UDL45" s="1013"/>
      <c r="UDM45" s="1013"/>
      <c r="UDN45" s="1013"/>
      <c r="UDO45" s="1013"/>
      <c r="UDP45" s="1013"/>
      <c r="UDQ45" s="1013"/>
      <c r="UDR45" s="1013"/>
      <c r="UDS45" s="1013"/>
      <c r="UDT45" s="1013"/>
      <c r="UDU45" s="1013"/>
      <c r="UDV45" s="1013"/>
      <c r="UDW45" s="1013"/>
      <c r="UDX45" s="1013"/>
      <c r="UDY45" s="1013"/>
      <c r="UDZ45" s="1013"/>
      <c r="UEA45" s="1013"/>
      <c r="UEB45" s="1013"/>
      <c r="UEC45" s="1013"/>
      <c r="UED45" s="1013"/>
      <c r="UEE45" s="1013"/>
      <c r="UEF45" s="1013"/>
      <c r="UEG45" s="1013"/>
      <c r="UEH45" s="1013"/>
      <c r="UEI45" s="1013"/>
      <c r="UEJ45" s="1013"/>
      <c r="UEK45" s="1013"/>
      <c r="UEL45" s="1013"/>
      <c r="UEM45" s="1013"/>
      <c r="UEN45" s="1013"/>
      <c r="UEO45" s="1013"/>
      <c r="UEP45" s="1013"/>
      <c r="UEQ45" s="1013"/>
      <c r="UER45" s="1013"/>
      <c r="UES45" s="1013"/>
      <c r="UET45" s="1013"/>
      <c r="UEU45" s="1013"/>
      <c r="UEV45" s="1013"/>
      <c r="UEW45" s="1013"/>
      <c r="UEX45" s="1013"/>
      <c r="UEY45" s="1013"/>
      <c r="UEZ45" s="1013"/>
      <c r="UFA45" s="1013"/>
      <c r="UFB45" s="1013"/>
      <c r="UFC45" s="1013"/>
      <c r="UFD45" s="1013"/>
      <c r="UFE45" s="1013"/>
      <c r="UFF45" s="1013"/>
      <c r="UFG45" s="1013"/>
      <c r="UFH45" s="1013"/>
      <c r="UFI45" s="1013"/>
      <c r="UFJ45" s="1013"/>
      <c r="UFK45" s="1013"/>
      <c r="UFL45" s="1013"/>
      <c r="UFM45" s="1013"/>
      <c r="UFN45" s="1013"/>
      <c r="UFO45" s="1013"/>
      <c r="UFP45" s="1013"/>
      <c r="UFQ45" s="1013"/>
      <c r="UFR45" s="1013"/>
      <c r="UFS45" s="1013"/>
      <c r="UFT45" s="1013"/>
      <c r="UFU45" s="1013"/>
      <c r="UFV45" s="1013"/>
      <c r="UFW45" s="1013"/>
      <c r="UFX45" s="1013"/>
      <c r="UFY45" s="1013"/>
      <c r="UFZ45" s="1013"/>
      <c r="UGA45" s="1013"/>
      <c r="UGB45" s="1013"/>
      <c r="UGC45" s="1013"/>
      <c r="UGD45" s="1013"/>
      <c r="UGE45" s="1013"/>
      <c r="UGF45" s="1013"/>
      <c r="UGG45" s="1013"/>
      <c r="UGH45" s="1013"/>
      <c r="UGI45" s="1013"/>
      <c r="UGJ45" s="1013"/>
      <c r="UGK45" s="1013"/>
      <c r="UGL45" s="1013"/>
      <c r="UGM45" s="1013"/>
      <c r="UGN45" s="1013"/>
      <c r="UGO45" s="1013"/>
      <c r="UGP45" s="1013"/>
      <c r="UGQ45" s="1013"/>
      <c r="UGR45" s="1013"/>
      <c r="UGS45" s="1013"/>
      <c r="UGT45" s="1013"/>
      <c r="UGU45" s="1013"/>
      <c r="UGV45" s="1013"/>
      <c r="UGW45" s="1013"/>
      <c r="UGX45" s="1013"/>
      <c r="UGY45" s="1013"/>
      <c r="UGZ45" s="1013"/>
      <c r="UHA45" s="1013"/>
      <c r="UHB45" s="1013"/>
      <c r="UHC45" s="1013"/>
      <c r="UHD45" s="1013"/>
      <c r="UHE45" s="1013"/>
      <c r="UHF45" s="1013"/>
      <c r="UHG45" s="1013"/>
      <c r="UHH45" s="1013"/>
      <c r="UHI45" s="1013"/>
      <c r="UHJ45" s="1013"/>
      <c r="UHK45" s="1013"/>
      <c r="UHL45" s="1013"/>
      <c r="UHM45" s="1013"/>
      <c r="UHN45" s="1013"/>
      <c r="UHO45" s="1013"/>
      <c r="UHP45" s="1013"/>
      <c r="UHQ45" s="1013"/>
      <c r="UHR45" s="1013"/>
      <c r="UHS45" s="1013"/>
      <c r="UHT45" s="1013"/>
      <c r="UHU45" s="1013"/>
      <c r="UHV45" s="1013"/>
      <c r="UHW45" s="1013"/>
      <c r="UHX45" s="1013"/>
      <c r="UHY45" s="1013"/>
      <c r="UHZ45" s="1013"/>
      <c r="UIA45" s="1013"/>
      <c r="UIB45" s="1013"/>
      <c r="UIC45" s="1013"/>
      <c r="UID45" s="1013"/>
      <c r="UIE45" s="1013"/>
      <c r="UIF45" s="1013"/>
      <c r="UIG45" s="1013"/>
      <c r="UIH45" s="1013"/>
      <c r="UII45" s="1013"/>
      <c r="UIJ45" s="1013"/>
      <c r="UIK45" s="1013"/>
      <c r="UIL45" s="1013"/>
      <c r="UIM45" s="1013"/>
      <c r="UIN45" s="1013"/>
      <c r="UIO45" s="1013"/>
      <c r="UIP45" s="1013"/>
      <c r="UIQ45" s="1013"/>
      <c r="UIR45" s="1013"/>
      <c r="UIS45" s="1013"/>
      <c r="UIT45" s="1013"/>
      <c r="UIU45" s="1013"/>
      <c r="UIV45" s="1013"/>
      <c r="UIW45" s="1013"/>
      <c r="UIX45" s="1013"/>
      <c r="UIY45" s="1013"/>
      <c r="UIZ45" s="1013"/>
      <c r="UJA45" s="1013"/>
      <c r="UJB45" s="1013"/>
      <c r="UJC45" s="1013"/>
      <c r="UJD45" s="1013"/>
      <c r="UJE45" s="1013"/>
      <c r="UJF45" s="1013"/>
      <c r="UJG45" s="1013"/>
      <c r="UJH45" s="1013"/>
      <c r="UJI45" s="1013"/>
      <c r="UJJ45" s="1013"/>
      <c r="UJK45" s="1013"/>
      <c r="UJL45" s="1013"/>
      <c r="UJM45" s="1013"/>
      <c r="UJN45" s="1013"/>
      <c r="UJO45" s="1013"/>
      <c r="UJP45" s="1013"/>
      <c r="UJQ45" s="1013"/>
      <c r="UJR45" s="1013"/>
      <c r="UJS45" s="1013"/>
      <c r="UJT45" s="1013"/>
      <c r="UJU45" s="1013"/>
      <c r="UJV45" s="1013"/>
      <c r="UJW45" s="1013"/>
      <c r="UJX45" s="1013"/>
      <c r="UJY45" s="1013"/>
      <c r="UJZ45" s="1013"/>
      <c r="UKA45" s="1013"/>
      <c r="UKB45" s="1013"/>
      <c r="UKC45" s="1013"/>
      <c r="UKD45" s="1013"/>
      <c r="UKE45" s="1013"/>
      <c r="UKF45" s="1013"/>
      <c r="UKG45" s="1013"/>
      <c r="UKH45" s="1013"/>
      <c r="UKI45" s="1013"/>
      <c r="UKJ45" s="1013"/>
      <c r="UKK45" s="1013"/>
      <c r="UKL45" s="1013"/>
      <c r="UKM45" s="1013"/>
      <c r="UKN45" s="1013"/>
      <c r="UKO45" s="1013"/>
      <c r="UKP45" s="1013"/>
      <c r="UKQ45" s="1013"/>
      <c r="UKR45" s="1013"/>
      <c r="UKS45" s="1013"/>
      <c r="UKT45" s="1013"/>
      <c r="UKU45" s="1013"/>
      <c r="UKV45" s="1013"/>
      <c r="UKW45" s="1013"/>
      <c r="UKX45" s="1013"/>
      <c r="UKY45" s="1013"/>
      <c r="UKZ45" s="1013"/>
      <c r="ULA45" s="1013"/>
      <c r="ULB45" s="1013"/>
      <c r="ULC45" s="1013"/>
      <c r="ULD45" s="1013"/>
      <c r="ULE45" s="1013"/>
      <c r="ULF45" s="1013"/>
      <c r="ULG45" s="1013"/>
      <c r="ULH45" s="1013"/>
      <c r="ULI45" s="1013"/>
      <c r="ULJ45" s="1013"/>
      <c r="ULK45" s="1013"/>
      <c r="ULL45" s="1013"/>
      <c r="ULM45" s="1013"/>
      <c r="ULN45" s="1013"/>
      <c r="ULO45" s="1013"/>
      <c r="ULP45" s="1013"/>
      <c r="ULQ45" s="1013"/>
      <c r="ULR45" s="1013"/>
      <c r="ULS45" s="1013"/>
      <c r="ULT45" s="1013"/>
      <c r="ULU45" s="1013"/>
      <c r="ULV45" s="1013"/>
      <c r="ULW45" s="1013"/>
      <c r="ULX45" s="1013"/>
      <c r="ULY45" s="1013"/>
      <c r="ULZ45" s="1013"/>
      <c r="UMA45" s="1013"/>
      <c r="UMB45" s="1013"/>
      <c r="UMC45" s="1013"/>
      <c r="UMD45" s="1013"/>
      <c r="UME45" s="1013"/>
      <c r="UMF45" s="1013"/>
      <c r="UMG45" s="1013"/>
      <c r="UMH45" s="1013"/>
      <c r="UMI45" s="1013"/>
      <c r="UMJ45" s="1013"/>
      <c r="UMK45" s="1013"/>
      <c r="UML45" s="1013"/>
      <c r="UMM45" s="1013"/>
      <c r="UMN45" s="1013"/>
      <c r="UMO45" s="1013"/>
      <c r="UMP45" s="1013"/>
      <c r="UMQ45" s="1013"/>
      <c r="UMR45" s="1013"/>
      <c r="UMS45" s="1013"/>
      <c r="UMT45" s="1013"/>
      <c r="UMU45" s="1013"/>
      <c r="UMV45" s="1013"/>
      <c r="UMW45" s="1013"/>
      <c r="UMX45" s="1013"/>
      <c r="UMY45" s="1013"/>
      <c r="UMZ45" s="1013"/>
      <c r="UNA45" s="1013"/>
      <c r="UNB45" s="1013"/>
      <c r="UNC45" s="1013"/>
      <c r="UND45" s="1013"/>
      <c r="UNE45" s="1013"/>
      <c r="UNF45" s="1013"/>
      <c r="UNG45" s="1013"/>
      <c r="UNH45" s="1013"/>
      <c r="UNI45" s="1013"/>
      <c r="UNJ45" s="1013"/>
      <c r="UNK45" s="1013"/>
      <c r="UNL45" s="1013"/>
      <c r="UNM45" s="1013"/>
      <c r="UNN45" s="1013"/>
      <c r="UNO45" s="1013"/>
      <c r="UNP45" s="1013"/>
      <c r="UNQ45" s="1013"/>
      <c r="UNR45" s="1013"/>
      <c r="UNS45" s="1013"/>
      <c r="UNT45" s="1013"/>
      <c r="UNU45" s="1013"/>
      <c r="UNV45" s="1013"/>
      <c r="UNW45" s="1013"/>
      <c r="UNX45" s="1013"/>
      <c r="UNY45" s="1013"/>
      <c r="UNZ45" s="1013"/>
      <c r="UOA45" s="1013"/>
      <c r="UOB45" s="1013"/>
      <c r="UOC45" s="1013"/>
      <c r="UOD45" s="1013"/>
      <c r="UOE45" s="1013"/>
      <c r="UOF45" s="1013"/>
      <c r="UOG45" s="1013"/>
      <c r="UOH45" s="1013"/>
      <c r="UOI45" s="1013"/>
      <c r="UOJ45" s="1013"/>
      <c r="UOK45" s="1013"/>
      <c r="UOL45" s="1013"/>
      <c r="UOM45" s="1013"/>
      <c r="UON45" s="1013"/>
      <c r="UOO45" s="1013"/>
      <c r="UOP45" s="1013"/>
      <c r="UOQ45" s="1013"/>
      <c r="UOR45" s="1013"/>
      <c r="UOS45" s="1013"/>
      <c r="UOT45" s="1013"/>
      <c r="UOU45" s="1013"/>
      <c r="UOV45" s="1013"/>
      <c r="UOW45" s="1013"/>
      <c r="UOX45" s="1013"/>
      <c r="UOY45" s="1013"/>
      <c r="UOZ45" s="1013"/>
      <c r="UPA45" s="1013"/>
      <c r="UPB45" s="1013"/>
      <c r="UPC45" s="1013"/>
      <c r="UPD45" s="1013"/>
      <c r="UPE45" s="1013"/>
      <c r="UPF45" s="1013"/>
      <c r="UPG45" s="1013"/>
      <c r="UPH45" s="1013"/>
      <c r="UPI45" s="1013"/>
      <c r="UPJ45" s="1013"/>
      <c r="UPK45" s="1013"/>
      <c r="UPL45" s="1013"/>
      <c r="UPM45" s="1013"/>
      <c r="UPN45" s="1013"/>
      <c r="UPO45" s="1013"/>
      <c r="UPP45" s="1013"/>
      <c r="UPQ45" s="1013"/>
      <c r="UPR45" s="1013"/>
      <c r="UPS45" s="1013"/>
      <c r="UPT45" s="1013"/>
      <c r="UPU45" s="1013"/>
      <c r="UPV45" s="1013"/>
      <c r="UPW45" s="1013"/>
      <c r="UPX45" s="1013"/>
      <c r="UPY45" s="1013"/>
      <c r="UPZ45" s="1013"/>
      <c r="UQA45" s="1013"/>
      <c r="UQB45" s="1013"/>
      <c r="UQC45" s="1013"/>
      <c r="UQD45" s="1013"/>
      <c r="UQE45" s="1013"/>
      <c r="UQF45" s="1013"/>
      <c r="UQG45" s="1013"/>
      <c r="UQH45" s="1013"/>
      <c r="UQI45" s="1013"/>
      <c r="UQJ45" s="1013"/>
      <c r="UQK45" s="1013"/>
      <c r="UQL45" s="1013"/>
      <c r="UQM45" s="1013"/>
      <c r="UQN45" s="1013"/>
      <c r="UQO45" s="1013"/>
      <c r="UQP45" s="1013"/>
      <c r="UQQ45" s="1013"/>
      <c r="UQR45" s="1013"/>
      <c r="UQS45" s="1013"/>
      <c r="UQT45" s="1013"/>
      <c r="UQU45" s="1013"/>
      <c r="UQV45" s="1013"/>
      <c r="UQW45" s="1013"/>
      <c r="UQX45" s="1013"/>
      <c r="UQY45" s="1013"/>
      <c r="UQZ45" s="1013"/>
      <c r="URA45" s="1013"/>
      <c r="URB45" s="1013"/>
      <c r="URC45" s="1013"/>
      <c r="URD45" s="1013"/>
      <c r="URE45" s="1013"/>
      <c r="URF45" s="1013"/>
      <c r="URG45" s="1013"/>
      <c r="URH45" s="1013"/>
      <c r="URI45" s="1013"/>
      <c r="URJ45" s="1013"/>
      <c r="URK45" s="1013"/>
      <c r="URL45" s="1013"/>
      <c r="URM45" s="1013"/>
      <c r="URN45" s="1013"/>
      <c r="URO45" s="1013"/>
      <c r="URP45" s="1013"/>
      <c r="URQ45" s="1013"/>
      <c r="URR45" s="1013"/>
      <c r="URS45" s="1013"/>
      <c r="URT45" s="1013"/>
      <c r="URU45" s="1013"/>
      <c r="URV45" s="1013"/>
      <c r="URW45" s="1013"/>
      <c r="URX45" s="1013"/>
      <c r="URY45" s="1013"/>
      <c r="URZ45" s="1013"/>
      <c r="USA45" s="1013"/>
      <c r="USB45" s="1013"/>
      <c r="USC45" s="1013"/>
      <c r="USD45" s="1013"/>
      <c r="USE45" s="1013"/>
      <c r="USF45" s="1013"/>
      <c r="USG45" s="1013"/>
      <c r="USH45" s="1013"/>
      <c r="USI45" s="1013"/>
      <c r="USJ45" s="1013"/>
      <c r="USK45" s="1013"/>
      <c r="USL45" s="1013"/>
      <c r="USM45" s="1013"/>
      <c r="USN45" s="1013"/>
      <c r="USO45" s="1013"/>
      <c r="USP45" s="1013"/>
      <c r="USQ45" s="1013"/>
      <c r="USR45" s="1013"/>
      <c r="USS45" s="1013"/>
      <c r="UST45" s="1013"/>
      <c r="USU45" s="1013"/>
      <c r="USV45" s="1013"/>
      <c r="USW45" s="1013"/>
      <c r="USX45" s="1013"/>
      <c r="USY45" s="1013"/>
      <c r="USZ45" s="1013"/>
      <c r="UTA45" s="1013"/>
      <c r="UTB45" s="1013"/>
      <c r="UTC45" s="1013"/>
      <c r="UTD45" s="1013"/>
      <c r="UTE45" s="1013"/>
      <c r="UTF45" s="1013"/>
      <c r="UTG45" s="1013"/>
      <c r="UTH45" s="1013"/>
      <c r="UTI45" s="1013"/>
      <c r="UTJ45" s="1013"/>
      <c r="UTK45" s="1013"/>
      <c r="UTL45" s="1013"/>
      <c r="UTM45" s="1013"/>
      <c r="UTN45" s="1013"/>
      <c r="UTO45" s="1013"/>
      <c r="UTP45" s="1013"/>
      <c r="UTQ45" s="1013"/>
      <c r="UTR45" s="1013"/>
      <c r="UTS45" s="1013"/>
      <c r="UTT45" s="1013"/>
      <c r="UTU45" s="1013"/>
      <c r="UTV45" s="1013"/>
      <c r="UTW45" s="1013"/>
      <c r="UTX45" s="1013"/>
      <c r="UTY45" s="1013"/>
      <c r="UTZ45" s="1013"/>
      <c r="UUA45" s="1013"/>
      <c r="UUB45" s="1013"/>
      <c r="UUC45" s="1013"/>
      <c r="UUD45" s="1013"/>
      <c r="UUE45" s="1013"/>
      <c r="UUF45" s="1013"/>
      <c r="UUG45" s="1013"/>
      <c r="UUH45" s="1013"/>
      <c r="UUI45" s="1013"/>
      <c r="UUJ45" s="1013"/>
      <c r="UUK45" s="1013"/>
      <c r="UUL45" s="1013"/>
      <c r="UUM45" s="1013"/>
      <c r="UUN45" s="1013"/>
      <c r="UUO45" s="1013"/>
      <c r="UUP45" s="1013"/>
      <c r="UUQ45" s="1013"/>
      <c r="UUR45" s="1013"/>
      <c r="UUS45" s="1013"/>
      <c r="UUT45" s="1013"/>
      <c r="UUU45" s="1013"/>
      <c r="UUV45" s="1013"/>
      <c r="UUW45" s="1013"/>
      <c r="UUX45" s="1013"/>
      <c r="UUY45" s="1013"/>
      <c r="UUZ45" s="1013"/>
      <c r="UVA45" s="1013"/>
      <c r="UVB45" s="1013"/>
      <c r="UVC45" s="1013"/>
      <c r="UVD45" s="1013"/>
      <c r="UVE45" s="1013"/>
      <c r="UVF45" s="1013"/>
      <c r="UVG45" s="1013"/>
      <c r="UVH45" s="1013"/>
      <c r="UVI45" s="1013"/>
      <c r="UVJ45" s="1013"/>
      <c r="UVK45" s="1013"/>
      <c r="UVL45" s="1013"/>
      <c r="UVM45" s="1013"/>
      <c r="UVN45" s="1013"/>
      <c r="UVO45" s="1013"/>
      <c r="UVP45" s="1013"/>
      <c r="UVQ45" s="1013"/>
      <c r="UVR45" s="1013"/>
      <c r="UVS45" s="1013"/>
      <c r="UVT45" s="1013"/>
      <c r="UVU45" s="1013"/>
      <c r="UVV45" s="1013"/>
      <c r="UVW45" s="1013"/>
      <c r="UVX45" s="1013"/>
      <c r="UVY45" s="1013"/>
      <c r="UVZ45" s="1013"/>
      <c r="UWA45" s="1013"/>
      <c r="UWB45" s="1013"/>
      <c r="UWC45" s="1013"/>
      <c r="UWD45" s="1013"/>
      <c r="UWE45" s="1013"/>
      <c r="UWF45" s="1013"/>
      <c r="UWG45" s="1013"/>
      <c r="UWH45" s="1013"/>
      <c r="UWI45" s="1013"/>
      <c r="UWJ45" s="1013"/>
      <c r="UWK45" s="1013"/>
      <c r="UWL45" s="1013"/>
      <c r="UWM45" s="1013"/>
      <c r="UWN45" s="1013"/>
      <c r="UWO45" s="1013"/>
      <c r="UWP45" s="1013"/>
      <c r="UWQ45" s="1013"/>
      <c r="UWR45" s="1013"/>
      <c r="UWS45" s="1013"/>
      <c r="UWT45" s="1013"/>
      <c r="UWU45" s="1013"/>
      <c r="UWV45" s="1013"/>
      <c r="UWW45" s="1013"/>
      <c r="UWX45" s="1013"/>
      <c r="UWY45" s="1013"/>
      <c r="UWZ45" s="1013"/>
      <c r="UXA45" s="1013"/>
      <c r="UXB45" s="1013"/>
      <c r="UXC45" s="1013"/>
      <c r="UXD45" s="1013"/>
      <c r="UXE45" s="1013"/>
      <c r="UXF45" s="1013"/>
      <c r="UXG45" s="1013"/>
      <c r="UXH45" s="1013"/>
      <c r="UXI45" s="1013"/>
      <c r="UXJ45" s="1013"/>
      <c r="UXK45" s="1013"/>
      <c r="UXL45" s="1013"/>
      <c r="UXM45" s="1013"/>
      <c r="UXN45" s="1013"/>
      <c r="UXO45" s="1013"/>
      <c r="UXP45" s="1013"/>
      <c r="UXQ45" s="1013"/>
      <c r="UXR45" s="1013"/>
      <c r="UXS45" s="1013"/>
      <c r="UXT45" s="1013"/>
      <c r="UXU45" s="1013"/>
      <c r="UXV45" s="1013"/>
      <c r="UXW45" s="1013"/>
      <c r="UXX45" s="1013"/>
      <c r="UXY45" s="1013"/>
      <c r="UXZ45" s="1013"/>
      <c r="UYA45" s="1013"/>
      <c r="UYB45" s="1013"/>
      <c r="UYC45" s="1013"/>
      <c r="UYD45" s="1013"/>
      <c r="UYE45" s="1013"/>
      <c r="UYF45" s="1013"/>
      <c r="UYG45" s="1013"/>
      <c r="UYH45" s="1013"/>
      <c r="UYI45" s="1013"/>
      <c r="UYJ45" s="1013"/>
      <c r="UYK45" s="1013"/>
      <c r="UYL45" s="1013"/>
      <c r="UYM45" s="1013"/>
      <c r="UYN45" s="1013"/>
      <c r="UYO45" s="1013"/>
      <c r="UYP45" s="1013"/>
      <c r="UYQ45" s="1013"/>
      <c r="UYR45" s="1013"/>
      <c r="UYS45" s="1013"/>
      <c r="UYT45" s="1013"/>
      <c r="UYU45" s="1013"/>
      <c r="UYV45" s="1013"/>
      <c r="UYW45" s="1013"/>
      <c r="UYX45" s="1013"/>
      <c r="UYY45" s="1013"/>
      <c r="UYZ45" s="1013"/>
      <c r="UZA45" s="1013"/>
      <c r="UZB45" s="1013"/>
      <c r="UZC45" s="1013"/>
      <c r="UZD45" s="1013"/>
      <c r="UZE45" s="1013"/>
      <c r="UZF45" s="1013"/>
      <c r="UZG45" s="1013"/>
      <c r="UZH45" s="1013"/>
      <c r="UZI45" s="1013"/>
      <c r="UZJ45" s="1013"/>
      <c r="UZK45" s="1013"/>
      <c r="UZL45" s="1013"/>
      <c r="UZM45" s="1013"/>
      <c r="UZN45" s="1013"/>
      <c r="UZO45" s="1013"/>
      <c r="UZP45" s="1013"/>
      <c r="UZQ45" s="1013"/>
      <c r="UZR45" s="1013"/>
      <c r="UZS45" s="1013"/>
      <c r="UZT45" s="1013"/>
      <c r="UZU45" s="1013"/>
      <c r="UZV45" s="1013"/>
      <c r="UZW45" s="1013"/>
      <c r="UZX45" s="1013"/>
      <c r="UZY45" s="1013"/>
      <c r="UZZ45" s="1013"/>
      <c r="VAA45" s="1013"/>
      <c r="VAB45" s="1013"/>
      <c r="VAC45" s="1013"/>
      <c r="VAD45" s="1013"/>
      <c r="VAE45" s="1013"/>
      <c r="VAF45" s="1013"/>
      <c r="VAG45" s="1013"/>
      <c r="VAH45" s="1013"/>
      <c r="VAI45" s="1013"/>
      <c r="VAJ45" s="1013"/>
      <c r="VAK45" s="1013"/>
      <c r="VAL45" s="1013"/>
      <c r="VAM45" s="1013"/>
      <c r="VAN45" s="1013"/>
      <c r="VAO45" s="1013"/>
      <c r="VAP45" s="1013"/>
      <c r="VAQ45" s="1013"/>
      <c r="VAR45" s="1013"/>
      <c r="VAS45" s="1013"/>
      <c r="VAT45" s="1013"/>
      <c r="VAU45" s="1013"/>
      <c r="VAV45" s="1013"/>
      <c r="VAW45" s="1013"/>
      <c r="VAX45" s="1013"/>
      <c r="VAY45" s="1013"/>
      <c r="VAZ45" s="1013"/>
      <c r="VBA45" s="1013"/>
      <c r="VBB45" s="1013"/>
      <c r="VBC45" s="1013"/>
      <c r="VBD45" s="1013"/>
      <c r="VBE45" s="1013"/>
      <c r="VBF45" s="1013"/>
      <c r="VBG45" s="1013"/>
      <c r="VBH45" s="1013"/>
      <c r="VBI45" s="1013"/>
      <c r="VBJ45" s="1013"/>
      <c r="VBK45" s="1013"/>
      <c r="VBL45" s="1013"/>
      <c r="VBM45" s="1013"/>
      <c r="VBN45" s="1013"/>
      <c r="VBO45" s="1013"/>
      <c r="VBP45" s="1013"/>
      <c r="VBQ45" s="1013"/>
      <c r="VBR45" s="1013"/>
      <c r="VBS45" s="1013"/>
      <c r="VBT45" s="1013"/>
      <c r="VBU45" s="1013"/>
      <c r="VBV45" s="1013"/>
      <c r="VBW45" s="1013"/>
      <c r="VBX45" s="1013"/>
      <c r="VBY45" s="1013"/>
      <c r="VBZ45" s="1013"/>
      <c r="VCA45" s="1013"/>
      <c r="VCB45" s="1013"/>
      <c r="VCC45" s="1013"/>
      <c r="VCD45" s="1013"/>
      <c r="VCE45" s="1013"/>
      <c r="VCF45" s="1013"/>
      <c r="VCG45" s="1013"/>
      <c r="VCH45" s="1013"/>
      <c r="VCI45" s="1013"/>
      <c r="VCJ45" s="1013"/>
      <c r="VCK45" s="1013"/>
      <c r="VCL45" s="1013"/>
      <c r="VCM45" s="1013"/>
      <c r="VCN45" s="1013"/>
      <c r="VCO45" s="1013"/>
      <c r="VCP45" s="1013"/>
      <c r="VCQ45" s="1013"/>
      <c r="VCR45" s="1013"/>
      <c r="VCS45" s="1013"/>
      <c r="VCT45" s="1013"/>
      <c r="VCU45" s="1013"/>
      <c r="VCV45" s="1013"/>
      <c r="VCW45" s="1013"/>
      <c r="VCX45" s="1013"/>
      <c r="VCY45" s="1013"/>
      <c r="VCZ45" s="1013"/>
      <c r="VDA45" s="1013"/>
      <c r="VDB45" s="1013"/>
      <c r="VDC45" s="1013"/>
      <c r="VDD45" s="1013"/>
      <c r="VDE45" s="1013"/>
      <c r="VDF45" s="1013"/>
      <c r="VDG45" s="1013"/>
      <c r="VDH45" s="1013"/>
      <c r="VDI45" s="1013"/>
      <c r="VDJ45" s="1013"/>
      <c r="VDK45" s="1013"/>
      <c r="VDL45" s="1013"/>
      <c r="VDM45" s="1013"/>
      <c r="VDN45" s="1013"/>
      <c r="VDO45" s="1013"/>
      <c r="VDP45" s="1013"/>
      <c r="VDQ45" s="1013"/>
      <c r="VDR45" s="1013"/>
      <c r="VDS45" s="1013"/>
      <c r="VDT45" s="1013"/>
      <c r="VDU45" s="1013"/>
      <c r="VDV45" s="1013"/>
      <c r="VDW45" s="1013"/>
      <c r="VDX45" s="1013"/>
      <c r="VDY45" s="1013"/>
      <c r="VDZ45" s="1013"/>
      <c r="VEA45" s="1013"/>
      <c r="VEB45" s="1013"/>
      <c r="VEC45" s="1013"/>
      <c r="VED45" s="1013"/>
      <c r="VEE45" s="1013"/>
      <c r="VEF45" s="1013"/>
      <c r="VEG45" s="1013"/>
      <c r="VEH45" s="1013"/>
      <c r="VEI45" s="1013"/>
      <c r="VEJ45" s="1013"/>
      <c r="VEK45" s="1013"/>
      <c r="VEL45" s="1013"/>
      <c r="VEM45" s="1013"/>
      <c r="VEN45" s="1013"/>
      <c r="VEO45" s="1013"/>
      <c r="VEP45" s="1013"/>
      <c r="VEQ45" s="1013"/>
      <c r="VER45" s="1013"/>
      <c r="VES45" s="1013"/>
      <c r="VET45" s="1013"/>
      <c r="VEU45" s="1013"/>
      <c r="VEV45" s="1013"/>
      <c r="VEW45" s="1013"/>
      <c r="VEX45" s="1013"/>
      <c r="VEY45" s="1013"/>
      <c r="VEZ45" s="1013"/>
      <c r="VFA45" s="1013"/>
      <c r="VFB45" s="1013"/>
      <c r="VFC45" s="1013"/>
      <c r="VFD45" s="1013"/>
      <c r="VFE45" s="1013"/>
      <c r="VFF45" s="1013"/>
      <c r="VFG45" s="1013"/>
      <c r="VFH45" s="1013"/>
      <c r="VFI45" s="1013"/>
      <c r="VFJ45" s="1013"/>
      <c r="VFK45" s="1013"/>
      <c r="VFL45" s="1013"/>
      <c r="VFM45" s="1013"/>
      <c r="VFN45" s="1013"/>
      <c r="VFO45" s="1013"/>
      <c r="VFP45" s="1013"/>
      <c r="VFQ45" s="1013"/>
      <c r="VFR45" s="1013"/>
      <c r="VFS45" s="1013"/>
      <c r="VFT45" s="1013"/>
      <c r="VFU45" s="1013"/>
      <c r="VFV45" s="1013"/>
      <c r="VFW45" s="1013"/>
      <c r="VFX45" s="1013"/>
      <c r="VFY45" s="1013"/>
      <c r="VFZ45" s="1013"/>
      <c r="VGA45" s="1013"/>
      <c r="VGB45" s="1013"/>
      <c r="VGC45" s="1013"/>
      <c r="VGD45" s="1013"/>
      <c r="VGE45" s="1013"/>
      <c r="VGF45" s="1013"/>
      <c r="VGG45" s="1013"/>
      <c r="VGH45" s="1013"/>
      <c r="VGI45" s="1013"/>
      <c r="VGJ45" s="1013"/>
      <c r="VGK45" s="1013"/>
      <c r="VGL45" s="1013"/>
      <c r="VGM45" s="1013"/>
      <c r="VGN45" s="1013"/>
      <c r="VGO45" s="1013"/>
      <c r="VGP45" s="1013"/>
      <c r="VGQ45" s="1013"/>
      <c r="VGR45" s="1013"/>
      <c r="VGS45" s="1013"/>
      <c r="VGT45" s="1013"/>
      <c r="VGU45" s="1013"/>
      <c r="VGV45" s="1013"/>
      <c r="VGW45" s="1013"/>
      <c r="VGX45" s="1013"/>
      <c r="VGY45" s="1013"/>
      <c r="VGZ45" s="1013"/>
      <c r="VHA45" s="1013"/>
      <c r="VHB45" s="1013"/>
      <c r="VHC45" s="1013"/>
      <c r="VHD45" s="1013"/>
      <c r="VHE45" s="1013"/>
      <c r="VHF45" s="1013"/>
      <c r="VHG45" s="1013"/>
      <c r="VHH45" s="1013"/>
      <c r="VHI45" s="1013"/>
      <c r="VHJ45" s="1013"/>
      <c r="VHK45" s="1013"/>
      <c r="VHL45" s="1013"/>
      <c r="VHM45" s="1013"/>
      <c r="VHN45" s="1013"/>
      <c r="VHO45" s="1013"/>
      <c r="VHP45" s="1013"/>
      <c r="VHQ45" s="1013"/>
      <c r="VHR45" s="1013"/>
      <c r="VHS45" s="1013"/>
      <c r="VHT45" s="1013"/>
      <c r="VHU45" s="1013"/>
      <c r="VHV45" s="1013"/>
      <c r="VHW45" s="1013"/>
      <c r="VHX45" s="1013"/>
      <c r="VHY45" s="1013"/>
      <c r="VHZ45" s="1013"/>
      <c r="VIA45" s="1013"/>
      <c r="VIB45" s="1013"/>
      <c r="VIC45" s="1013"/>
      <c r="VID45" s="1013"/>
      <c r="VIE45" s="1013"/>
      <c r="VIF45" s="1013"/>
      <c r="VIG45" s="1013"/>
      <c r="VIH45" s="1013"/>
      <c r="VII45" s="1013"/>
      <c r="VIJ45" s="1013"/>
      <c r="VIK45" s="1013"/>
      <c r="VIL45" s="1013"/>
      <c r="VIM45" s="1013"/>
      <c r="VIN45" s="1013"/>
      <c r="VIO45" s="1013"/>
      <c r="VIP45" s="1013"/>
      <c r="VIQ45" s="1013"/>
      <c r="VIR45" s="1013"/>
      <c r="VIS45" s="1013"/>
      <c r="VIT45" s="1013"/>
      <c r="VIU45" s="1013"/>
      <c r="VIV45" s="1013"/>
      <c r="VIW45" s="1013"/>
      <c r="VIX45" s="1013"/>
      <c r="VIY45" s="1013"/>
      <c r="VIZ45" s="1013"/>
      <c r="VJA45" s="1013"/>
      <c r="VJB45" s="1013"/>
      <c r="VJC45" s="1013"/>
      <c r="VJD45" s="1013"/>
      <c r="VJE45" s="1013"/>
      <c r="VJF45" s="1013"/>
      <c r="VJG45" s="1013"/>
      <c r="VJH45" s="1013"/>
      <c r="VJI45" s="1013"/>
      <c r="VJJ45" s="1013"/>
      <c r="VJK45" s="1013"/>
      <c r="VJL45" s="1013"/>
      <c r="VJM45" s="1013"/>
      <c r="VJN45" s="1013"/>
      <c r="VJO45" s="1013"/>
      <c r="VJP45" s="1013"/>
      <c r="VJQ45" s="1013"/>
      <c r="VJR45" s="1013"/>
      <c r="VJS45" s="1013"/>
      <c r="VJT45" s="1013"/>
      <c r="VJU45" s="1013"/>
      <c r="VJV45" s="1013"/>
      <c r="VJW45" s="1013"/>
      <c r="VJX45" s="1013"/>
      <c r="VJY45" s="1013"/>
      <c r="VJZ45" s="1013"/>
      <c r="VKA45" s="1013"/>
      <c r="VKB45" s="1013"/>
      <c r="VKC45" s="1013"/>
      <c r="VKD45" s="1013"/>
      <c r="VKE45" s="1013"/>
      <c r="VKF45" s="1013"/>
      <c r="VKG45" s="1013"/>
      <c r="VKH45" s="1013"/>
      <c r="VKI45" s="1013"/>
      <c r="VKJ45" s="1013"/>
      <c r="VKK45" s="1013"/>
      <c r="VKL45" s="1013"/>
      <c r="VKM45" s="1013"/>
      <c r="VKN45" s="1013"/>
      <c r="VKO45" s="1013"/>
      <c r="VKP45" s="1013"/>
      <c r="VKQ45" s="1013"/>
      <c r="VKR45" s="1013"/>
      <c r="VKS45" s="1013"/>
      <c r="VKT45" s="1013"/>
      <c r="VKU45" s="1013"/>
      <c r="VKV45" s="1013"/>
      <c r="VKW45" s="1013"/>
      <c r="VKX45" s="1013"/>
      <c r="VKY45" s="1013"/>
      <c r="VKZ45" s="1013"/>
      <c r="VLA45" s="1013"/>
      <c r="VLB45" s="1013"/>
      <c r="VLC45" s="1013"/>
      <c r="VLD45" s="1013"/>
      <c r="VLE45" s="1013"/>
      <c r="VLF45" s="1013"/>
      <c r="VLG45" s="1013"/>
      <c r="VLH45" s="1013"/>
      <c r="VLI45" s="1013"/>
      <c r="VLJ45" s="1013"/>
      <c r="VLK45" s="1013"/>
      <c r="VLL45" s="1013"/>
      <c r="VLM45" s="1013"/>
      <c r="VLN45" s="1013"/>
      <c r="VLO45" s="1013"/>
      <c r="VLP45" s="1013"/>
      <c r="VLQ45" s="1013"/>
      <c r="VLR45" s="1013"/>
      <c r="VLS45" s="1013"/>
      <c r="VLT45" s="1013"/>
      <c r="VLU45" s="1013"/>
      <c r="VLV45" s="1013"/>
      <c r="VLW45" s="1013"/>
      <c r="VLX45" s="1013"/>
      <c r="VLY45" s="1013"/>
      <c r="VLZ45" s="1013"/>
      <c r="VMA45" s="1013"/>
      <c r="VMB45" s="1013"/>
      <c r="VMC45" s="1013"/>
      <c r="VMD45" s="1013"/>
      <c r="VME45" s="1013"/>
      <c r="VMF45" s="1013"/>
      <c r="VMG45" s="1013"/>
      <c r="VMH45" s="1013"/>
      <c r="VMI45" s="1013"/>
      <c r="VMJ45" s="1013"/>
      <c r="VMK45" s="1013"/>
      <c r="VML45" s="1013"/>
      <c r="VMM45" s="1013"/>
      <c r="VMN45" s="1013"/>
      <c r="VMO45" s="1013"/>
      <c r="VMP45" s="1013"/>
      <c r="VMQ45" s="1013"/>
      <c r="VMR45" s="1013"/>
      <c r="VMS45" s="1013"/>
      <c r="VMT45" s="1013"/>
      <c r="VMU45" s="1013"/>
      <c r="VMV45" s="1013"/>
      <c r="VMW45" s="1013"/>
      <c r="VMX45" s="1013"/>
      <c r="VMY45" s="1013"/>
      <c r="VMZ45" s="1013"/>
      <c r="VNA45" s="1013"/>
      <c r="VNB45" s="1013"/>
      <c r="VNC45" s="1013"/>
      <c r="VND45" s="1013"/>
      <c r="VNE45" s="1013"/>
      <c r="VNF45" s="1013"/>
      <c r="VNG45" s="1013"/>
      <c r="VNH45" s="1013"/>
      <c r="VNI45" s="1013"/>
      <c r="VNJ45" s="1013"/>
      <c r="VNK45" s="1013"/>
      <c r="VNL45" s="1013"/>
      <c r="VNM45" s="1013"/>
      <c r="VNN45" s="1013"/>
      <c r="VNO45" s="1013"/>
      <c r="VNP45" s="1013"/>
      <c r="VNQ45" s="1013"/>
      <c r="VNR45" s="1013"/>
      <c r="VNS45" s="1013"/>
      <c r="VNT45" s="1013"/>
      <c r="VNU45" s="1013"/>
      <c r="VNV45" s="1013"/>
      <c r="VNW45" s="1013"/>
      <c r="VNX45" s="1013"/>
      <c r="VNY45" s="1013"/>
      <c r="VNZ45" s="1013"/>
      <c r="VOA45" s="1013"/>
      <c r="VOB45" s="1013"/>
      <c r="VOC45" s="1013"/>
      <c r="VOD45" s="1013"/>
      <c r="VOE45" s="1013"/>
      <c r="VOF45" s="1013"/>
      <c r="VOG45" s="1013"/>
      <c r="VOH45" s="1013"/>
      <c r="VOI45" s="1013"/>
      <c r="VOJ45" s="1013"/>
      <c r="VOK45" s="1013"/>
      <c r="VOL45" s="1013"/>
      <c r="VOM45" s="1013"/>
      <c r="VON45" s="1013"/>
      <c r="VOO45" s="1013"/>
      <c r="VOP45" s="1013"/>
      <c r="VOQ45" s="1013"/>
      <c r="VOR45" s="1013"/>
      <c r="VOS45" s="1013"/>
      <c r="VOT45" s="1013"/>
      <c r="VOU45" s="1013"/>
      <c r="VOV45" s="1013"/>
      <c r="VOW45" s="1013"/>
      <c r="VOX45" s="1013"/>
      <c r="VOY45" s="1013"/>
      <c r="VOZ45" s="1013"/>
      <c r="VPA45" s="1013"/>
      <c r="VPB45" s="1013"/>
      <c r="VPC45" s="1013"/>
      <c r="VPD45" s="1013"/>
      <c r="VPE45" s="1013"/>
      <c r="VPF45" s="1013"/>
      <c r="VPG45" s="1013"/>
      <c r="VPH45" s="1013"/>
      <c r="VPI45" s="1013"/>
      <c r="VPJ45" s="1013"/>
      <c r="VPK45" s="1013"/>
      <c r="VPL45" s="1013"/>
      <c r="VPM45" s="1013"/>
      <c r="VPN45" s="1013"/>
      <c r="VPO45" s="1013"/>
      <c r="VPP45" s="1013"/>
      <c r="VPQ45" s="1013"/>
      <c r="VPR45" s="1013"/>
      <c r="VPS45" s="1013"/>
      <c r="VPT45" s="1013"/>
      <c r="VPU45" s="1013"/>
      <c r="VPV45" s="1013"/>
      <c r="VPW45" s="1013"/>
      <c r="VPX45" s="1013"/>
      <c r="VPY45" s="1013"/>
      <c r="VPZ45" s="1013"/>
      <c r="VQA45" s="1013"/>
      <c r="VQB45" s="1013"/>
      <c r="VQC45" s="1013"/>
      <c r="VQD45" s="1013"/>
      <c r="VQE45" s="1013"/>
      <c r="VQF45" s="1013"/>
      <c r="VQG45" s="1013"/>
      <c r="VQH45" s="1013"/>
      <c r="VQI45" s="1013"/>
      <c r="VQJ45" s="1013"/>
      <c r="VQK45" s="1013"/>
      <c r="VQL45" s="1013"/>
      <c r="VQM45" s="1013"/>
      <c r="VQN45" s="1013"/>
      <c r="VQO45" s="1013"/>
      <c r="VQP45" s="1013"/>
      <c r="VQQ45" s="1013"/>
      <c r="VQR45" s="1013"/>
      <c r="VQS45" s="1013"/>
      <c r="VQT45" s="1013"/>
      <c r="VQU45" s="1013"/>
      <c r="VQV45" s="1013"/>
      <c r="VQW45" s="1013"/>
      <c r="VQX45" s="1013"/>
      <c r="VQY45" s="1013"/>
      <c r="VQZ45" s="1013"/>
      <c r="VRA45" s="1013"/>
      <c r="VRB45" s="1013"/>
      <c r="VRC45" s="1013"/>
      <c r="VRD45" s="1013"/>
      <c r="VRE45" s="1013"/>
      <c r="VRF45" s="1013"/>
      <c r="VRG45" s="1013"/>
      <c r="VRH45" s="1013"/>
      <c r="VRI45" s="1013"/>
      <c r="VRJ45" s="1013"/>
      <c r="VRK45" s="1013"/>
      <c r="VRL45" s="1013"/>
      <c r="VRM45" s="1013"/>
      <c r="VRN45" s="1013"/>
      <c r="VRO45" s="1013"/>
      <c r="VRP45" s="1013"/>
      <c r="VRQ45" s="1013"/>
      <c r="VRR45" s="1013"/>
      <c r="VRS45" s="1013"/>
      <c r="VRT45" s="1013"/>
      <c r="VRU45" s="1013"/>
      <c r="VRV45" s="1013"/>
      <c r="VRW45" s="1013"/>
      <c r="VRX45" s="1013"/>
      <c r="VRY45" s="1013"/>
      <c r="VRZ45" s="1013"/>
      <c r="VSA45" s="1013"/>
      <c r="VSB45" s="1013"/>
      <c r="VSC45" s="1013"/>
      <c r="VSD45" s="1013"/>
      <c r="VSE45" s="1013"/>
      <c r="VSF45" s="1013"/>
      <c r="VSG45" s="1013"/>
      <c r="VSH45" s="1013"/>
      <c r="VSI45" s="1013"/>
      <c r="VSJ45" s="1013"/>
      <c r="VSK45" s="1013"/>
      <c r="VSL45" s="1013"/>
      <c r="VSM45" s="1013"/>
      <c r="VSN45" s="1013"/>
      <c r="VSO45" s="1013"/>
      <c r="VSP45" s="1013"/>
      <c r="VSQ45" s="1013"/>
      <c r="VSR45" s="1013"/>
      <c r="VSS45" s="1013"/>
      <c r="VST45" s="1013"/>
      <c r="VSU45" s="1013"/>
      <c r="VSV45" s="1013"/>
      <c r="VSW45" s="1013"/>
      <c r="VSX45" s="1013"/>
      <c r="VSY45" s="1013"/>
      <c r="VSZ45" s="1013"/>
      <c r="VTA45" s="1013"/>
      <c r="VTB45" s="1013"/>
      <c r="VTC45" s="1013"/>
      <c r="VTD45" s="1013"/>
      <c r="VTE45" s="1013"/>
      <c r="VTF45" s="1013"/>
      <c r="VTG45" s="1013"/>
      <c r="VTH45" s="1013"/>
      <c r="VTI45" s="1013"/>
      <c r="VTJ45" s="1013"/>
      <c r="VTK45" s="1013"/>
      <c r="VTL45" s="1013"/>
      <c r="VTM45" s="1013"/>
      <c r="VTN45" s="1013"/>
      <c r="VTO45" s="1013"/>
      <c r="VTP45" s="1013"/>
      <c r="VTQ45" s="1013"/>
      <c r="VTR45" s="1013"/>
      <c r="VTS45" s="1013"/>
      <c r="VTT45" s="1013"/>
      <c r="VTU45" s="1013"/>
      <c r="VTV45" s="1013"/>
      <c r="VTW45" s="1013"/>
      <c r="VTX45" s="1013"/>
      <c r="VTY45" s="1013"/>
      <c r="VTZ45" s="1013"/>
      <c r="VUA45" s="1013"/>
      <c r="VUB45" s="1013"/>
      <c r="VUC45" s="1013"/>
      <c r="VUD45" s="1013"/>
      <c r="VUE45" s="1013"/>
      <c r="VUF45" s="1013"/>
      <c r="VUG45" s="1013"/>
      <c r="VUH45" s="1013"/>
      <c r="VUI45" s="1013"/>
      <c r="VUJ45" s="1013"/>
      <c r="VUK45" s="1013"/>
      <c r="VUL45" s="1013"/>
      <c r="VUM45" s="1013"/>
      <c r="VUN45" s="1013"/>
      <c r="VUO45" s="1013"/>
      <c r="VUP45" s="1013"/>
      <c r="VUQ45" s="1013"/>
      <c r="VUR45" s="1013"/>
      <c r="VUS45" s="1013"/>
      <c r="VUT45" s="1013"/>
      <c r="VUU45" s="1013"/>
      <c r="VUV45" s="1013"/>
      <c r="VUW45" s="1013"/>
      <c r="VUX45" s="1013"/>
      <c r="VUY45" s="1013"/>
      <c r="VUZ45" s="1013"/>
      <c r="VVA45" s="1013"/>
      <c r="VVB45" s="1013"/>
      <c r="VVC45" s="1013"/>
      <c r="VVD45" s="1013"/>
      <c r="VVE45" s="1013"/>
      <c r="VVF45" s="1013"/>
      <c r="VVG45" s="1013"/>
      <c r="VVH45" s="1013"/>
      <c r="VVI45" s="1013"/>
      <c r="VVJ45" s="1013"/>
      <c r="VVK45" s="1013"/>
      <c r="VVL45" s="1013"/>
      <c r="VVM45" s="1013"/>
      <c r="VVN45" s="1013"/>
      <c r="VVO45" s="1013"/>
      <c r="VVP45" s="1013"/>
      <c r="VVQ45" s="1013"/>
      <c r="VVR45" s="1013"/>
      <c r="VVS45" s="1013"/>
      <c r="VVT45" s="1013"/>
      <c r="VVU45" s="1013"/>
      <c r="VVV45" s="1013"/>
      <c r="VVW45" s="1013"/>
      <c r="VVX45" s="1013"/>
      <c r="VVY45" s="1013"/>
      <c r="VVZ45" s="1013"/>
      <c r="VWA45" s="1013"/>
      <c r="VWB45" s="1013"/>
      <c r="VWC45" s="1013"/>
      <c r="VWD45" s="1013"/>
      <c r="VWE45" s="1013"/>
      <c r="VWF45" s="1013"/>
      <c r="VWG45" s="1013"/>
      <c r="VWH45" s="1013"/>
      <c r="VWI45" s="1013"/>
      <c r="VWJ45" s="1013"/>
      <c r="VWK45" s="1013"/>
      <c r="VWL45" s="1013"/>
      <c r="VWM45" s="1013"/>
      <c r="VWN45" s="1013"/>
      <c r="VWO45" s="1013"/>
      <c r="VWP45" s="1013"/>
      <c r="VWQ45" s="1013"/>
      <c r="VWR45" s="1013"/>
      <c r="VWS45" s="1013"/>
      <c r="VWT45" s="1013"/>
      <c r="VWU45" s="1013"/>
      <c r="VWV45" s="1013"/>
      <c r="VWW45" s="1013"/>
      <c r="VWX45" s="1013"/>
      <c r="VWY45" s="1013"/>
      <c r="VWZ45" s="1013"/>
      <c r="VXA45" s="1013"/>
      <c r="VXB45" s="1013"/>
      <c r="VXC45" s="1013"/>
      <c r="VXD45" s="1013"/>
      <c r="VXE45" s="1013"/>
      <c r="VXF45" s="1013"/>
      <c r="VXG45" s="1013"/>
      <c r="VXH45" s="1013"/>
      <c r="VXI45" s="1013"/>
      <c r="VXJ45" s="1013"/>
      <c r="VXK45" s="1013"/>
      <c r="VXL45" s="1013"/>
      <c r="VXM45" s="1013"/>
      <c r="VXN45" s="1013"/>
      <c r="VXO45" s="1013"/>
      <c r="VXP45" s="1013"/>
      <c r="VXQ45" s="1013"/>
      <c r="VXR45" s="1013"/>
      <c r="VXS45" s="1013"/>
      <c r="VXT45" s="1013"/>
      <c r="VXU45" s="1013"/>
      <c r="VXV45" s="1013"/>
      <c r="VXW45" s="1013"/>
      <c r="VXX45" s="1013"/>
      <c r="VXY45" s="1013"/>
      <c r="VXZ45" s="1013"/>
      <c r="VYA45" s="1013"/>
      <c r="VYB45" s="1013"/>
      <c r="VYC45" s="1013"/>
      <c r="VYD45" s="1013"/>
      <c r="VYE45" s="1013"/>
      <c r="VYF45" s="1013"/>
      <c r="VYG45" s="1013"/>
      <c r="VYH45" s="1013"/>
      <c r="VYI45" s="1013"/>
      <c r="VYJ45" s="1013"/>
      <c r="VYK45" s="1013"/>
      <c r="VYL45" s="1013"/>
      <c r="VYM45" s="1013"/>
      <c r="VYN45" s="1013"/>
      <c r="VYO45" s="1013"/>
      <c r="VYP45" s="1013"/>
      <c r="VYQ45" s="1013"/>
      <c r="VYR45" s="1013"/>
      <c r="VYS45" s="1013"/>
      <c r="VYT45" s="1013"/>
      <c r="VYU45" s="1013"/>
      <c r="VYV45" s="1013"/>
      <c r="VYW45" s="1013"/>
      <c r="VYX45" s="1013"/>
      <c r="VYY45" s="1013"/>
      <c r="VYZ45" s="1013"/>
      <c r="VZA45" s="1013"/>
      <c r="VZB45" s="1013"/>
      <c r="VZC45" s="1013"/>
      <c r="VZD45" s="1013"/>
      <c r="VZE45" s="1013"/>
      <c r="VZF45" s="1013"/>
      <c r="VZG45" s="1013"/>
      <c r="VZH45" s="1013"/>
      <c r="VZI45" s="1013"/>
      <c r="VZJ45" s="1013"/>
      <c r="VZK45" s="1013"/>
      <c r="VZL45" s="1013"/>
      <c r="VZM45" s="1013"/>
      <c r="VZN45" s="1013"/>
      <c r="VZO45" s="1013"/>
      <c r="VZP45" s="1013"/>
      <c r="VZQ45" s="1013"/>
      <c r="VZR45" s="1013"/>
      <c r="VZS45" s="1013"/>
      <c r="VZT45" s="1013"/>
      <c r="VZU45" s="1013"/>
      <c r="VZV45" s="1013"/>
      <c r="VZW45" s="1013"/>
      <c r="VZX45" s="1013"/>
      <c r="VZY45" s="1013"/>
      <c r="VZZ45" s="1013"/>
      <c r="WAA45" s="1013"/>
      <c r="WAB45" s="1013"/>
      <c r="WAC45" s="1013"/>
      <c r="WAD45" s="1013"/>
      <c r="WAE45" s="1013"/>
      <c r="WAF45" s="1013"/>
      <c r="WAG45" s="1013"/>
      <c r="WAH45" s="1013"/>
      <c r="WAI45" s="1013"/>
      <c r="WAJ45" s="1013"/>
      <c r="WAK45" s="1013"/>
      <c r="WAL45" s="1013"/>
      <c r="WAM45" s="1013"/>
      <c r="WAN45" s="1013"/>
      <c r="WAO45" s="1013"/>
      <c r="WAP45" s="1013"/>
      <c r="WAQ45" s="1013"/>
      <c r="WAR45" s="1013"/>
      <c r="WAS45" s="1013"/>
      <c r="WAT45" s="1013"/>
      <c r="WAU45" s="1013"/>
      <c r="WAV45" s="1013"/>
      <c r="WAW45" s="1013"/>
      <c r="WAX45" s="1013"/>
      <c r="WAY45" s="1013"/>
      <c r="WAZ45" s="1013"/>
      <c r="WBA45" s="1013"/>
      <c r="WBB45" s="1013"/>
      <c r="WBC45" s="1013"/>
      <c r="WBD45" s="1013"/>
      <c r="WBE45" s="1013"/>
      <c r="WBF45" s="1013"/>
      <c r="WBG45" s="1013"/>
      <c r="WBH45" s="1013"/>
      <c r="WBI45" s="1013"/>
      <c r="WBJ45" s="1013"/>
      <c r="WBK45" s="1013"/>
      <c r="WBL45" s="1013"/>
      <c r="WBM45" s="1013"/>
      <c r="WBN45" s="1013"/>
      <c r="WBO45" s="1013"/>
      <c r="WBP45" s="1013"/>
      <c r="WBQ45" s="1013"/>
      <c r="WBR45" s="1013"/>
      <c r="WBS45" s="1013"/>
      <c r="WBT45" s="1013"/>
      <c r="WBU45" s="1013"/>
      <c r="WBV45" s="1013"/>
      <c r="WBW45" s="1013"/>
      <c r="WBX45" s="1013"/>
      <c r="WBY45" s="1013"/>
      <c r="WBZ45" s="1013"/>
      <c r="WCA45" s="1013"/>
      <c r="WCB45" s="1013"/>
      <c r="WCC45" s="1013"/>
      <c r="WCD45" s="1013"/>
      <c r="WCE45" s="1013"/>
      <c r="WCF45" s="1013"/>
      <c r="WCG45" s="1013"/>
      <c r="WCH45" s="1013"/>
      <c r="WCI45" s="1013"/>
      <c r="WCJ45" s="1013"/>
      <c r="WCK45" s="1013"/>
      <c r="WCL45" s="1013"/>
      <c r="WCM45" s="1013"/>
      <c r="WCN45" s="1013"/>
      <c r="WCO45" s="1013"/>
      <c r="WCP45" s="1013"/>
      <c r="WCQ45" s="1013"/>
      <c r="WCR45" s="1013"/>
      <c r="WCS45" s="1013"/>
      <c r="WCT45" s="1013"/>
      <c r="WCU45" s="1013"/>
      <c r="WCV45" s="1013"/>
      <c r="WCW45" s="1013"/>
      <c r="WCX45" s="1013"/>
      <c r="WCY45" s="1013"/>
      <c r="WCZ45" s="1013"/>
      <c r="WDA45" s="1013"/>
      <c r="WDB45" s="1013"/>
      <c r="WDC45" s="1013"/>
      <c r="WDD45" s="1013"/>
      <c r="WDE45" s="1013"/>
      <c r="WDF45" s="1013"/>
      <c r="WDG45" s="1013"/>
      <c r="WDH45" s="1013"/>
      <c r="WDI45" s="1013"/>
      <c r="WDJ45" s="1013"/>
      <c r="WDK45" s="1013"/>
      <c r="WDL45" s="1013"/>
      <c r="WDM45" s="1013"/>
      <c r="WDN45" s="1013"/>
      <c r="WDO45" s="1013"/>
      <c r="WDP45" s="1013"/>
      <c r="WDQ45" s="1013"/>
      <c r="WDR45" s="1013"/>
      <c r="WDS45" s="1013"/>
      <c r="WDT45" s="1013"/>
      <c r="WDU45" s="1013"/>
      <c r="WDV45" s="1013"/>
      <c r="WDW45" s="1013"/>
      <c r="WDX45" s="1013"/>
      <c r="WDY45" s="1013"/>
      <c r="WDZ45" s="1013"/>
      <c r="WEA45" s="1013"/>
      <c r="WEB45" s="1013"/>
      <c r="WEC45" s="1013"/>
      <c r="WED45" s="1013"/>
      <c r="WEE45" s="1013"/>
      <c r="WEF45" s="1013"/>
      <c r="WEG45" s="1013"/>
      <c r="WEH45" s="1013"/>
      <c r="WEI45" s="1013"/>
      <c r="WEJ45" s="1013"/>
      <c r="WEK45" s="1013"/>
      <c r="WEL45" s="1013"/>
      <c r="WEM45" s="1013"/>
      <c r="WEN45" s="1013"/>
      <c r="WEO45" s="1013"/>
      <c r="WEP45" s="1013"/>
      <c r="WEQ45" s="1013"/>
      <c r="WER45" s="1013"/>
      <c r="WES45" s="1013"/>
      <c r="WET45" s="1013"/>
      <c r="WEU45" s="1013"/>
      <c r="WEV45" s="1013"/>
      <c r="WEW45" s="1013"/>
      <c r="WEX45" s="1013"/>
      <c r="WEY45" s="1013"/>
      <c r="WEZ45" s="1013"/>
      <c r="WFA45" s="1013"/>
      <c r="WFB45" s="1013"/>
      <c r="WFC45" s="1013"/>
      <c r="WFD45" s="1013"/>
      <c r="WFE45" s="1013"/>
      <c r="WFF45" s="1013"/>
      <c r="WFG45" s="1013"/>
      <c r="WFH45" s="1013"/>
      <c r="WFI45" s="1013"/>
      <c r="WFJ45" s="1013"/>
      <c r="WFK45" s="1013"/>
      <c r="WFL45" s="1013"/>
      <c r="WFM45" s="1013"/>
      <c r="WFN45" s="1013"/>
      <c r="WFO45" s="1013"/>
      <c r="WFP45" s="1013"/>
      <c r="WFQ45" s="1013"/>
      <c r="WFR45" s="1013"/>
      <c r="WFS45" s="1013"/>
      <c r="WFT45" s="1013"/>
      <c r="WFU45" s="1013"/>
      <c r="WFV45" s="1013"/>
      <c r="WFW45" s="1013"/>
      <c r="WFX45" s="1013"/>
      <c r="WFY45" s="1013"/>
      <c r="WFZ45" s="1013"/>
      <c r="WGA45" s="1013"/>
      <c r="WGB45" s="1013"/>
      <c r="WGC45" s="1013"/>
      <c r="WGD45" s="1013"/>
      <c r="WGE45" s="1013"/>
      <c r="WGF45" s="1013"/>
      <c r="WGG45" s="1013"/>
      <c r="WGH45" s="1013"/>
      <c r="WGI45" s="1013"/>
      <c r="WGJ45" s="1013"/>
      <c r="WGK45" s="1013"/>
      <c r="WGL45" s="1013"/>
      <c r="WGM45" s="1013"/>
      <c r="WGN45" s="1013"/>
      <c r="WGO45" s="1013"/>
      <c r="WGP45" s="1013"/>
      <c r="WGQ45" s="1013"/>
      <c r="WGR45" s="1013"/>
      <c r="WGS45" s="1013"/>
      <c r="WGT45" s="1013"/>
      <c r="WGU45" s="1013"/>
      <c r="WGV45" s="1013"/>
      <c r="WGW45" s="1013"/>
      <c r="WGX45" s="1013"/>
      <c r="WGY45" s="1013"/>
      <c r="WGZ45" s="1013"/>
      <c r="WHA45" s="1013"/>
      <c r="WHB45" s="1013"/>
      <c r="WHC45" s="1013"/>
      <c r="WHD45" s="1013"/>
      <c r="WHE45" s="1013"/>
      <c r="WHF45" s="1013"/>
      <c r="WHG45" s="1013"/>
      <c r="WHH45" s="1013"/>
      <c r="WHI45" s="1013"/>
      <c r="WHJ45" s="1013"/>
      <c r="WHK45" s="1013"/>
      <c r="WHL45" s="1013"/>
      <c r="WHM45" s="1013"/>
      <c r="WHN45" s="1013"/>
      <c r="WHO45" s="1013"/>
      <c r="WHP45" s="1013"/>
      <c r="WHQ45" s="1013"/>
      <c r="WHR45" s="1013"/>
      <c r="WHS45" s="1013"/>
      <c r="WHT45" s="1013"/>
      <c r="WHU45" s="1013"/>
      <c r="WHV45" s="1013"/>
      <c r="WHW45" s="1013"/>
      <c r="WHX45" s="1013"/>
      <c r="WHY45" s="1013"/>
      <c r="WHZ45" s="1013"/>
      <c r="WIA45" s="1013"/>
      <c r="WIB45" s="1013"/>
      <c r="WIC45" s="1013"/>
      <c r="WID45" s="1013"/>
      <c r="WIE45" s="1013"/>
      <c r="WIF45" s="1013"/>
      <c r="WIG45" s="1013"/>
      <c r="WIH45" s="1013"/>
      <c r="WII45" s="1013"/>
      <c r="WIJ45" s="1013"/>
      <c r="WIK45" s="1013"/>
      <c r="WIL45" s="1013"/>
      <c r="WIM45" s="1013"/>
      <c r="WIN45" s="1013"/>
      <c r="WIO45" s="1013"/>
      <c r="WIP45" s="1013"/>
      <c r="WIQ45" s="1013"/>
      <c r="WIR45" s="1013"/>
      <c r="WIS45" s="1013"/>
      <c r="WIT45" s="1013"/>
      <c r="WIU45" s="1013"/>
      <c r="WIV45" s="1013"/>
      <c r="WIW45" s="1013"/>
      <c r="WIX45" s="1013"/>
      <c r="WIY45" s="1013"/>
      <c r="WIZ45" s="1013"/>
      <c r="WJA45" s="1013"/>
      <c r="WJB45" s="1013"/>
      <c r="WJC45" s="1013"/>
      <c r="WJD45" s="1013"/>
      <c r="WJE45" s="1013"/>
      <c r="WJF45" s="1013"/>
      <c r="WJG45" s="1013"/>
      <c r="WJH45" s="1013"/>
      <c r="WJI45" s="1013"/>
      <c r="WJJ45" s="1013"/>
      <c r="WJK45" s="1013"/>
      <c r="WJL45" s="1013"/>
      <c r="WJM45" s="1013"/>
      <c r="WJN45" s="1013"/>
      <c r="WJO45" s="1013"/>
      <c r="WJP45" s="1013"/>
      <c r="WJQ45" s="1013"/>
      <c r="WJR45" s="1013"/>
      <c r="WJS45" s="1013"/>
      <c r="WJT45" s="1013"/>
      <c r="WJU45" s="1013"/>
      <c r="WJV45" s="1013"/>
      <c r="WJW45" s="1013"/>
      <c r="WJX45" s="1013"/>
      <c r="WJY45" s="1013"/>
      <c r="WJZ45" s="1013"/>
      <c r="WKA45" s="1013"/>
      <c r="WKB45" s="1013"/>
      <c r="WKC45" s="1013"/>
      <c r="WKD45" s="1013"/>
      <c r="WKE45" s="1013"/>
      <c r="WKF45" s="1013"/>
      <c r="WKG45" s="1013"/>
      <c r="WKH45" s="1013"/>
      <c r="WKI45" s="1013"/>
      <c r="WKJ45" s="1013"/>
      <c r="WKK45" s="1013"/>
      <c r="WKL45" s="1013"/>
      <c r="WKM45" s="1013"/>
      <c r="WKN45" s="1013"/>
      <c r="WKO45" s="1013"/>
      <c r="WKP45" s="1013"/>
      <c r="WKQ45" s="1013"/>
      <c r="WKR45" s="1013"/>
      <c r="WKS45" s="1013"/>
      <c r="WKT45" s="1013"/>
      <c r="WKU45" s="1013"/>
      <c r="WKV45" s="1013"/>
      <c r="WKW45" s="1013"/>
      <c r="WKX45" s="1013"/>
      <c r="WKY45" s="1013"/>
      <c r="WKZ45" s="1013"/>
      <c r="WLA45" s="1013"/>
      <c r="WLB45" s="1013"/>
      <c r="WLC45" s="1013"/>
      <c r="WLD45" s="1013"/>
      <c r="WLE45" s="1013"/>
      <c r="WLF45" s="1013"/>
      <c r="WLG45" s="1013"/>
      <c r="WLH45" s="1013"/>
      <c r="WLI45" s="1013"/>
      <c r="WLJ45" s="1013"/>
      <c r="WLK45" s="1013"/>
      <c r="WLL45" s="1013"/>
      <c r="WLM45" s="1013"/>
      <c r="WLN45" s="1013"/>
      <c r="WLO45" s="1013"/>
      <c r="WLP45" s="1013"/>
      <c r="WLQ45" s="1013"/>
      <c r="WLR45" s="1013"/>
      <c r="WLS45" s="1013"/>
      <c r="WLT45" s="1013"/>
      <c r="WLU45" s="1013"/>
      <c r="WLV45" s="1013"/>
      <c r="WLW45" s="1013"/>
      <c r="WLX45" s="1013"/>
      <c r="WLY45" s="1013"/>
      <c r="WLZ45" s="1013"/>
      <c r="WMA45" s="1013"/>
      <c r="WMB45" s="1013"/>
      <c r="WMC45" s="1013"/>
      <c r="WMD45" s="1013"/>
      <c r="WME45" s="1013"/>
      <c r="WMF45" s="1013"/>
      <c r="WMG45" s="1013"/>
      <c r="WMH45" s="1013"/>
      <c r="WMI45" s="1013"/>
      <c r="WMJ45" s="1013"/>
      <c r="WMK45" s="1013"/>
      <c r="WML45" s="1013"/>
      <c r="WMM45" s="1013"/>
      <c r="WMN45" s="1013"/>
      <c r="WMO45" s="1013"/>
      <c r="WMP45" s="1013"/>
      <c r="WMQ45" s="1013"/>
      <c r="WMR45" s="1013"/>
      <c r="WMS45" s="1013"/>
      <c r="WMT45" s="1013"/>
      <c r="WMU45" s="1013"/>
      <c r="WMV45" s="1013"/>
      <c r="WMW45" s="1013"/>
      <c r="WMX45" s="1013"/>
      <c r="WMY45" s="1013"/>
      <c r="WMZ45" s="1013"/>
      <c r="WNA45" s="1013"/>
      <c r="WNB45" s="1013"/>
      <c r="WNC45" s="1013"/>
      <c r="WND45" s="1013"/>
      <c r="WNE45" s="1013"/>
      <c r="WNF45" s="1013"/>
      <c r="WNG45" s="1013"/>
      <c r="WNH45" s="1013"/>
      <c r="WNI45" s="1013"/>
      <c r="WNJ45" s="1013"/>
      <c r="WNK45" s="1013"/>
      <c r="WNL45" s="1013"/>
      <c r="WNM45" s="1013"/>
      <c r="WNN45" s="1013"/>
      <c r="WNO45" s="1013"/>
      <c r="WNP45" s="1013"/>
      <c r="WNQ45" s="1013"/>
      <c r="WNR45" s="1013"/>
      <c r="WNS45" s="1013"/>
      <c r="WNT45" s="1013"/>
      <c r="WNU45" s="1013"/>
      <c r="WNV45" s="1013"/>
      <c r="WNW45" s="1013"/>
      <c r="WNX45" s="1013"/>
      <c r="WNY45" s="1013"/>
      <c r="WNZ45" s="1013"/>
      <c r="WOA45" s="1013"/>
      <c r="WOB45" s="1013"/>
      <c r="WOC45" s="1013"/>
      <c r="WOD45" s="1013"/>
      <c r="WOE45" s="1013"/>
      <c r="WOF45" s="1013"/>
      <c r="WOG45" s="1013"/>
      <c r="WOH45" s="1013"/>
      <c r="WOI45" s="1013"/>
      <c r="WOJ45" s="1013"/>
      <c r="WOK45" s="1013"/>
      <c r="WOL45" s="1013"/>
      <c r="WOM45" s="1013"/>
      <c r="WON45" s="1013"/>
      <c r="WOO45" s="1013"/>
      <c r="WOP45" s="1013"/>
      <c r="WOQ45" s="1013"/>
      <c r="WOR45" s="1013"/>
      <c r="WOS45" s="1013"/>
      <c r="WOT45" s="1013"/>
      <c r="WOU45" s="1013"/>
      <c r="WOV45" s="1013"/>
      <c r="WOW45" s="1013"/>
      <c r="WOX45" s="1013"/>
      <c r="WOY45" s="1013"/>
      <c r="WOZ45" s="1013"/>
      <c r="WPA45" s="1013"/>
      <c r="WPB45" s="1013"/>
      <c r="WPC45" s="1013"/>
      <c r="WPD45" s="1013"/>
      <c r="WPE45" s="1013"/>
      <c r="WPF45" s="1013"/>
      <c r="WPG45" s="1013"/>
      <c r="WPH45" s="1013"/>
      <c r="WPI45" s="1013"/>
      <c r="WPJ45" s="1013"/>
      <c r="WPK45" s="1013"/>
      <c r="WPL45" s="1013"/>
      <c r="WPM45" s="1013"/>
      <c r="WPN45" s="1013"/>
      <c r="WPO45" s="1013"/>
      <c r="WPP45" s="1013"/>
      <c r="WPQ45" s="1013"/>
      <c r="WPR45" s="1013"/>
      <c r="WPS45" s="1013"/>
      <c r="WPT45" s="1013"/>
      <c r="WPU45" s="1013"/>
      <c r="WPV45" s="1013"/>
      <c r="WPW45" s="1013"/>
      <c r="WPX45" s="1013"/>
      <c r="WPY45" s="1013"/>
      <c r="WPZ45" s="1013"/>
      <c r="WQA45" s="1013"/>
      <c r="WQB45" s="1013"/>
      <c r="WQC45" s="1013"/>
      <c r="WQD45" s="1013"/>
      <c r="WQE45" s="1013"/>
      <c r="WQF45" s="1013"/>
      <c r="WQG45" s="1013"/>
      <c r="WQH45" s="1013"/>
      <c r="WQI45" s="1013"/>
      <c r="WQJ45" s="1013"/>
      <c r="WQK45" s="1013"/>
      <c r="WQL45" s="1013"/>
      <c r="WQM45" s="1013"/>
      <c r="WQN45" s="1013"/>
      <c r="WQO45" s="1013"/>
      <c r="WQP45" s="1013"/>
      <c r="WQQ45" s="1013"/>
      <c r="WQR45" s="1013"/>
      <c r="WQS45" s="1013"/>
      <c r="WQT45" s="1013"/>
      <c r="WQU45" s="1013"/>
      <c r="WQV45" s="1013"/>
      <c r="WQW45" s="1013"/>
      <c r="WQX45" s="1013"/>
      <c r="WQY45" s="1013"/>
      <c r="WQZ45" s="1013"/>
      <c r="WRA45" s="1013"/>
      <c r="WRB45" s="1013"/>
      <c r="WRC45" s="1013"/>
      <c r="WRD45" s="1013"/>
      <c r="WRE45" s="1013"/>
      <c r="WRF45" s="1013"/>
      <c r="WRG45" s="1013"/>
      <c r="WRH45" s="1013"/>
      <c r="WRI45" s="1013"/>
      <c r="WRJ45" s="1013"/>
      <c r="WRK45" s="1013"/>
      <c r="WRL45" s="1013"/>
      <c r="WRM45" s="1013"/>
      <c r="WRN45" s="1013"/>
      <c r="WRO45" s="1013"/>
      <c r="WRP45" s="1013"/>
      <c r="WRQ45" s="1013"/>
      <c r="WRR45" s="1013"/>
      <c r="WRS45" s="1013"/>
      <c r="WRT45" s="1013"/>
      <c r="WRU45" s="1013"/>
      <c r="WRV45" s="1013"/>
      <c r="WRW45" s="1013"/>
      <c r="WRX45" s="1013"/>
      <c r="WRY45" s="1013"/>
      <c r="WRZ45" s="1013"/>
      <c r="WSA45" s="1013"/>
      <c r="WSB45" s="1013"/>
      <c r="WSC45" s="1013"/>
      <c r="WSD45" s="1013"/>
      <c r="WSE45" s="1013"/>
      <c r="WSF45" s="1013"/>
      <c r="WSG45" s="1013"/>
      <c r="WSH45" s="1013"/>
      <c r="WSI45" s="1013"/>
      <c r="WSJ45" s="1013"/>
      <c r="WSK45" s="1013"/>
      <c r="WSL45" s="1013"/>
      <c r="WSM45" s="1013"/>
      <c r="WSN45" s="1013"/>
      <c r="WSO45" s="1013"/>
      <c r="WSP45" s="1013"/>
      <c r="WSQ45" s="1013"/>
      <c r="WSR45" s="1013"/>
      <c r="WSS45" s="1013"/>
      <c r="WST45" s="1013"/>
      <c r="WSU45" s="1013"/>
      <c r="WSV45" s="1013"/>
      <c r="WSW45" s="1013"/>
      <c r="WSX45" s="1013"/>
      <c r="WSY45" s="1013"/>
      <c r="WSZ45" s="1013"/>
      <c r="WTA45" s="1013"/>
      <c r="WTB45" s="1013"/>
      <c r="WTC45" s="1013"/>
      <c r="WTD45" s="1013"/>
      <c r="WTE45" s="1013"/>
      <c r="WTF45" s="1013"/>
      <c r="WTG45" s="1013"/>
      <c r="WTH45" s="1013"/>
      <c r="WTI45" s="1013"/>
      <c r="WTJ45" s="1013"/>
      <c r="WTK45" s="1013"/>
      <c r="WTL45" s="1013"/>
      <c r="WTM45" s="1013"/>
      <c r="WTN45" s="1013"/>
      <c r="WTO45" s="1013"/>
      <c r="WTP45" s="1013"/>
      <c r="WTQ45" s="1013"/>
      <c r="WTR45" s="1013"/>
      <c r="WTS45" s="1013"/>
      <c r="WTT45" s="1013"/>
      <c r="WTU45" s="1013"/>
      <c r="WTV45" s="1013"/>
      <c r="WTW45" s="1013"/>
      <c r="WTX45" s="1013"/>
      <c r="WTY45" s="1013"/>
      <c r="WTZ45" s="1013"/>
      <c r="WUA45" s="1013"/>
      <c r="WUB45" s="1013"/>
      <c r="WUC45" s="1013"/>
      <c r="WUD45" s="1013"/>
      <c r="WUE45" s="1013"/>
      <c r="WUF45" s="1013"/>
      <c r="WUG45" s="1013"/>
      <c r="WUH45" s="1013"/>
      <c r="WUI45" s="1013"/>
      <c r="WUJ45" s="1013"/>
      <c r="WUK45" s="1013"/>
      <c r="WUL45" s="1013"/>
      <c r="WUM45" s="1013"/>
      <c r="WUN45" s="1013"/>
      <c r="WUO45" s="1013"/>
      <c r="WUP45" s="1013"/>
      <c r="WUQ45" s="1013"/>
      <c r="WUR45" s="1013"/>
      <c r="WUS45" s="1013"/>
      <c r="WUT45" s="1013"/>
      <c r="WUU45" s="1013"/>
      <c r="WUV45" s="1013"/>
      <c r="WUW45" s="1013"/>
      <c r="WUX45" s="1013"/>
      <c r="WUY45" s="1013"/>
      <c r="WUZ45" s="1013"/>
      <c r="WVA45" s="1013"/>
      <c r="WVB45" s="1013"/>
      <c r="WVC45" s="1013"/>
      <c r="WVD45" s="1013"/>
      <c r="WVE45" s="1013"/>
      <c r="WVF45" s="1013"/>
      <c r="WVG45" s="1013"/>
      <c r="WVH45" s="1013"/>
      <c r="WVI45" s="1013"/>
      <c r="WVJ45" s="1013"/>
      <c r="WVK45" s="1013"/>
      <c r="WVL45" s="1013"/>
      <c r="WVM45" s="1013"/>
      <c r="WVN45" s="1013"/>
      <c r="WVO45" s="1013"/>
      <c r="WVP45" s="1013"/>
      <c r="WVQ45" s="1013"/>
      <c r="WVR45" s="1013"/>
      <c r="WVS45" s="1013"/>
      <c r="WVT45" s="1013"/>
      <c r="WVU45" s="1013"/>
      <c r="WVV45" s="1013"/>
      <c r="WVW45" s="1013"/>
      <c r="WVX45" s="1013"/>
      <c r="WVY45" s="1013"/>
      <c r="WVZ45" s="1013"/>
      <c r="WWA45" s="1013"/>
      <c r="WWB45" s="1013"/>
      <c r="WWC45" s="1013"/>
      <c r="WWD45" s="1013"/>
      <c r="WWE45" s="1013"/>
      <c r="WWF45" s="1013"/>
      <c r="WWG45" s="1013"/>
      <c r="WWH45" s="1013"/>
      <c r="WWI45" s="1013"/>
      <c r="WWJ45" s="1013"/>
      <c r="WWK45" s="1013"/>
      <c r="WWL45" s="1013"/>
      <c r="WWM45" s="1013"/>
      <c r="WWN45" s="1013"/>
      <c r="WWO45" s="1013"/>
      <c r="WWP45" s="1013"/>
      <c r="WWQ45" s="1013"/>
      <c r="WWR45" s="1013"/>
      <c r="WWS45" s="1013"/>
      <c r="WWT45" s="1013"/>
      <c r="WWU45" s="1013"/>
      <c r="WWV45" s="1013"/>
      <c r="WWW45" s="1013"/>
      <c r="WWX45" s="1013"/>
      <c r="WWY45" s="1013"/>
      <c r="WWZ45" s="1013"/>
      <c r="WXA45" s="1013"/>
      <c r="WXB45" s="1013"/>
      <c r="WXC45" s="1013"/>
      <c r="WXD45" s="1013"/>
      <c r="WXE45" s="1013"/>
      <c r="WXF45" s="1013"/>
      <c r="WXG45" s="1013"/>
      <c r="WXH45" s="1013"/>
      <c r="WXI45" s="1013"/>
      <c r="WXJ45" s="1013"/>
      <c r="WXK45" s="1013"/>
      <c r="WXL45" s="1013"/>
      <c r="WXM45" s="1013"/>
      <c r="WXN45" s="1013"/>
      <c r="WXO45" s="1013"/>
      <c r="WXP45" s="1013"/>
      <c r="WXQ45" s="1013"/>
      <c r="WXR45" s="1013"/>
      <c r="WXS45" s="1013"/>
      <c r="WXT45" s="1013"/>
      <c r="WXU45" s="1013"/>
      <c r="WXV45" s="1013"/>
      <c r="WXW45" s="1013"/>
      <c r="WXX45" s="1013"/>
      <c r="WXY45" s="1013"/>
      <c r="WXZ45" s="1013"/>
      <c r="WYA45" s="1013"/>
      <c r="WYB45" s="1013"/>
      <c r="WYC45" s="1013"/>
      <c r="WYD45" s="1013"/>
      <c r="WYE45" s="1013"/>
      <c r="WYF45" s="1013"/>
      <c r="WYG45" s="1013"/>
      <c r="WYH45" s="1013"/>
      <c r="WYI45" s="1013"/>
      <c r="WYJ45" s="1013"/>
      <c r="WYK45" s="1013"/>
      <c r="WYL45" s="1013"/>
      <c r="WYM45" s="1013"/>
      <c r="WYN45" s="1013"/>
      <c r="WYO45" s="1013"/>
      <c r="WYP45" s="1013"/>
      <c r="WYQ45" s="1013"/>
      <c r="WYR45" s="1013"/>
      <c r="WYS45" s="1013"/>
      <c r="WYT45" s="1013"/>
      <c r="WYU45" s="1013"/>
      <c r="WYV45" s="1013"/>
      <c r="WYW45" s="1013"/>
      <c r="WYX45" s="1013"/>
      <c r="WYY45" s="1013"/>
      <c r="WYZ45" s="1013"/>
      <c r="WZA45" s="1013"/>
      <c r="WZB45" s="1013"/>
      <c r="WZC45" s="1013"/>
      <c r="WZD45" s="1013"/>
      <c r="WZE45" s="1013"/>
      <c r="WZF45" s="1013"/>
      <c r="WZG45" s="1013"/>
      <c r="WZH45" s="1013"/>
      <c r="WZI45" s="1013"/>
      <c r="WZJ45" s="1013"/>
      <c r="WZK45" s="1013"/>
      <c r="WZL45" s="1013"/>
      <c r="WZM45" s="1013"/>
      <c r="WZN45" s="1013"/>
      <c r="WZO45" s="1013"/>
      <c r="WZP45" s="1013"/>
      <c r="WZQ45" s="1013"/>
      <c r="WZR45" s="1013"/>
      <c r="WZS45" s="1013"/>
      <c r="WZT45" s="1013"/>
      <c r="WZU45" s="1013"/>
      <c r="WZV45" s="1013"/>
      <c r="WZW45" s="1013"/>
      <c r="WZX45" s="1013"/>
      <c r="WZY45" s="1013"/>
      <c r="WZZ45" s="1013"/>
      <c r="XAA45" s="1013"/>
      <c r="XAB45" s="1013"/>
      <c r="XAC45" s="1013"/>
      <c r="XAD45" s="1013"/>
      <c r="XAE45" s="1013"/>
      <c r="XAF45" s="1013"/>
      <c r="XAG45" s="1013"/>
      <c r="XAH45" s="1013"/>
      <c r="XAI45" s="1013"/>
      <c r="XAJ45" s="1013"/>
      <c r="XAK45" s="1013"/>
      <c r="XAL45" s="1013"/>
      <c r="XAM45" s="1013"/>
      <c r="XAN45" s="1013"/>
      <c r="XAO45" s="1013"/>
      <c r="XAP45" s="1013"/>
      <c r="XAQ45" s="1013"/>
      <c r="XAR45" s="1013"/>
      <c r="XAS45" s="1013"/>
      <c r="XAT45" s="1013"/>
      <c r="XAU45" s="1013"/>
      <c r="XAV45" s="1013"/>
      <c r="XAW45" s="1013"/>
      <c r="XAX45" s="1013"/>
      <c r="XAY45" s="1013"/>
      <c r="XAZ45" s="1013"/>
      <c r="XBA45" s="1013"/>
      <c r="XBB45" s="1013"/>
      <c r="XBC45" s="1013"/>
      <c r="XBD45" s="1013"/>
      <c r="XBE45" s="1013"/>
      <c r="XBF45" s="1013"/>
      <c r="XBG45" s="1013"/>
      <c r="XBH45" s="1013"/>
      <c r="XBI45" s="1013"/>
      <c r="XBJ45" s="1013"/>
      <c r="XBK45" s="1013"/>
      <c r="XBL45" s="1013"/>
      <c r="XBM45" s="1013"/>
      <c r="XBN45" s="1013"/>
      <c r="XBO45" s="1013"/>
      <c r="XBP45" s="1013"/>
      <c r="XBQ45" s="1013"/>
      <c r="XBR45" s="1013"/>
      <c r="XBS45" s="1013"/>
      <c r="XBT45" s="1013"/>
      <c r="XBU45" s="1013"/>
      <c r="XBV45" s="1013"/>
      <c r="XBW45" s="1013"/>
      <c r="XBX45" s="1013"/>
      <c r="XBY45" s="1013"/>
      <c r="XBZ45" s="1013"/>
      <c r="XCA45" s="1013"/>
      <c r="XCB45" s="1013"/>
      <c r="XCC45" s="1013"/>
      <c r="XCD45" s="1013"/>
      <c r="XCE45" s="1013"/>
      <c r="XCF45" s="1013"/>
      <c r="XCG45" s="1013"/>
      <c r="XCH45" s="1013"/>
      <c r="XCI45" s="1013"/>
      <c r="XCJ45" s="1013"/>
      <c r="XCK45" s="1013"/>
      <c r="XCL45" s="1013"/>
      <c r="XCM45" s="1013"/>
      <c r="XCN45" s="1013"/>
      <c r="XCO45" s="1013"/>
      <c r="XCP45" s="1013"/>
      <c r="XCQ45" s="1013"/>
      <c r="XCR45" s="1013"/>
      <c r="XCS45" s="1013"/>
      <c r="XCT45" s="1013"/>
      <c r="XCU45" s="1013"/>
      <c r="XCV45" s="1013"/>
      <c r="XCW45" s="1013"/>
      <c r="XCX45" s="1013"/>
      <c r="XCY45" s="1013"/>
      <c r="XCZ45" s="1013"/>
      <c r="XDA45" s="1013"/>
      <c r="XDB45" s="1013"/>
      <c r="XDC45" s="1013"/>
      <c r="XDD45" s="1013"/>
      <c r="XDE45" s="1013"/>
      <c r="XDF45" s="1013"/>
      <c r="XDG45" s="1013"/>
      <c r="XDH45" s="1013"/>
      <c r="XDI45" s="1013"/>
      <c r="XDJ45" s="1013"/>
      <c r="XDK45" s="1013"/>
      <c r="XDL45" s="1013"/>
      <c r="XDM45" s="1013"/>
      <c r="XDN45" s="1013"/>
      <c r="XDO45" s="1013"/>
      <c r="XDP45" s="1013"/>
      <c r="XDQ45" s="1013"/>
      <c r="XDR45" s="1013"/>
      <c r="XDS45" s="1013"/>
      <c r="XDT45" s="1013"/>
      <c r="XDU45" s="1013"/>
      <c r="XDV45" s="1013"/>
      <c r="XDW45" s="1013"/>
      <c r="XDX45" s="1013"/>
      <c r="XDY45" s="1013"/>
      <c r="XDZ45" s="1013"/>
      <c r="XEA45" s="1013"/>
      <c r="XEB45" s="1013"/>
      <c r="XEC45" s="1013"/>
      <c r="XED45" s="1013"/>
      <c r="XEE45" s="1013"/>
      <c r="XEF45" s="1013"/>
      <c r="XEG45" s="1013"/>
      <c r="XEH45" s="1013"/>
      <c r="XEI45" s="1013"/>
      <c r="XEJ45" s="1013"/>
      <c r="XEK45" s="1013"/>
      <c r="XEL45" s="1013"/>
      <c r="XEM45" s="1013"/>
      <c r="XEN45" s="1013"/>
      <c r="XEO45" s="1013"/>
      <c r="XEP45" s="1013"/>
      <c r="XEQ45" s="1013"/>
      <c r="XER45" s="1013"/>
      <c r="XES45" s="1013"/>
      <c r="XET45" s="1013"/>
      <c r="XEU45" s="1013"/>
      <c r="XEV45" s="1013"/>
      <c r="XEW45" s="1013"/>
      <c r="XEX45" s="1013"/>
      <c r="XEY45" s="1013"/>
      <c r="XEZ45" s="1013"/>
      <c r="XFA45" s="1013"/>
      <c r="XFB45" s="1013"/>
      <c r="XFC45" s="1013"/>
      <c r="XFD45" s="1013"/>
    </row>
    <row r="46" spans="1:16384" s="105" customFormat="1" ht="74.25" customHeight="1" x14ac:dyDescent="0.25">
      <c r="A46" s="254"/>
      <c r="B46" s="1014" t="s">
        <v>1001</v>
      </c>
      <c r="C46" s="1014"/>
      <c r="D46" s="1014"/>
    </row>
    <row r="47" spans="1:16384" s="105" customFormat="1" ht="36" customHeight="1" x14ac:dyDescent="0.25">
      <c r="A47" s="254"/>
      <c r="B47" s="1014" t="s">
        <v>1002</v>
      </c>
      <c r="C47" s="1014"/>
      <c r="D47" s="1014"/>
    </row>
    <row r="48" spans="1:16384" s="105" customFormat="1" ht="65.25" customHeight="1" x14ac:dyDescent="0.25">
      <c r="A48" s="254"/>
      <c r="B48" s="1014" t="s">
        <v>1003</v>
      </c>
      <c r="C48" s="1014"/>
      <c r="D48" s="1014"/>
    </row>
    <row r="49" spans="1:4" s="105" customFormat="1" ht="36" customHeight="1" x14ac:dyDescent="0.25">
      <c r="A49" s="254"/>
      <c r="B49" s="1014" t="s">
        <v>1004</v>
      </c>
      <c r="C49" s="1014"/>
      <c r="D49" s="1014"/>
    </row>
    <row r="50" spans="1:4" s="105" customFormat="1" ht="36" customHeight="1" x14ac:dyDescent="0.25">
      <c r="A50" s="254"/>
      <c r="B50" s="1014" t="s">
        <v>1005</v>
      </c>
      <c r="C50" s="1014"/>
      <c r="D50" s="1014"/>
    </row>
    <row r="51" spans="1:4" s="105" customFormat="1" ht="36" customHeight="1" x14ac:dyDescent="0.25">
      <c r="A51" s="254"/>
      <c r="B51" s="1014" t="s">
        <v>1006</v>
      </c>
      <c r="C51" s="1014"/>
      <c r="D51" s="1014"/>
    </row>
    <row r="52" spans="1:4" s="105" customFormat="1" ht="56" customHeight="1" x14ac:dyDescent="0.25">
      <c r="A52" s="254"/>
      <c r="B52" s="1015" t="s">
        <v>1041</v>
      </c>
      <c r="C52" s="1015"/>
      <c r="D52" s="1015"/>
    </row>
    <row r="53" spans="1:4" s="105" customFormat="1" ht="36" customHeight="1" x14ac:dyDescent="0.25">
      <c r="A53" s="254"/>
      <c r="B53" s="1014" t="s">
        <v>1007</v>
      </c>
      <c r="C53" s="1014"/>
      <c r="D53" s="1014"/>
    </row>
    <row r="54" spans="1:4" ht="11.25" customHeight="1" x14ac:dyDescent="0.25"/>
    <row r="55" spans="1:4" s="105" customFormat="1" ht="65.25" customHeight="1" x14ac:dyDescent="0.25">
      <c r="A55" s="1006" t="s">
        <v>500</v>
      </c>
      <c r="B55" s="1006"/>
      <c r="C55" s="1006"/>
      <c r="D55" s="1006"/>
    </row>
    <row r="56" spans="1:4" s="105" customFormat="1" ht="156" customHeight="1" x14ac:dyDescent="0.25">
      <c r="A56" s="1006" t="s">
        <v>1042</v>
      </c>
      <c r="B56" s="1006"/>
      <c r="C56" s="1006"/>
      <c r="D56" s="1006"/>
    </row>
    <row r="57" spans="1:4" s="105" customFormat="1" ht="21.75" customHeight="1" x14ac:dyDescent="0.25">
      <c r="B57" s="107"/>
      <c r="C57" s="107"/>
      <c r="D57" s="107"/>
    </row>
    <row r="78" spans="16:16" x14ac:dyDescent="0.25">
      <c r="P78" s="108"/>
    </row>
  </sheetData>
  <sheetProtection algorithmName="SHA-512" hashValue="UwOpGDLziZ3VQsSi+Z+dXo++B8fsAIOjK4c6sNpTzLaEx85rrGQtBi0pNkn53RsTiRN4nOhON9eRq6yshpoB3A==" saltValue="iiKdIo65kfvx9ipBqSTPZg==" spinCount="100000" sheet="1" objects="1" scenarios="1"/>
  <customSheetViews>
    <customSheetView guid="{21F13F3C-C390-477F-A569-DF7158452A6C}">
      <selection activeCell="A12" sqref="A12:F12"/>
      <rowBreaks count="1" manualBreakCount="1">
        <brk id="30" max="3" man="1"/>
      </rowBreaks>
      <colBreaks count="1" manualBreakCount="1">
        <brk id="4" max="1048575" man="1"/>
      </colBreaks>
      <pageMargins left="0.70866141732283472" right="0.70866141732283472" top="0.74803149606299213" bottom="0.74803149606299213" header="0.31496062992125984" footer="0.31496062992125984"/>
      <printOptions horizontalCentered="1"/>
      <pageSetup paperSize="9" scale="66"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12332">
    <mergeCell ref="B50:D50"/>
    <mergeCell ref="B51:D51"/>
    <mergeCell ref="B52:D52"/>
    <mergeCell ref="B53:D53"/>
    <mergeCell ref="B43:D43"/>
    <mergeCell ref="B46:D46"/>
    <mergeCell ref="B47:D47"/>
    <mergeCell ref="B48:D48"/>
    <mergeCell ref="B49:D49"/>
    <mergeCell ref="B36:D36"/>
    <mergeCell ref="B39:D39"/>
    <mergeCell ref="B40:D40"/>
    <mergeCell ref="B41:D41"/>
    <mergeCell ref="B42:D42"/>
    <mergeCell ref="XEK45:XEN45"/>
    <mergeCell ref="XEO45:XER45"/>
    <mergeCell ref="XES45:XEV45"/>
    <mergeCell ref="XEW45:XEZ45"/>
    <mergeCell ref="XFA45:XFD45"/>
    <mergeCell ref="XDQ45:XDT45"/>
    <mergeCell ref="XDU45:XDX45"/>
    <mergeCell ref="XDY45:XEB45"/>
    <mergeCell ref="XEC45:XEF45"/>
    <mergeCell ref="XEG45:XEJ45"/>
    <mergeCell ref="XCW45:XCZ45"/>
    <mergeCell ref="XDA45:XDD45"/>
    <mergeCell ref="XDE45:XDH45"/>
    <mergeCell ref="XDI45:XDL45"/>
    <mergeCell ref="XDM45:XDP45"/>
    <mergeCell ref="XCC45:XCF45"/>
    <mergeCell ref="XCG45:XCJ45"/>
    <mergeCell ref="XCK45:XCN45"/>
    <mergeCell ref="XCO45:XCR45"/>
    <mergeCell ref="XCS45:XCV45"/>
    <mergeCell ref="XBI45:XBL45"/>
    <mergeCell ref="XBM45:XBP45"/>
    <mergeCell ref="XBQ45:XBT45"/>
    <mergeCell ref="XBU45:XBX45"/>
    <mergeCell ref="XBY45:XCB45"/>
    <mergeCell ref="XAO45:XAR45"/>
    <mergeCell ref="XAS45:XAV45"/>
    <mergeCell ref="XAW45:XAZ45"/>
    <mergeCell ref="XBA45:XBD45"/>
    <mergeCell ref="XBE45:XBH45"/>
    <mergeCell ref="WZU45:WZX45"/>
    <mergeCell ref="WZY45:XAB45"/>
    <mergeCell ref="XAC45:XAF45"/>
    <mergeCell ref="XAG45:XAJ45"/>
    <mergeCell ref="XAK45:XAN45"/>
    <mergeCell ref="WZA45:WZD45"/>
    <mergeCell ref="WZE45:WZH45"/>
    <mergeCell ref="WZI45:WZL45"/>
    <mergeCell ref="WZM45:WZP45"/>
    <mergeCell ref="WZQ45:WZT45"/>
    <mergeCell ref="WYG45:WYJ45"/>
    <mergeCell ref="WYK45:WYN45"/>
    <mergeCell ref="WYO45:WYR45"/>
    <mergeCell ref="WYS45:WYV45"/>
    <mergeCell ref="WYW45:WYZ45"/>
    <mergeCell ref="WXM45:WXP45"/>
    <mergeCell ref="WXQ45:WXT45"/>
    <mergeCell ref="WXU45:WXX45"/>
    <mergeCell ref="WXY45:WYB45"/>
    <mergeCell ref="WYC45:WYF45"/>
    <mergeCell ref="WWS45:WWV45"/>
    <mergeCell ref="WWW45:WWZ45"/>
    <mergeCell ref="WXA45:WXD45"/>
    <mergeCell ref="WXE45:WXH45"/>
    <mergeCell ref="WXI45:WXL45"/>
    <mergeCell ref="WVY45:WWB45"/>
    <mergeCell ref="WWC45:WWF45"/>
    <mergeCell ref="WWG45:WWJ45"/>
    <mergeCell ref="WWK45:WWN45"/>
    <mergeCell ref="WWO45:WWR45"/>
    <mergeCell ref="WVE45:WVH45"/>
    <mergeCell ref="WVI45:WVL45"/>
    <mergeCell ref="WVM45:WVP45"/>
    <mergeCell ref="WVQ45:WVT45"/>
    <mergeCell ref="WVU45:WVX45"/>
    <mergeCell ref="WUK45:WUN45"/>
    <mergeCell ref="WUO45:WUR45"/>
    <mergeCell ref="WUS45:WUV45"/>
    <mergeCell ref="WUW45:WUZ45"/>
    <mergeCell ref="WVA45:WVD45"/>
    <mergeCell ref="WTQ45:WTT45"/>
    <mergeCell ref="WTU45:WTX45"/>
    <mergeCell ref="WTY45:WUB45"/>
    <mergeCell ref="WUC45:WUF45"/>
    <mergeCell ref="WUG45:WUJ45"/>
    <mergeCell ref="WSW45:WSZ45"/>
    <mergeCell ref="WTA45:WTD45"/>
    <mergeCell ref="WTE45:WTH45"/>
    <mergeCell ref="WTI45:WTL45"/>
    <mergeCell ref="WTM45:WTP45"/>
    <mergeCell ref="WSC45:WSF45"/>
    <mergeCell ref="WSG45:WSJ45"/>
    <mergeCell ref="WSK45:WSN45"/>
    <mergeCell ref="WSO45:WSR45"/>
    <mergeCell ref="WSS45:WSV45"/>
    <mergeCell ref="WRI45:WRL45"/>
    <mergeCell ref="WRM45:WRP45"/>
    <mergeCell ref="WRQ45:WRT45"/>
    <mergeCell ref="WRU45:WRX45"/>
    <mergeCell ref="WRY45:WSB45"/>
    <mergeCell ref="WQO45:WQR45"/>
    <mergeCell ref="WQS45:WQV45"/>
    <mergeCell ref="WQW45:WQZ45"/>
    <mergeCell ref="WRA45:WRD45"/>
    <mergeCell ref="WRE45:WRH45"/>
    <mergeCell ref="WPU45:WPX45"/>
    <mergeCell ref="WPY45:WQB45"/>
    <mergeCell ref="WQC45:WQF45"/>
    <mergeCell ref="WQG45:WQJ45"/>
    <mergeCell ref="WQK45:WQN45"/>
    <mergeCell ref="WPA45:WPD45"/>
    <mergeCell ref="WPE45:WPH45"/>
    <mergeCell ref="WPI45:WPL45"/>
    <mergeCell ref="WPM45:WPP45"/>
    <mergeCell ref="WPQ45:WPT45"/>
    <mergeCell ref="WOG45:WOJ45"/>
    <mergeCell ref="WOK45:WON45"/>
    <mergeCell ref="WOO45:WOR45"/>
    <mergeCell ref="WOS45:WOV45"/>
    <mergeCell ref="WOW45:WOZ45"/>
    <mergeCell ref="WNM45:WNP45"/>
    <mergeCell ref="WNQ45:WNT45"/>
    <mergeCell ref="WNU45:WNX45"/>
    <mergeCell ref="WNY45:WOB45"/>
    <mergeCell ref="WOC45:WOF45"/>
    <mergeCell ref="WMS45:WMV45"/>
    <mergeCell ref="WMW45:WMZ45"/>
    <mergeCell ref="WNA45:WND45"/>
    <mergeCell ref="WNE45:WNH45"/>
    <mergeCell ref="WNI45:WNL45"/>
    <mergeCell ref="WLY45:WMB45"/>
    <mergeCell ref="WMC45:WMF45"/>
    <mergeCell ref="WMG45:WMJ45"/>
    <mergeCell ref="WMK45:WMN45"/>
    <mergeCell ref="WMO45:WMR45"/>
    <mergeCell ref="WLE45:WLH45"/>
    <mergeCell ref="WLI45:WLL45"/>
    <mergeCell ref="WLM45:WLP45"/>
    <mergeCell ref="WLQ45:WLT45"/>
    <mergeCell ref="WLU45:WLX45"/>
    <mergeCell ref="WKK45:WKN45"/>
    <mergeCell ref="WKO45:WKR45"/>
    <mergeCell ref="WKS45:WKV45"/>
    <mergeCell ref="WKW45:WKZ45"/>
    <mergeCell ref="WLA45:WLD45"/>
    <mergeCell ref="WJQ45:WJT45"/>
    <mergeCell ref="WJU45:WJX45"/>
    <mergeCell ref="WJY45:WKB45"/>
    <mergeCell ref="WKC45:WKF45"/>
    <mergeCell ref="WKG45:WKJ45"/>
    <mergeCell ref="WIW45:WIZ45"/>
    <mergeCell ref="WJA45:WJD45"/>
    <mergeCell ref="WJE45:WJH45"/>
    <mergeCell ref="WJI45:WJL45"/>
    <mergeCell ref="WJM45:WJP45"/>
    <mergeCell ref="WIC45:WIF45"/>
    <mergeCell ref="WIG45:WIJ45"/>
    <mergeCell ref="WIK45:WIN45"/>
    <mergeCell ref="WIO45:WIR45"/>
    <mergeCell ref="WIS45:WIV45"/>
    <mergeCell ref="WHI45:WHL45"/>
    <mergeCell ref="WHM45:WHP45"/>
    <mergeCell ref="WHQ45:WHT45"/>
    <mergeCell ref="WHU45:WHX45"/>
    <mergeCell ref="WHY45:WIB45"/>
    <mergeCell ref="WGO45:WGR45"/>
    <mergeCell ref="WGS45:WGV45"/>
    <mergeCell ref="WGW45:WGZ45"/>
    <mergeCell ref="WHA45:WHD45"/>
    <mergeCell ref="WHE45:WHH45"/>
    <mergeCell ref="WFU45:WFX45"/>
    <mergeCell ref="WFY45:WGB45"/>
    <mergeCell ref="WGC45:WGF45"/>
    <mergeCell ref="WGG45:WGJ45"/>
    <mergeCell ref="WGK45:WGN45"/>
    <mergeCell ref="WFA45:WFD45"/>
    <mergeCell ref="WFE45:WFH45"/>
    <mergeCell ref="WFI45:WFL45"/>
    <mergeCell ref="WFM45:WFP45"/>
    <mergeCell ref="WFQ45:WFT45"/>
    <mergeCell ref="WEG45:WEJ45"/>
    <mergeCell ref="WEK45:WEN45"/>
    <mergeCell ref="WEO45:WER45"/>
    <mergeCell ref="WES45:WEV45"/>
    <mergeCell ref="WEW45:WEZ45"/>
    <mergeCell ref="WDM45:WDP45"/>
    <mergeCell ref="WDQ45:WDT45"/>
    <mergeCell ref="WDU45:WDX45"/>
    <mergeCell ref="WDY45:WEB45"/>
    <mergeCell ref="WEC45:WEF45"/>
    <mergeCell ref="WCS45:WCV45"/>
    <mergeCell ref="WCW45:WCZ45"/>
    <mergeCell ref="WDA45:WDD45"/>
    <mergeCell ref="WDE45:WDH45"/>
    <mergeCell ref="WDI45:WDL45"/>
    <mergeCell ref="WBY45:WCB45"/>
    <mergeCell ref="WCC45:WCF45"/>
    <mergeCell ref="WCG45:WCJ45"/>
    <mergeCell ref="WCK45:WCN45"/>
    <mergeCell ref="WCO45:WCR45"/>
    <mergeCell ref="WBE45:WBH45"/>
    <mergeCell ref="WBI45:WBL45"/>
    <mergeCell ref="WBM45:WBP45"/>
    <mergeCell ref="WBQ45:WBT45"/>
    <mergeCell ref="WBU45:WBX45"/>
    <mergeCell ref="WAK45:WAN45"/>
    <mergeCell ref="WAO45:WAR45"/>
    <mergeCell ref="WAS45:WAV45"/>
    <mergeCell ref="WAW45:WAZ45"/>
    <mergeCell ref="WBA45:WBD45"/>
    <mergeCell ref="VZQ45:VZT45"/>
    <mergeCell ref="VZU45:VZX45"/>
    <mergeCell ref="VZY45:WAB45"/>
    <mergeCell ref="WAC45:WAF45"/>
    <mergeCell ref="WAG45:WAJ45"/>
    <mergeCell ref="VYW45:VYZ45"/>
    <mergeCell ref="VZA45:VZD45"/>
    <mergeCell ref="VZE45:VZH45"/>
    <mergeCell ref="VZI45:VZL45"/>
    <mergeCell ref="VZM45:VZP45"/>
    <mergeCell ref="VYC45:VYF45"/>
    <mergeCell ref="VYG45:VYJ45"/>
    <mergeCell ref="VYK45:VYN45"/>
    <mergeCell ref="VYO45:VYR45"/>
    <mergeCell ref="VYS45:VYV45"/>
    <mergeCell ref="VXI45:VXL45"/>
    <mergeCell ref="VXM45:VXP45"/>
    <mergeCell ref="VXQ45:VXT45"/>
    <mergeCell ref="VXU45:VXX45"/>
    <mergeCell ref="VXY45:VYB45"/>
    <mergeCell ref="VWO45:VWR45"/>
    <mergeCell ref="VWS45:VWV45"/>
    <mergeCell ref="VWW45:VWZ45"/>
    <mergeCell ref="VXA45:VXD45"/>
    <mergeCell ref="VXE45:VXH45"/>
    <mergeCell ref="VVU45:VVX45"/>
    <mergeCell ref="VVY45:VWB45"/>
    <mergeCell ref="VWC45:VWF45"/>
    <mergeCell ref="VWG45:VWJ45"/>
    <mergeCell ref="VWK45:VWN45"/>
    <mergeCell ref="VVA45:VVD45"/>
    <mergeCell ref="VVE45:VVH45"/>
    <mergeCell ref="VVI45:VVL45"/>
    <mergeCell ref="VVM45:VVP45"/>
    <mergeCell ref="VVQ45:VVT45"/>
    <mergeCell ref="VUG45:VUJ45"/>
    <mergeCell ref="VUK45:VUN45"/>
    <mergeCell ref="VUO45:VUR45"/>
    <mergeCell ref="VUS45:VUV45"/>
    <mergeCell ref="VUW45:VUZ45"/>
    <mergeCell ref="VTM45:VTP45"/>
    <mergeCell ref="VTQ45:VTT45"/>
    <mergeCell ref="VTU45:VTX45"/>
    <mergeCell ref="VTY45:VUB45"/>
    <mergeCell ref="VUC45:VUF45"/>
    <mergeCell ref="VSS45:VSV45"/>
    <mergeCell ref="VSW45:VSZ45"/>
    <mergeCell ref="VTA45:VTD45"/>
    <mergeCell ref="VTE45:VTH45"/>
    <mergeCell ref="VTI45:VTL45"/>
    <mergeCell ref="VRY45:VSB45"/>
    <mergeCell ref="VSC45:VSF45"/>
    <mergeCell ref="VSG45:VSJ45"/>
    <mergeCell ref="VSK45:VSN45"/>
    <mergeCell ref="VSO45:VSR45"/>
    <mergeCell ref="VRE45:VRH45"/>
    <mergeCell ref="VRI45:VRL45"/>
    <mergeCell ref="VRM45:VRP45"/>
    <mergeCell ref="VRQ45:VRT45"/>
    <mergeCell ref="VRU45:VRX45"/>
    <mergeCell ref="VQK45:VQN45"/>
    <mergeCell ref="VQO45:VQR45"/>
    <mergeCell ref="VQS45:VQV45"/>
    <mergeCell ref="VQW45:VQZ45"/>
    <mergeCell ref="VRA45:VRD45"/>
    <mergeCell ref="VPQ45:VPT45"/>
    <mergeCell ref="VPU45:VPX45"/>
    <mergeCell ref="VPY45:VQB45"/>
    <mergeCell ref="VQC45:VQF45"/>
    <mergeCell ref="VQG45:VQJ45"/>
    <mergeCell ref="VOW45:VOZ45"/>
    <mergeCell ref="VPA45:VPD45"/>
    <mergeCell ref="VPE45:VPH45"/>
    <mergeCell ref="VPI45:VPL45"/>
    <mergeCell ref="VPM45:VPP45"/>
    <mergeCell ref="VOC45:VOF45"/>
    <mergeCell ref="VOG45:VOJ45"/>
    <mergeCell ref="VOK45:VON45"/>
    <mergeCell ref="VOO45:VOR45"/>
    <mergeCell ref="VOS45:VOV45"/>
    <mergeCell ref="VNI45:VNL45"/>
    <mergeCell ref="VNM45:VNP45"/>
    <mergeCell ref="VNQ45:VNT45"/>
    <mergeCell ref="VNU45:VNX45"/>
    <mergeCell ref="VNY45:VOB45"/>
    <mergeCell ref="VMO45:VMR45"/>
    <mergeCell ref="VMS45:VMV45"/>
    <mergeCell ref="VMW45:VMZ45"/>
    <mergeCell ref="VNA45:VND45"/>
    <mergeCell ref="VNE45:VNH45"/>
    <mergeCell ref="VLU45:VLX45"/>
    <mergeCell ref="VLY45:VMB45"/>
    <mergeCell ref="VMC45:VMF45"/>
    <mergeCell ref="VMG45:VMJ45"/>
    <mergeCell ref="VMK45:VMN45"/>
    <mergeCell ref="VLA45:VLD45"/>
    <mergeCell ref="VLE45:VLH45"/>
    <mergeCell ref="VLI45:VLL45"/>
    <mergeCell ref="VLM45:VLP45"/>
    <mergeCell ref="VLQ45:VLT45"/>
    <mergeCell ref="VKG45:VKJ45"/>
    <mergeCell ref="VKK45:VKN45"/>
    <mergeCell ref="VKO45:VKR45"/>
    <mergeCell ref="VKS45:VKV45"/>
    <mergeCell ref="VKW45:VKZ45"/>
    <mergeCell ref="VJM45:VJP45"/>
    <mergeCell ref="VJQ45:VJT45"/>
    <mergeCell ref="VJU45:VJX45"/>
    <mergeCell ref="VJY45:VKB45"/>
    <mergeCell ref="VKC45:VKF45"/>
    <mergeCell ref="VIS45:VIV45"/>
    <mergeCell ref="VIW45:VIZ45"/>
    <mergeCell ref="VJA45:VJD45"/>
    <mergeCell ref="VJE45:VJH45"/>
    <mergeCell ref="VJI45:VJL45"/>
    <mergeCell ref="VHY45:VIB45"/>
    <mergeCell ref="VIC45:VIF45"/>
    <mergeCell ref="VIG45:VIJ45"/>
    <mergeCell ref="VIK45:VIN45"/>
    <mergeCell ref="VIO45:VIR45"/>
    <mergeCell ref="VHE45:VHH45"/>
    <mergeCell ref="VHI45:VHL45"/>
    <mergeCell ref="VHM45:VHP45"/>
    <mergeCell ref="VHQ45:VHT45"/>
    <mergeCell ref="VHU45:VHX45"/>
    <mergeCell ref="VGK45:VGN45"/>
    <mergeCell ref="VGO45:VGR45"/>
    <mergeCell ref="VGS45:VGV45"/>
    <mergeCell ref="VGW45:VGZ45"/>
    <mergeCell ref="VHA45:VHD45"/>
    <mergeCell ref="VFQ45:VFT45"/>
    <mergeCell ref="VFU45:VFX45"/>
    <mergeCell ref="VFY45:VGB45"/>
    <mergeCell ref="VGC45:VGF45"/>
    <mergeCell ref="VGG45:VGJ45"/>
    <mergeCell ref="VEW45:VEZ45"/>
    <mergeCell ref="VFA45:VFD45"/>
    <mergeCell ref="VFE45:VFH45"/>
    <mergeCell ref="VFI45:VFL45"/>
    <mergeCell ref="VFM45:VFP45"/>
    <mergeCell ref="VEC45:VEF45"/>
    <mergeCell ref="VEG45:VEJ45"/>
    <mergeCell ref="VEK45:VEN45"/>
    <mergeCell ref="VEO45:VER45"/>
    <mergeCell ref="VES45:VEV45"/>
    <mergeCell ref="VDI45:VDL45"/>
    <mergeCell ref="VDM45:VDP45"/>
    <mergeCell ref="VDQ45:VDT45"/>
    <mergeCell ref="VDU45:VDX45"/>
    <mergeCell ref="VDY45:VEB45"/>
    <mergeCell ref="VCO45:VCR45"/>
    <mergeCell ref="VCS45:VCV45"/>
    <mergeCell ref="VCW45:VCZ45"/>
    <mergeCell ref="VDA45:VDD45"/>
    <mergeCell ref="VDE45:VDH45"/>
    <mergeCell ref="VBU45:VBX45"/>
    <mergeCell ref="VBY45:VCB45"/>
    <mergeCell ref="VCC45:VCF45"/>
    <mergeCell ref="VCG45:VCJ45"/>
    <mergeCell ref="VCK45:VCN45"/>
    <mergeCell ref="VBA45:VBD45"/>
    <mergeCell ref="VBE45:VBH45"/>
    <mergeCell ref="VBI45:VBL45"/>
    <mergeCell ref="VBM45:VBP45"/>
    <mergeCell ref="VBQ45:VBT45"/>
    <mergeCell ref="VAG45:VAJ45"/>
    <mergeCell ref="VAK45:VAN45"/>
    <mergeCell ref="VAO45:VAR45"/>
    <mergeCell ref="VAS45:VAV45"/>
    <mergeCell ref="VAW45:VAZ45"/>
    <mergeCell ref="UZM45:UZP45"/>
    <mergeCell ref="UZQ45:UZT45"/>
    <mergeCell ref="UZU45:UZX45"/>
    <mergeCell ref="UZY45:VAB45"/>
    <mergeCell ref="VAC45:VAF45"/>
    <mergeCell ref="UYS45:UYV45"/>
    <mergeCell ref="UYW45:UYZ45"/>
    <mergeCell ref="UZA45:UZD45"/>
    <mergeCell ref="UZE45:UZH45"/>
    <mergeCell ref="UZI45:UZL45"/>
    <mergeCell ref="UXY45:UYB45"/>
    <mergeCell ref="UYC45:UYF45"/>
    <mergeCell ref="UYG45:UYJ45"/>
    <mergeCell ref="UYK45:UYN45"/>
    <mergeCell ref="UYO45:UYR45"/>
    <mergeCell ref="UXE45:UXH45"/>
    <mergeCell ref="UXI45:UXL45"/>
    <mergeCell ref="UXM45:UXP45"/>
    <mergeCell ref="UXQ45:UXT45"/>
    <mergeCell ref="UXU45:UXX45"/>
    <mergeCell ref="UWK45:UWN45"/>
    <mergeCell ref="UWO45:UWR45"/>
    <mergeCell ref="UWS45:UWV45"/>
    <mergeCell ref="UWW45:UWZ45"/>
    <mergeCell ref="UXA45:UXD45"/>
    <mergeCell ref="UVQ45:UVT45"/>
    <mergeCell ref="UVU45:UVX45"/>
    <mergeCell ref="UVY45:UWB45"/>
    <mergeCell ref="UWC45:UWF45"/>
    <mergeCell ref="UWG45:UWJ45"/>
    <mergeCell ref="UUW45:UUZ45"/>
    <mergeCell ref="UVA45:UVD45"/>
    <mergeCell ref="UVE45:UVH45"/>
    <mergeCell ref="UVI45:UVL45"/>
    <mergeCell ref="UVM45:UVP45"/>
    <mergeCell ref="UUC45:UUF45"/>
    <mergeCell ref="UUG45:UUJ45"/>
    <mergeCell ref="UUK45:UUN45"/>
    <mergeCell ref="UUO45:UUR45"/>
    <mergeCell ref="UUS45:UUV45"/>
    <mergeCell ref="UTI45:UTL45"/>
    <mergeCell ref="UTM45:UTP45"/>
    <mergeCell ref="UTQ45:UTT45"/>
    <mergeCell ref="UTU45:UTX45"/>
    <mergeCell ref="UTY45:UUB45"/>
    <mergeCell ref="USO45:USR45"/>
    <mergeCell ref="USS45:USV45"/>
    <mergeCell ref="USW45:USZ45"/>
    <mergeCell ref="UTA45:UTD45"/>
    <mergeCell ref="UTE45:UTH45"/>
    <mergeCell ref="URU45:URX45"/>
    <mergeCell ref="URY45:USB45"/>
    <mergeCell ref="USC45:USF45"/>
    <mergeCell ref="USG45:USJ45"/>
    <mergeCell ref="USK45:USN45"/>
    <mergeCell ref="URA45:URD45"/>
    <mergeCell ref="URE45:URH45"/>
    <mergeCell ref="URI45:URL45"/>
    <mergeCell ref="URM45:URP45"/>
    <mergeCell ref="URQ45:URT45"/>
    <mergeCell ref="UQG45:UQJ45"/>
    <mergeCell ref="UQK45:UQN45"/>
    <mergeCell ref="UQO45:UQR45"/>
    <mergeCell ref="UQS45:UQV45"/>
    <mergeCell ref="UQW45:UQZ45"/>
    <mergeCell ref="UPM45:UPP45"/>
    <mergeCell ref="UPQ45:UPT45"/>
    <mergeCell ref="UPU45:UPX45"/>
    <mergeCell ref="UPY45:UQB45"/>
    <mergeCell ref="UQC45:UQF45"/>
    <mergeCell ref="UOS45:UOV45"/>
    <mergeCell ref="UOW45:UOZ45"/>
    <mergeCell ref="UPA45:UPD45"/>
    <mergeCell ref="UPE45:UPH45"/>
    <mergeCell ref="UPI45:UPL45"/>
    <mergeCell ref="UNY45:UOB45"/>
    <mergeCell ref="UOC45:UOF45"/>
    <mergeCell ref="UOG45:UOJ45"/>
    <mergeCell ref="UOK45:UON45"/>
    <mergeCell ref="UOO45:UOR45"/>
    <mergeCell ref="UNE45:UNH45"/>
    <mergeCell ref="UNI45:UNL45"/>
    <mergeCell ref="UNM45:UNP45"/>
    <mergeCell ref="UNQ45:UNT45"/>
    <mergeCell ref="UNU45:UNX45"/>
    <mergeCell ref="UMK45:UMN45"/>
    <mergeCell ref="UMO45:UMR45"/>
    <mergeCell ref="UMS45:UMV45"/>
    <mergeCell ref="UMW45:UMZ45"/>
    <mergeCell ref="UNA45:UND45"/>
    <mergeCell ref="ULQ45:ULT45"/>
    <mergeCell ref="ULU45:ULX45"/>
    <mergeCell ref="ULY45:UMB45"/>
    <mergeCell ref="UMC45:UMF45"/>
    <mergeCell ref="UMG45:UMJ45"/>
    <mergeCell ref="UKW45:UKZ45"/>
    <mergeCell ref="ULA45:ULD45"/>
    <mergeCell ref="ULE45:ULH45"/>
    <mergeCell ref="ULI45:ULL45"/>
    <mergeCell ref="ULM45:ULP45"/>
    <mergeCell ref="UKC45:UKF45"/>
    <mergeCell ref="UKG45:UKJ45"/>
    <mergeCell ref="UKK45:UKN45"/>
    <mergeCell ref="UKO45:UKR45"/>
    <mergeCell ref="UKS45:UKV45"/>
    <mergeCell ref="UJI45:UJL45"/>
    <mergeCell ref="UJM45:UJP45"/>
    <mergeCell ref="UJQ45:UJT45"/>
    <mergeCell ref="UJU45:UJX45"/>
    <mergeCell ref="UJY45:UKB45"/>
    <mergeCell ref="UIO45:UIR45"/>
    <mergeCell ref="UIS45:UIV45"/>
    <mergeCell ref="UIW45:UIZ45"/>
    <mergeCell ref="UJA45:UJD45"/>
    <mergeCell ref="UJE45:UJH45"/>
    <mergeCell ref="UHU45:UHX45"/>
    <mergeCell ref="UHY45:UIB45"/>
    <mergeCell ref="UIC45:UIF45"/>
    <mergeCell ref="UIG45:UIJ45"/>
    <mergeCell ref="UIK45:UIN45"/>
    <mergeCell ref="UHA45:UHD45"/>
    <mergeCell ref="UHE45:UHH45"/>
    <mergeCell ref="UHI45:UHL45"/>
    <mergeCell ref="UHM45:UHP45"/>
    <mergeCell ref="UHQ45:UHT45"/>
    <mergeCell ref="UGG45:UGJ45"/>
    <mergeCell ref="UGK45:UGN45"/>
    <mergeCell ref="UGO45:UGR45"/>
    <mergeCell ref="UGS45:UGV45"/>
    <mergeCell ref="UGW45:UGZ45"/>
    <mergeCell ref="UFM45:UFP45"/>
    <mergeCell ref="UFQ45:UFT45"/>
    <mergeCell ref="UFU45:UFX45"/>
    <mergeCell ref="UFY45:UGB45"/>
    <mergeCell ref="UGC45:UGF45"/>
    <mergeCell ref="UES45:UEV45"/>
    <mergeCell ref="UEW45:UEZ45"/>
    <mergeCell ref="UFA45:UFD45"/>
    <mergeCell ref="UFE45:UFH45"/>
    <mergeCell ref="UFI45:UFL45"/>
    <mergeCell ref="UDY45:UEB45"/>
    <mergeCell ref="UEC45:UEF45"/>
    <mergeCell ref="UEG45:UEJ45"/>
    <mergeCell ref="UEK45:UEN45"/>
    <mergeCell ref="UEO45:UER45"/>
    <mergeCell ref="UDE45:UDH45"/>
    <mergeCell ref="UDI45:UDL45"/>
    <mergeCell ref="UDM45:UDP45"/>
    <mergeCell ref="UDQ45:UDT45"/>
    <mergeCell ref="UDU45:UDX45"/>
    <mergeCell ref="UCK45:UCN45"/>
    <mergeCell ref="UCO45:UCR45"/>
    <mergeCell ref="UCS45:UCV45"/>
    <mergeCell ref="UCW45:UCZ45"/>
    <mergeCell ref="UDA45:UDD45"/>
    <mergeCell ref="UBQ45:UBT45"/>
    <mergeCell ref="UBU45:UBX45"/>
    <mergeCell ref="UBY45:UCB45"/>
    <mergeCell ref="UCC45:UCF45"/>
    <mergeCell ref="UCG45:UCJ45"/>
    <mergeCell ref="UAW45:UAZ45"/>
    <mergeCell ref="UBA45:UBD45"/>
    <mergeCell ref="UBE45:UBH45"/>
    <mergeCell ref="UBI45:UBL45"/>
    <mergeCell ref="UBM45:UBP45"/>
    <mergeCell ref="UAC45:UAF45"/>
    <mergeCell ref="UAG45:UAJ45"/>
    <mergeCell ref="UAK45:UAN45"/>
    <mergeCell ref="UAO45:UAR45"/>
    <mergeCell ref="UAS45:UAV45"/>
    <mergeCell ref="TZI45:TZL45"/>
    <mergeCell ref="TZM45:TZP45"/>
    <mergeCell ref="TZQ45:TZT45"/>
    <mergeCell ref="TZU45:TZX45"/>
    <mergeCell ref="TZY45:UAB45"/>
    <mergeCell ref="TYO45:TYR45"/>
    <mergeCell ref="TYS45:TYV45"/>
    <mergeCell ref="TYW45:TYZ45"/>
    <mergeCell ref="TZA45:TZD45"/>
    <mergeCell ref="TZE45:TZH45"/>
    <mergeCell ref="TXU45:TXX45"/>
    <mergeCell ref="TXY45:TYB45"/>
    <mergeCell ref="TYC45:TYF45"/>
    <mergeCell ref="TYG45:TYJ45"/>
    <mergeCell ref="TYK45:TYN45"/>
    <mergeCell ref="TXA45:TXD45"/>
    <mergeCell ref="TXE45:TXH45"/>
    <mergeCell ref="TXI45:TXL45"/>
    <mergeCell ref="TXM45:TXP45"/>
    <mergeCell ref="TXQ45:TXT45"/>
    <mergeCell ref="TWG45:TWJ45"/>
    <mergeCell ref="TWK45:TWN45"/>
    <mergeCell ref="TWO45:TWR45"/>
    <mergeCell ref="TWS45:TWV45"/>
    <mergeCell ref="TWW45:TWZ45"/>
    <mergeCell ref="TVM45:TVP45"/>
    <mergeCell ref="TVQ45:TVT45"/>
    <mergeCell ref="TVU45:TVX45"/>
    <mergeCell ref="TVY45:TWB45"/>
    <mergeCell ref="TWC45:TWF45"/>
    <mergeCell ref="TUS45:TUV45"/>
    <mergeCell ref="TUW45:TUZ45"/>
    <mergeCell ref="TVA45:TVD45"/>
    <mergeCell ref="TVE45:TVH45"/>
    <mergeCell ref="TVI45:TVL45"/>
    <mergeCell ref="TTY45:TUB45"/>
    <mergeCell ref="TUC45:TUF45"/>
    <mergeCell ref="TUG45:TUJ45"/>
    <mergeCell ref="TUK45:TUN45"/>
    <mergeCell ref="TUO45:TUR45"/>
    <mergeCell ref="TTE45:TTH45"/>
    <mergeCell ref="TTI45:TTL45"/>
    <mergeCell ref="TTM45:TTP45"/>
    <mergeCell ref="TTQ45:TTT45"/>
    <mergeCell ref="TTU45:TTX45"/>
    <mergeCell ref="TSK45:TSN45"/>
    <mergeCell ref="TSO45:TSR45"/>
    <mergeCell ref="TSS45:TSV45"/>
    <mergeCell ref="TSW45:TSZ45"/>
    <mergeCell ref="TTA45:TTD45"/>
    <mergeCell ref="TRQ45:TRT45"/>
    <mergeCell ref="TRU45:TRX45"/>
    <mergeCell ref="TRY45:TSB45"/>
    <mergeCell ref="TSC45:TSF45"/>
    <mergeCell ref="TSG45:TSJ45"/>
    <mergeCell ref="TQW45:TQZ45"/>
    <mergeCell ref="TRA45:TRD45"/>
    <mergeCell ref="TRE45:TRH45"/>
    <mergeCell ref="TRI45:TRL45"/>
    <mergeCell ref="TRM45:TRP45"/>
    <mergeCell ref="TQC45:TQF45"/>
    <mergeCell ref="TQG45:TQJ45"/>
    <mergeCell ref="TQK45:TQN45"/>
    <mergeCell ref="TQO45:TQR45"/>
    <mergeCell ref="TQS45:TQV45"/>
    <mergeCell ref="TPI45:TPL45"/>
    <mergeCell ref="TPM45:TPP45"/>
    <mergeCell ref="TPQ45:TPT45"/>
    <mergeCell ref="TPU45:TPX45"/>
    <mergeCell ref="TPY45:TQB45"/>
    <mergeCell ref="TOO45:TOR45"/>
    <mergeCell ref="TOS45:TOV45"/>
    <mergeCell ref="TOW45:TOZ45"/>
    <mergeCell ref="TPA45:TPD45"/>
    <mergeCell ref="TPE45:TPH45"/>
    <mergeCell ref="TNU45:TNX45"/>
    <mergeCell ref="TNY45:TOB45"/>
    <mergeCell ref="TOC45:TOF45"/>
    <mergeCell ref="TOG45:TOJ45"/>
    <mergeCell ref="TOK45:TON45"/>
    <mergeCell ref="TNA45:TND45"/>
    <mergeCell ref="TNE45:TNH45"/>
    <mergeCell ref="TNI45:TNL45"/>
    <mergeCell ref="TNM45:TNP45"/>
    <mergeCell ref="TNQ45:TNT45"/>
    <mergeCell ref="TMG45:TMJ45"/>
    <mergeCell ref="TMK45:TMN45"/>
    <mergeCell ref="TMO45:TMR45"/>
    <mergeCell ref="TMS45:TMV45"/>
    <mergeCell ref="TMW45:TMZ45"/>
    <mergeCell ref="TLM45:TLP45"/>
    <mergeCell ref="TLQ45:TLT45"/>
    <mergeCell ref="TLU45:TLX45"/>
    <mergeCell ref="TLY45:TMB45"/>
    <mergeCell ref="TMC45:TMF45"/>
    <mergeCell ref="TKS45:TKV45"/>
    <mergeCell ref="TKW45:TKZ45"/>
    <mergeCell ref="TLA45:TLD45"/>
    <mergeCell ref="TLE45:TLH45"/>
    <mergeCell ref="TLI45:TLL45"/>
    <mergeCell ref="TJY45:TKB45"/>
    <mergeCell ref="TKC45:TKF45"/>
    <mergeCell ref="TKG45:TKJ45"/>
    <mergeCell ref="TKK45:TKN45"/>
    <mergeCell ref="TKO45:TKR45"/>
    <mergeCell ref="TJE45:TJH45"/>
    <mergeCell ref="TJI45:TJL45"/>
    <mergeCell ref="TJM45:TJP45"/>
    <mergeCell ref="TJQ45:TJT45"/>
    <mergeCell ref="TJU45:TJX45"/>
    <mergeCell ref="TIK45:TIN45"/>
    <mergeCell ref="TIO45:TIR45"/>
    <mergeCell ref="TIS45:TIV45"/>
    <mergeCell ref="TIW45:TIZ45"/>
    <mergeCell ref="TJA45:TJD45"/>
    <mergeCell ref="THQ45:THT45"/>
    <mergeCell ref="THU45:THX45"/>
    <mergeCell ref="THY45:TIB45"/>
    <mergeCell ref="TIC45:TIF45"/>
    <mergeCell ref="TIG45:TIJ45"/>
    <mergeCell ref="TGW45:TGZ45"/>
    <mergeCell ref="THA45:THD45"/>
    <mergeCell ref="THE45:THH45"/>
    <mergeCell ref="THI45:THL45"/>
    <mergeCell ref="THM45:THP45"/>
    <mergeCell ref="TGC45:TGF45"/>
    <mergeCell ref="TGG45:TGJ45"/>
    <mergeCell ref="TGK45:TGN45"/>
    <mergeCell ref="TGO45:TGR45"/>
    <mergeCell ref="TGS45:TGV45"/>
    <mergeCell ref="TFI45:TFL45"/>
    <mergeCell ref="TFM45:TFP45"/>
    <mergeCell ref="TFQ45:TFT45"/>
    <mergeCell ref="TFU45:TFX45"/>
    <mergeCell ref="TFY45:TGB45"/>
    <mergeCell ref="TEO45:TER45"/>
    <mergeCell ref="TES45:TEV45"/>
    <mergeCell ref="TEW45:TEZ45"/>
    <mergeCell ref="TFA45:TFD45"/>
    <mergeCell ref="TFE45:TFH45"/>
    <mergeCell ref="TDU45:TDX45"/>
    <mergeCell ref="TDY45:TEB45"/>
    <mergeCell ref="TEC45:TEF45"/>
    <mergeCell ref="TEG45:TEJ45"/>
    <mergeCell ref="TEK45:TEN45"/>
    <mergeCell ref="TDA45:TDD45"/>
    <mergeCell ref="TDE45:TDH45"/>
    <mergeCell ref="TDI45:TDL45"/>
    <mergeCell ref="TDM45:TDP45"/>
    <mergeCell ref="TDQ45:TDT45"/>
    <mergeCell ref="TCG45:TCJ45"/>
    <mergeCell ref="TCK45:TCN45"/>
    <mergeCell ref="TCO45:TCR45"/>
    <mergeCell ref="TCS45:TCV45"/>
    <mergeCell ref="TCW45:TCZ45"/>
    <mergeCell ref="TBM45:TBP45"/>
    <mergeCell ref="TBQ45:TBT45"/>
    <mergeCell ref="TBU45:TBX45"/>
    <mergeCell ref="TBY45:TCB45"/>
    <mergeCell ref="TCC45:TCF45"/>
    <mergeCell ref="TAS45:TAV45"/>
    <mergeCell ref="TAW45:TAZ45"/>
    <mergeCell ref="TBA45:TBD45"/>
    <mergeCell ref="TBE45:TBH45"/>
    <mergeCell ref="TBI45:TBL45"/>
    <mergeCell ref="SZY45:TAB45"/>
    <mergeCell ref="TAC45:TAF45"/>
    <mergeCell ref="TAG45:TAJ45"/>
    <mergeCell ref="TAK45:TAN45"/>
    <mergeCell ref="TAO45:TAR45"/>
    <mergeCell ref="SZE45:SZH45"/>
    <mergeCell ref="SZI45:SZL45"/>
    <mergeCell ref="SZM45:SZP45"/>
    <mergeCell ref="SZQ45:SZT45"/>
    <mergeCell ref="SZU45:SZX45"/>
    <mergeCell ref="SYK45:SYN45"/>
    <mergeCell ref="SYO45:SYR45"/>
    <mergeCell ref="SYS45:SYV45"/>
    <mergeCell ref="SYW45:SYZ45"/>
    <mergeCell ref="SZA45:SZD45"/>
    <mergeCell ref="SXQ45:SXT45"/>
    <mergeCell ref="SXU45:SXX45"/>
    <mergeCell ref="SXY45:SYB45"/>
    <mergeCell ref="SYC45:SYF45"/>
    <mergeCell ref="SYG45:SYJ45"/>
    <mergeCell ref="SWW45:SWZ45"/>
    <mergeCell ref="SXA45:SXD45"/>
    <mergeCell ref="SXE45:SXH45"/>
    <mergeCell ref="SXI45:SXL45"/>
    <mergeCell ref="SXM45:SXP45"/>
    <mergeCell ref="SWC45:SWF45"/>
    <mergeCell ref="SWG45:SWJ45"/>
    <mergeCell ref="SWK45:SWN45"/>
    <mergeCell ref="SWO45:SWR45"/>
    <mergeCell ref="SWS45:SWV45"/>
    <mergeCell ref="SVI45:SVL45"/>
    <mergeCell ref="SVM45:SVP45"/>
    <mergeCell ref="SVQ45:SVT45"/>
    <mergeCell ref="SVU45:SVX45"/>
    <mergeCell ref="SVY45:SWB45"/>
    <mergeCell ref="SUO45:SUR45"/>
    <mergeCell ref="SUS45:SUV45"/>
    <mergeCell ref="SUW45:SUZ45"/>
    <mergeCell ref="SVA45:SVD45"/>
    <mergeCell ref="SVE45:SVH45"/>
    <mergeCell ref="STU45:STX45"/>
    <mergeCell ref="STY45:SUB45"/>
    <mergeCell ref="SUC45:SUF45"/>
    <mergeCell ref="SUG45:SUJ45"/>
    <mergeCell ref="SUK45:SUN45"/>
    <mergeCell ref="STA45:STD45"/>
    <mergeCell ref="STE45:STH45"/>
    <mergeCell ref="STI45:STL45"/>
    <mergeCell ref="STM45:STP45"/>
    <mergeCell ref="STQ45:STT45"/>
    <mergeCell ref="SSG45:SSJ45"/>
    <mergeCell ref="SSK45:SSN45"/>
    <mergeCell ref="SSO45:SSR45"/>
    <mergeCell ref="SSS45:SSV45"/>
    <mergeCell ref="SSW45:SSZ45"/>
    <mergeCell ref="SRM45:SRP45"/>
    <mergeCell ref="SRQ45:SRT45"/>
    <mergeCell ref="SRU45:SRX45"/>
    <mergeCell ref="SRY45:SSB45"/>
    <mergeCell ref="SSC45:SSF45"/>
    <mergeCell ref="SQS45:SQV45"/>
    <mergeCell ref="SQW45:SQZ45"/>
    <mergeCell ref="SRA45:SRD45"/>
    <mergeCell ref="SRE45:SRH45"/>
    <mergeCell ref="SRI45:SRL45"/>
    <mergeCell ref="SPY45:SQB45"/>
    <mergeCell ref="SQC45:SQF45"/>
    <mergeCell ref="SQG45:SQJ45"/>
    <mergeCell ref="SQK45:SQN45"/>
    <mergeCell ref="SQO45:SQR45"/>
    <mergeCell ref="SPE45:SPH45"/>
    <mergeCell ref="SPI45:SPL45"/>
    <mergeCell ref="SPM45:SPP45"/>
    <mergeCell ref="SPQ45:SPT45"/>
    <mergeCell ref="SPU45:SPX45"/>
    <mergeCell ref="SOK45:SON45"/>
    <mergeCell ref="SOO45:SOR45"/>
    <mergeCell ref="SOS45:SOV45"/>
    <mergeCell ref="SOW45:SOZ45"/>
    <mergeCell ref="SPA45:SPD45"/>
    <mergeCell ref="SNQ45:SNT45"/>
    <mergeCell ref="SNU45:SNX45"/>
    <mergeCell ref="SNY45:SOB45"/>
    <mergeCell ref="SOC45:SOF45"/>
    <mergeCell ref="SOG45:SOJ45"/>
    <mergeCell ref="SMW45:SMZ45"/>
    <mergeCell ref="SNA45:SND45"/>
    <mergeCell ref="SNE45:SNH45"/>
    <mergeCell ref="SNI45:SNL45"/>
    <mergeCell ref="SNM45:SNP45"/>
    <mergeCell ref="SMC45:SMF45"/>
    <mergeCell ref="SMG45:SMJ45"/>
    <mergeCell ref="SMK45:SMN45"/>
    <mergeCell ref="SMO45:SMR45"/>
    <mergeCell ref="SMS45:SMV45"/>
    <mergeCell ref="SLI45:SLL45"/>
    <mergeCell ref="SLM45:SLP45"/>
    <mergeCell ref="SLQ45:SLT45"/>
    <mergeCell ref="SLU45:SLX45"/>
    <mergeCell ref="SLY45:SMB45"/>
    <mergeCell ref="SKO45:SKR45"/>
    <mergeCell ref="SKS45:SKV45"/>
    <mergeCell ref="SKW45:SKZ45"/>
    <mergeCell ref="SLA45:SLD45"/>
    <mergeCell ref="SLE45:SLH45"/>
    <mergeCell ref="SJU45:SJX45"/>
    <mergeCell ref="SJY45:SKB45"/>
    <mergeCell ref="SKC45:SKF45"/>
    <mergeCell ref="SKG45:SKJ45"/>
    <mergeCell ref="SKK45:SKN45"/>
    <mergeCell ref="SJA45:SJD45"/>
    <mergeCell ref="SJE45:SJH45"/>
    <mergeCell ref="SJI45:SJL45"/>
    <mergeCell ref="SJM45:SJP45"/>
    <mergeCell ref="SJQ45:SJT45"/>
    <mergeCell ref="SIG45:SIJ45"/>
    <mergeCell ref="SIK45:SIN45"/>
    <mergeCell ref="SIO45:SIR45"/>
    <mergeCell ref="SIS45:SIV45"/>
    <mergeCell ref="SIW45:SIZ45"/>
    <mergeCell ref="SHM45:SHP45"/>
    <mergeCell ref="SHQ45:SHT45"/>
    <mergeCell ref="SHU45:SHX45"/>
    <mergeCell ref="SHY45:SIB45"/>
    <mergeCell ref="SIC45:SIF45"/>
    <mergeCell ref="SGS45:SGV45"/>
    <mergeCell ref="SGW45:SGZ45"/>
    <mergeCell ref="SHA45:SHD45"/>
    <mergeCell ref="SHE45:SHH45"/>
    <mergeCell ref="SHI45:SHL45"/>
    <mergeCell ref="SFY45:SGB45"/>
    <mergeCell ref="SGC45:SGF45"/>
    <mergeCell ref="SGG45:SGJ45"/>
    <mergeCell ref="SGK45:SGN45"/>
    <mergeCell ref="SGO45:SGR45"/>
    <mergeCell ref="SFE45:SFH45"/>
    <mergeCell ref="SFI45:SFL45"/>
    <mergeCell ref="SFM45:SFP45"/>
    <mergeCell ref="SFQ45:SFT45"/>
    <mergeCell ref="SFU45:SFX45"/>
    <mergeCell ref="SEK45:SEN45"/>
    <mergeCell ref="SEO45:SER45"/>
    <mergeCell ref="SES45:SEV45"/>
    <mergeCell ref="SEW45:SEZ45"/>
    <mergeCell ref="SFA45:SFD45"/>
    <mergeCell ref="SDQ45:SDT45"/>
    <mergeCell ref="SDU45:SDX45"/>
    <mergeCell ref="SDY45:SEB45"/>
    <mergeCell ref="SEC45:SEF45"/>
    <mergeCell ref="SEG45:SEJ45"/>
    <mergeCell ref="SCW45:SCZ45"/>
    <mergeCell ref="SDA45:SDD45"/>
    <mergeCell ref="SDE45:SDH45"/>
    <mergeCell ref="SDI45:SDL45"/>
    <mergeCell ref="SDM45:SDP45"/>
    <mergeCell ref="SCC45:SCF45"/>
    <mergeCell ref="SCG45:SCJ45"/>
    <mergeCell ref="SCK45:SCN45"/>
    <mergeCell ref="SCO45:SCR45"/>
    <mergeCell ref="SCS45:SCV45"/>
    <mergeCell ref="SBI45:SBL45"/>
    <mergeCell ref="SBM45:SBP45"/>
    <mergeCell ref="SBQ45:SBT45"/>
    <mergeCell ref="SBU45:SBX45"/>
    <mergeCell ref="SBY45:SCB45"/>
    <mergeCell ref="SAO45:SAR45"/>
    <mergeCell ref="SAS45:SAV45"/>
    <mergeCell ref="SAW45:SAZ45"/>
    <mergeCell ref="SBA45:SBD45"/>
    <mergeCell ref="SBE45:SBH45"/>
    <mergeCell ref="RZU45:RZX45"/>
    <mergeCell ref="RZY45:SAB45"/>
    <mergeCell ref="SAC45:SAF45"/>
    <mergeCell ref="SAG45:SAJ45"/>
    <mergeCell ref="SAK45:SAN45"/>
    <mergeCell ref="RZA45:RZD45"/>
    <mergeCell ref="RZE45:RZH45"/>
    <mergeCell ref="RZI45:RZL45"/>
    <mergeCell ref="RZM45:RZP45"/>
    <mergeCell ref="RZQ45:RZT45"/>
    <mergeCell ref="RYG45:RYJ45"/>
    <mergeCell ref="RYK45:RYN45"/>
    <mergeCell ref="RYO45:RYR45"/>
    <mergeCell ref="RYS45:RYV45"/>
    <mergeCell ref="RYW45:RYZ45"/>
    <mergeCell ref="RXM45:RXP45"/>
    <mergeCell ref="RXQ45:RXT45"/>
    <mergeCell ref="RXU45:RXX45"/>
    <mergeCell ref="RXY45:RYB45"/>
    <mergeCell ref="RYC45:RYF45"/>
    <mergeCell ref="RWS45:RWV45"/>
    <mergeCell ref="RWW45:RWZ45"/>
    <mergeCell ref="RXA45:RXD45"/>
    <mergeCell ref="RXE45:RXH45"/>
    <mergeCell ref="RXI45:RXL45"/>
    <mergeCell ref="RVY45:RWB45"/>
    <mergeCell ref="RWC45:RWF45"/>
    <mergeCell ref="RWG45:RWJ45"/>
    <mergeCell ref="RWK45:RWN45"/>
    <mergeCell ref="RWO45:RWR45"/>
    <mergeCell ref="RVE45:RVH45"/>
    <mergeCell ref="RVI45:RVL45"/>
    <mergeCell ref="RVM45:RVP45"/>
    <mergeCell ref="RVQ45:RVT45"/>
    <mergeCell ref="RVU45:RVX45"/>
    <mergeCell ref="RUK45:RUN45"/>
    <mergeCell ref="RUO45:RUR45"/>
    <mergeCell ref="RUS45:RUV45"/>
    <mergeCell ref="RUW45:RUZ45"/>
    <mergeCell ref="RVA45:RVD45"/>
    <mergeCell ref="RTQ45:RTT45"/>
    <mergeCell ref="RTU45:RTX45"/>
    <mergeCell ref="RTY45:RUB45"/>
    <mergeCell ref="RUC45:RUF45"/>
    <mergeCell ref="RUG45:RUJ45"/>
    <mergeCell ref="RSW45:RSZ45"/>
    <mergeCell ref="RTA45:RTD45"/>
    <mergeCell ref="RTE45:RTH45"/>
    <mergeCell ref="RTI45:RTL45"/>
    <mergeCell ref="RTM45:RTP45"/>
    <mergeCell ref="RSC45:RSF45"/>
    <mergeCell ref="RSG45:RSJ45"/>
    <mergeCell ref="RSK45:RSN45"/>
    <mergeCell ref="RSO45:RSR45"/>
    <mergeCell ref="RSS45:RSV45"/>
    <mergeCell ref="RRI45:RRL45"/>
    <mergeCell ref="RRM45:RRP45"/>
    <mergeCell ref="RRQ45:RRT45"/>
    <mergeCell ref="RRU45:RRX45"/>
    <mergeCell ref="RRY45:RSB45"/>
    <mergeCell ref="RQO45:RQR45"/>
    <mergeCell ref="RQS45:RQV45"/>
    <mergeCell ref="RQW45:RQZ45"/>
    <mergeCell ref="RRA45:RRD45"/>
    <mergeCell ref="RRE45:RRH45"/>
    <mergeCell ref="RPU45:RPX45"/>
    <mergeCell ref="RPY45:RQB45"/>
    <mergeCell ref="RQC45:RQF45"/>
    <mergeCell ref="RQG45:RQJ45"/>
    <mergeCell ref="RQK45:RQN45"/>
    <mergeCell ref="RPA45:RPD45"/>
    <mergeCell ref="RPE45:RPH45"/>
    <mergeCell ref="RPI45:RPL45"/>
    <mergeCell ref="RPM45:RPP45"/>
    <mergeCell ref="RPQ45:RPT45"/>
    <mergeCell ref="ROG45:ROJ45"/>
    <mergeCell ref="ROK45:RON45"/>
    <mergeCell ref="ROO45:ROR45"/>
    <mergeCell ref="ROS45:ROV45"/>
    <mergeCell ref="ROW45:ROZ45"/>
    <mergeCell ref="RNM45:RNP45"/>
    <mergeCell ref="RNQ45:RNT45"/>
    <mergeCell ref="RNU45:RNX45"/>
    <mergeCell ref="RNY45:ROB45"/>
    <mergeCell ref="ROC45:ROF45"/>
    <mergeCell ref="RMS45:RMV45"/>
    <mergeCell ref="RMW45:RMZ45"/>
    <mergeCell ref="RNA45:RND45"/>
    <mergeCell ref="RNE45:RNH45"/>
    <mergeCell ref="RNI45:RNL45"/>
    <mergeCell ref="RLY45:RMB45"/>
    <mergeCell ref="RMC45:RMF45"/>
    <mergeCell ref="RMG45:RMJ45"/>
    <mergeCell ref="RMK45:RMN45"/>
    <mergeCell ref="RMO45:RMR45"/>
    <mergeCell ref="RLE45:RLH45"/>
    <mergeCell ref="RLI45:RLL45"/>
    <mergeCell ref="RLM45:RLP45"/>
    <mergeCell ref="RLQ45:RLT45"/>
    <mergeCell ref="RLU45:RLX45"/>
    <mergeCell ref="RKK45:RKN45"/>
    <mergeCell ref="RKO45:RKR45"/>
    <mergeCell ref="RKS45:RKV45"/>
    <mergeCell ref="RKW45:RKZ45"/>
    <mergeCell ref="RLA45:RLD45"/>
    <mergeCell ref="RJQ45:RJT45"/>
    <mergeCell ref="RJU45:RJX45"/>
    <mergeCell ref="RJY45:RKB45"/>
    <mergeCell ref="RKC45:RKF45"/>
    <mergeCell ref="RKG45:RKJ45"/>
    <mergeCell ref="RIW45:RIZ45"/>
    <mergeCell ref="RJA45:RJD45"/>
    <mergeCell ref="RJE45:RJH45"/>
    <mergeCell ref="RJI45:RJL45"/>
    <mergeCell ref="RJM45:RJP45"/>
    <mergeCell ref="RIC45:RIF45"/>
    <mergeCell ref="RIG45:RIJ45"/>
    <mergeCell ref="RIK45:RIN45"/>
    <mergeCell ref="RIO45:RIR45"/>
    <mergeCell ref="RIS45:RIV45"/>
    <mergeCell ref="RHI45:RHL45"/>
    <mergeCell ref="RHM45:RHP45"/>
    <mergeCell ref="RHQ45:RHT45"/>
    <mergeCell ref="RHU45:RHX45"/>
    <mergeCell ref="RHY45:RIB45"/>
    <mergeCell ref="RGO45:RGR45"/>
    <mergeCell ref="RGS45:RGV45"/>
    <mergeCell ref="RGW45:RGZ45"/>
    <mergeCell ref="RHA45:RHD45"/>
    <mergeCell ref="RHE45:RHH45"/>
    <mergeCell ref="RFU45:RFX45"/>
    <mergeCell ref="RFY45:RGB45"/>
    <mergeCell ref="RGC45:RGF45"/>
    <mergeCell ref="RGG45:RGJ45"/>
    <mergeCell ref="RGK45:RGN45"/>
    <mergeCell ref="RFA45:RFD45"/>
    <mergeCell ref="RFE45:RFH45"/>
    <mergeCell ref="RFI45:RFL45"/>
    <mergeCell ref="RFM45:RFP45"/>
    <mergeCell ref="RFQ45:RFT45"/>
    <mergeCell ref="REG45:REJ45"/>
    <mergeCell ref="REK45:REN45"/>
    <mergeCell ref="REO45:RER45"/>
    <mergeCell ref="RES45:REV45"/>
    <mergeCell ref="REW45:REZ45"/>
    <mergeCell ref="RDM45:RDP45"/>
    <mergeCell ref="RDQ45:RDT45"/>
    <mergeCell ref="RDU45:RDX45"/>
    <mergeCell ref="RDY45:REB45"/>
    <mergeCell ref="REC45:REF45"/>
    <mergeCell ref="RCS45:RCV45"/>
    <mergeCell ref="RCW45:RCZ45"/>
    <mergeCell ref="RDA45:RDD45"/>
    <mergeCell ref="RDE45:RDH45"/>
    <mergeCell ref="RDI45:RDL45"/>
    <mergeCell ref="RBY45:RCB45"/>
    <mergeCell ref="RCC45:RCF45"/>
    <mergeCell ref="RCG45:RCJ45"/>
    <mergeCell ref="RCK45:RCN45"/>
    <mergeCell ref="RCO45:RCR45"/>
    <mergeCell ref="RBE45:RBH45"/>
    <mergeCell ref="RBI45:RBL45"/>
    <mergeCell ref="RBM45:RBP45"/>
    <mergeCell ref="RBQ45:RBT45"/>
    <mergeCell ref="RBU45:RBX45"/>
    <mergeCell ref="RAK45:RAN45"/>
    <mergeCell ref="RAO45:RAR45"/>
    <mergeCell ref="RAS45:RAV45"/>
    <mergeCell ref="RAW45:RAZ45"/>
    <mergeCell ref="RBA45:RBD45"/>
    <mergeCell ref="QZQ45:QZT45"/>
    <mergeCell ref="QZU45:QZX45"/>
    <mergeCell ref="QZY45:RAB45"/>
    <mergeCell ref="RAC45:RAF45"/>
    <mergeCell ref="RAG45:RAJ45"/>
    <mergeCell ref="QYW45:QYZ45"/>
    <mergeCell ref="QZA45:QZD45"/>
    <mergeCell ref="QZE45:QZH45"/>
    <mergeCell ref="QZI45:QZL45"/>
    <mergeCell ref="QZM45:QZP45"/>
    <mergeCell ref="QYC45:QYF45"/>
    <mergeCell ref="QYG45:QYJ45"/>
    <mergeCell ref="QYK45:QYN45"/>
    <mergeCell ref="QYO45:QYR45"/>
    <mergeCell ref="QYS45:QYV45"/>
    <mergeCell ref="QXI45:QXL45"/>
    <mergeCell ref="QXM45:QXP45"/>
    <mergeCell ref="QXQ45:QXT45"/>
    <mergeCell ref="QXU45:QXX45"/>
    <mergeCell ref="QXY45:QYB45"/>
    <mergeCell ref="QWO45:QWR45"/>
    <mergeCell ref="QWS45:QWV45"/>
    <mergeCell ref="QWW45:QWZ45"/>
    <mergeCell ref="QXA45:QXD45"/>
    <mergeCell ref="QXE45:QXH45"/>
    <mergeCell ref="QVU45:QVX45"/>
    <mergeCell ref="QVY45:QWB45"/>
    <mergeCell ref="QWC45:QWF45"/>
    <mergeCell ref="QWG45:QWJ45"/>
    <mergeCell ref="QWK45:QWN45"/>
    <mergeCell ref="QVA45:QVD45"/>
    <mergeCell ref="QVE45:QVH45"/>
    <mergeCell ref="QVI45:QVL45"/>
    <mergeCell ref="QVM45:QVP45"/>
    <mergeCell ref="QVQ45:QVT45"/>
    <mergeCell ref="QUG45:QUJ45"/>
    <mergeCell ref="QUK45:QUN45"/>
    <mergeCell ref="QUO45:QUR45"/>
    <mergeCell ref="QUS45:QUV45"/>
    <mergeCell ref="QUW45:QUZ45"/>
    <mergeCell ref="QTM45:QTP45"/>
    <mergeCell ref="QTQ45:QTT45"/>
    <mergeCell ref="QTU45:QTX45"/>
    <mergeCell ref="QTY45:QUB45"/>
    <mergeCell ref="QUC45:QUF45"/>
    <mergeCell ref="QSS45:QSV45"/>
    <mergeCell ref="QSW45:QSZ45"/>
    <mergeCell ref="QTA45:QTD45"/>
    <mergeCell ref="QTE45:QTH45"/>
    <mergeCell ref="QTI45:QTL45"/>
    <mergeCell ref="QRY45:QSB45"/>
    <mergeCell ref="QSC45:QSF45"/>
    <mergeCell ref="QSG45:QSJ45"/>
    <mergeCell ref="QSK45:QSN45"/>
    <mergeCell ref="QSO45:QSR45"/>
    <mergeCell ref="QRE45:QRH45"/>
    <mergeCell ref="QRI45:QRL45"/>
    <mergeCell ref="QRM45:QRP45"/>
    <mergeCell ref="QRQ45:QRT45"/>
    <mergeCell ref="QRU45:QRX45"/>
    <mergeCell ref="QQK45:QQN45"/>
    <mergeCell ref="QQO45:QQR45"/>
    <mergeCell ref="QQS45:QQV45"/>
    <mergeCell ref="QQW45:QQZ45"/>
    <mergeCell ref="QRA45:QRD45"/>
    <mergeCell ref="QPQ45:QPT45"/>
    <mergeCell ref="QPU45:QPX45"/>
    <mergeCell ref="QPY45:QQB45"/>
    <mergeCell ref="QQC45:QQF45"/>
    <mergeCell ref="QQG45:QQJ45"/>
    <mergeCell ref="QOW45:QOZ45"/>
    <mergeCell ref="QPA45:QPD45"/>
    <mergeCell ref="QPE45:QPH45"/>
    <mergeCell ref="QPI45:QPL45"/>
    <mergeCell ref="QPM45:QPP45"/>
    <mergeCell ref="QOC45:QOF45"/>
    <mergeCell ref="QOG45:QOJ45"/>
    <mergeCell ref="QOK45:QON45"/>
    <mergeCell ref="QOO45:QOR45"/>
    <mergeCell ref="QOS45:QOV45"/>
    <mergeCell ref="QNI45:QNL45"/>
    <mergeCell ref="QNM45:QNP45"/>
    <mergeCell ref="QNQ45:QNT45"/>
    <mergeCell ref="QNU45:QNX45"/>
    <mergeCell ref="QNY45:QOB45"/>
    <mergeCell ref="QMO45:QMR45"/>
    <mergeCell ref="QMS45:QMV45"/>
    <mergeCell ref="QMW45:QMZ45"/>
    <mergeCell ref="QNA45:QND45"/>
    <mergeCell ref="QNE45:QNH45"/>
    <mergeCell ref="QLU45:QLX45"/>
    <mergeCell ref="QLY45:QMB45"/>
    <mergeCell ref="QMC45:QMF45"/>
    <mergeCell ref="QMG45:QMJ45"/>
    <mergeCell ref="QMK45:QMN45"/>
    <mergeCell ref="QLA45:QLD45"/>
    <mergeCell ref="QLE45:QLH45"/>
    <mergeCell ref="QLI45:QLL45"/>
    <mergeCell ref="QLM45:QLP45"/>
    <mergeCell ref="QLQ45:QLT45"/>
    <mergeCell ref="QKG45:QKJ45"/>
    <mergeCell ref="QKK45:QKN45"/>
    <mergeCell ref="QKO45:QKR45"/>
    <mergeCell ref="QKS45:QKV45"/>
    <mergeCell ref="QKW45:QKZ45"/>
    <mergeCell ref="QJM45:QJP45"/>
    <mergeCell ref="QJQ45:QJT45"/>
    <mergeCell ref="QJU45:QJX45"/>
    <mergeCell ref="QJY45:QKB45"/>
    <mergeCell ref="QKC45:QKF45"/>
    <mergeCell ref="QIS45:QIV45"/>
    <mergeCell ref="QIW45:QIZ45"/>
    <mergeCell ref="QJA45:QJD45"/>
    <mergeCell ref="QJE45:QJH45"/>
    <mergeCell ref="QJI45:QJL45"/>
    <mergeCell ref="QHY45:QIB45"/>
    <mergeCell ref="QIC45:QIF45"/>
    <mergeCell ref="QIG45:QIJ45"/>
    <mergeCell ref="QIK45:QIN45"/>
    <mergeCell ref="QIO45:QIR45"/>
    <mergeCell ref="QHE45:QHH45"/>
    <mergeCell ref="QHI45:QHL45"/>
    <mergeCell ref="QHM45:QHP45"/>
    <mergeCell ref="QHQ45:QHT45"/>
    <mergeCell ref="QHU45:QHX45"/>
    <mergeCell ref="QGK45:QGN45"/>
    <mergeCell ref="QGO45:QGR45"/>
    <mergeCell ref="QGS45:QGV45"/>
    <mergeCell ref="QGW45:QGZ45"/>
    <mergeCell ref="QHA45:QHD45"/>
    <mergeCell ref="QFQ45:QFT45"/>
    <mergeCell ref="QFU45:QFX45"/>
    <mergeCell ref="QFY45:QGB45"/>
    <mergeCell ref="QGC45:QGF45"/>
    <mergeCell ref="QGG45:QGJ45"/>
    <mergeCell ref="QEW45:QEZ45"/>
    <mergeCell ref="QFA45:QFD45"/>
    <mergeCell ref="QFE45:QFH45"/>
    <mergeCell ref="QFI45:QFL45"/>
    <mergeCell ref="QFM45:QFP45"/>
    <mergeCell ref="QEC45:QEF45"/>
    <mergeCell ref="QEG45:QEJ45"/>
    <mergeCell ref="QEK45:QEN45"/>
    <mergeCell ref="QEO45:QER45"/>
    <mergeCell ref="QES45:QEV45"/>
    <mergeCell ref="QDI45:QDL45"/>
    <mergeCell ref="QDM45:QDP45"/>
    <mergeCell ref="QDQ45:QDT45"/>
    <mergeCell ref="QDU45:QDX45"/>
    <mergeCell ref="QDY45:QEB45"/>
    <mergeCell ref="QCO45:QCR45"/>
    <mergeCell ref="QCS45:QCV45"/>
    <mergeCell ref="QCW45:QCZ45"/>
    <mergeCell ref="QDA45:QDD45"/>
    <mergeCell ref="QDE45:QDH45"/>
    <mergeCell ref="QBU45:QBX45"/>
    <mergeCell ref="QBY45:QCB45"/>
    <mergeCell ref="QCC45:QCF45"/>
    <mergeCell ref="QCG45:QCJ45"/>
    <mergeCell ref="QCK45:QCN45"/>
    <mergeCell ref="QBA45:QBD45"/>
    <mergeCell ref="QBE45:QBH45"/>
    <mergeCell ref="QBI45:QBL45"/>
    <mergeCell ref="QBM45:QBP45"/>
    <mergeCell ref="QBQ45:QBT45"/>
    <mergeCell ref="QAG45:QAJ45"/>
    <mergeCell ref="QAK45:QAN45"/>
    <mergeCell ref="QAO45:QAR45"/>
    <mergeCell ref="QAS45:QAV45"/>
    <mergeCell ref="QAW45:QAZ45"/>
    <mergeCell ref="PZM45:PZP45"/>
    <mergeCell ref="PZQ45:PZT45"/>
    <mergeCell ref="PZU45:PZX45"/>
    <mergeCell ref="PZY45:QAB45"/>
    <mergeCell ref="QAC45:QAF45"/>
    <mergeCell ref="PYS45:PYV45"/>
    <mergeCell ref="PYW45:PYZ45"/>
    <mergeCell ref="PZA45:PZD45"/>
    <mergeCell ref="PZE45:PZH45"/>
    <mergeCell ref="PZI45:PZL45"/>
    <mergeCell ref="PXY45:PYB45"/>
    <mergeCell ref="PYC45:PYF45"/>
    <mergeCell ref="PYG45:PYJ45"/>
    <mergeCell ref="PYK45:PYN45"/>
    <mergeCell ref="PYO45:PYR45"/>
    <mergeCell ref="PXE45:PXH45"/>
    <mergeCell ref="PXI45:PXL45"/>
    <mergeCell ref="PXM45:PXP45"/>
    <mergeCell ref="PXQ45:PXT45"/>
    <mergeCell ref="PXU45:PXX45"/>
    <mergeCell ref="PWK45:PWN45"/>
    <mergeCell ref="PWO45:PWR45"/>
    <mergeCell ref="PWS45:PWV45"/>
    <mergeCell ref="PWW45:PWZ45"/>
    <mergeCell ref="PXA45:PXD45"/>
    <mergeCell ref="PVQ45:PVT45"/>
    <mergeCell ref="PVU45:PVX45"/>
    <mergeCell ref="PVY45:PWB45"/>
    <mergeCell ref="PWC45:PWF45"/>
    <mergeCell ref="PWG45:PWJ45"/>
    <mergeCell ref="PUW45:PUZ45"/>
    <mergeCell ref="PVA45:PVD45"/>
    <mergeCell ref="PVE45:PVH45"/>
    <mergeCell ref="PVI45:PVL45"/>
    <mergeCell ref="PVM45:PVP45"/>
    <mergeCell ref="PUC45:PUF45"/>
    <mergeCell ref="PUG45:PUJ45"/>
    <mergeCell ref="PUK45:PUN45"/>
    <mergeCell ref="PUO45:PUR45"/>
    <mergeCell ref="PUS45:PUV45"/>
    <mergeCell ref="PTI45:PTL45"/>
    <mergeCell ref="PTM45:PTP45"/>
    <mergeCell ref="PTQ45:PTT45"/>
    <mergeCell ref="PTU45:PTX45"/>
    <mergeCell ref="PTY45:PUB45"/>
    <mergeCell ref="PSO45:PSR45"/>
    <mergeCell ref="PSS45:PSV45"/>
    <mergeCell ref="PSW45:PSZ45"/>
    <mergeCell ref="PTA45:PTD45"/>
    <mergeCell ref="PTE45:PTH45"/>
    <mergeCell ref="PRU45:PRX45"/>
    <mergeCell ref="PRY45:PSB45"/>
    <mergeCell ref="PSC45:PSF45"/>
    <mergeCell ref="PSG45:PSJ45"/>
    <mergeCell ref="PSK45:PSN45"/>
    <mergeCell ref="PRA45:PRD45"/>
    <mergeCell ref="PRE45:PRH45"/>
    <mergeCell ref="PRI45:PRL45"/>
    <mergeCell ref="PRM45:PRP45"/>
    <mergeCell ref="PRQ45:PRT45"/>
    <mergeCell ref="PQG45:PQJ45"/>
    <mergeCell ref="PQK45:PQN45"/>
    <mergeCell ref="PQO45:PQR45"/>
    <mergeCell ref="PQS45:PQV45"/>
    <mergeCell ref="PQW45:PQZ45"/>
    <mergeCell ref="PPM45:PPP45"/>
    <mergeCell ref="PPQ45:PPT45"/>
    <mergeCell ref="PPU45:PPX45"/>
    <mergeCell ref="PPY45:PQB45"/>
    <mergeCell ref="PQC45:PQF45"/>
    <mergeCell ref="POS45:POV45"/>
    <mergeCell ref="POW45:POZ45"/>
    <mergeCell ref="PPA45:PPD45"/>
    <mergeCell ref="PPE45:PPH45"/>
    <mergeCell ref="PPI45:PPL45"/>
    <mergeCell ref="PNY45:POB45"/>
    <mergeCell ref="POC45:POF45"/>
    <mergeCell ref="POG45:POJ45"/>
    <mergeCell ref="POK45:PON45"/>
    <mergeCell ref="POO45:POR45"/>
    <mergeCell ref="PNE45:PNH45"/>
    <mergeCell ref="PNI45:PNL45"/>
    <mergeCell ref="PNM45:PNP45"/>
    <mergeCell ref="PNQ45:PNT45"/>
    <mergeCell ref="PNU45:PNX45"/>
    <mergeCell ref="PMK45:PMN45"/>
    <mergeCell ref="PMO45:PMR45"/>
    <mergeCell ref="PMS45:PMV45"/>
    <mergeCell ref="PMW45:PMZ45"/>
    <mergeCell ref="PNA45:PND45"/>
    <mergeCell ref="PLQ45:PLT45"/>
    <mergeCell ref="PLU45:PLX45"/>
    <mergeCell ref="PLY45:PMB45"/>
    <mergeCell ref="PMC45:PMF45"/>
    <mergeCell ref="PMG45:PMJ45"/>
    <mergeCell ref="PKW45:PKZ45"/>
    <mergeCell ref="PLA45:PLD45"/>
    <mergeCell ref="PLE45:PLH45"/>
    <mergeCell ref="PLI45:PLL45"/>
    <mergeCell ref="PLM45:PLP45"/>
    <mergeCell ref="PKC45:PKF45"/>
    <mergeCell ref="PKG45:PKJ45"/>
    <mergeCell ref="PKK45:PKN45"/>
    <mergeCell ref="PKO45:PKR45"/>
    <mergeCell ref="PKS45:PKV45"/>
    <mergeCell ref="PJI45:PJL45"/>
    <mergeCell ref="PJM45:PJP45"/>
    <mergeCell ref="PJQ45:PJT45"/>
    <mergeCell ref="PJU45:PJX45"/>
    <mergeCell ref="PJY45:PKB45"/>
    <mergeCell ref="PIO45:PIR45"/>
    <mergeCell ref="PIS45:PIV45"/>
    <mergeCell ref="PIW45:PIZ45"/>
    <mergeCell ref="PJA45:PJD45"/>
    <mergeCell ref="PJE45:PJH45"/>
    <mergeCell ref="PHU45:PHX45"/>
    <mergeCell ref="PHY45:PIB45"/>
    <mergeCell ref="PIC45:PIF45"/>
    <mergeCell ref="PIG45:PIJ45"/>
    <mergeCell ref="PIK45:PIN45"/>
    <mergeCell ref="PHA45:PHD45"/>
    <mergeCell ref="PHE45:PHH45"/>
    <mergeCell ref="PHI45:PHL45"/>
    <mergeCell ref="PHM45:PHP45"/>
    <mergeCell ref="PHQ45:PHT45"/>
    <mergeCell ref="PGG45:PGJ45"/>
    <mergeCell ref="PGK45:PGN45"/>
    <mergeCell ref="PGO45:PGR45"/>
    <mergeCell ref="PGS45:PGV45"/>
    <mergeCell ref="PGW45:PGZ45"/>
    <mergeCell ref="PFM45:PFP45"/>
    <mergeCell ref="PFQ45:PFT45"/>
    <mergeCell ref="PFU45:PFX45"/>
    <mergeCell ref="PFY45:PGB45"/>
    <mergeCell ref="PGC45:PGF45"/>
    <mergeCell ref="PES45:PEV45"/>
    <mergeCell ref="PEW45:PEZ45"/>
    <mergeCell ref="PFA45:PFD45"/>
    <mergeCell ref="PFE45:PFH45"/>
    <mergeCell ref="PFI45:PFL45"/>
    <mergeCell ref="PDY45:PEB45"/>
    <mergeCell ref="PEC45:PEF45"/>
    <mergeCell ref="PEG45:PEJ45"/>
    <mergeCell ref="PEK45:PEN45"/>
    <mergeCell ref="PEO45:PER45"/>
    <mergeCell ref="PDE45:PDH45"/>
    <mergeCell ref="PDI45:PDL45"/>
    <mergeCell ref="PDM45:PDP45"/>
    <mergeCell ref="PDQ45:PDT45"/>
    <mergeCell ref="PDU45:PDX45"/>
    <mergeCell ref="PCK45:PCN45"/>
    <mergeCell ref="PCO45:PCR45"/>
    <mergeCell ref="PCS45:PCV45"/>
    <mergeCell ref="PCW45:PCZ45"/>
    <mergeCell ref="PDA45:PDD45"/>
    <mergeCell ref="PBQ45:PBT45"/>
    <mergeCell ref="PBU45:PBX45"/>
    <mergeCell ref="PBY45:PCB45"/>
    <mergeCell ref="PCC45:PCF45"/>
    <mergeCell ref="PCG45:PCJ45"/>
    <mergeCell ref="PAW45:PAZ45"/>
    <mergeCell ref="PBA45:PBD45"/>
    <mergeCell ref="PBE45:PBH45"/>
    <mergeCell ref="PBI45:PBL45"/>
    <mergeCell ref="PBM45:PBP45"/>
    <mergeCell ref="PAC45:PAF45"/>
    <mergeCell ref="PAG45:PAJ45"/>
    <mergeCell ref="PAK45:PAN45"/>
    <mergeCell ref="PAO45:PAR45"/>
    <mergeCell ref="PAS45:PAV45"/>
    <mergeCell ref="OZI45:OZL45"/>
    <mergeCell ref="OZM45:OZP45"/>
    <mergeCell ref="OZQ45:OZT45"/>
    <mergeCell ref="OZU45:OZX45"/>
    <mergeCell ref="OZY45:PAB45"/>
    <mergeCell ref="OYO45:OYR45"/>
    <mergeCell ref="OYS45:OYV45"/>
    <mergeCell ref="OYW45:OYZ45"/>
    <mergeCell ref="OZA45:OZD45"/>
    <mergeCell ref="OZE45:OZH45"/>
    <mergeCell ref="OXU45:OXX45"/>
    <mergeCell ref="OXY45:OYB45"/>
    <mergeCell ref="OYC45:OYF45"/>
    <mergeCell ref="OYG45:OYJ45"/>
    <mergeCell ref="OYK45:OYN45"/>
    <mergeCell ref="OXA45:OXD45"/>
    <mergeCell ref="OXE45:OXH45"/>
    <mergeCell ref="OXI45:OXL45"/>
    <mergeCell ref="OXM45:OXP45"/>
    <mergeCell ref="OXQ45:OXT45"/>
    <mergeCell ref="OWG45:OWJ45"/>
    <mergeCell ref="OWK45:OWN45"/>
    <mergeCell ref="OWO45:OWR45"/>
    <mergeCell ref="OWS45:OWV45"/>
    <mergeCell ref="OWW45:OWZ45"/>
    <mergeCell ref="OVM45:OVP45"/>
    <mergeCell ref="OVQ45:OVT45"/>
    <mergeCell ref="OVU45:OVX45"/>
    <mergeCell ref="OVY45:OWB45"/>
    <mergeCell ref="OWC45:OWF45"/>
    <mergeCell ref="OUS45:OUV45"/>
    <mergeCell ref="OUW45:OUZ45"/>
    <mergeCell ref="OVA45:OVD45"/>
    <mergeCell ref="OVE45:OVH45"/>
    <mergeCell ref="OVI45:OVL45"/>
    <mergeCell ref="OTY45:OUB45"/>
    <mergeCell ref="OUC45:OUF45"/>
    <mergeCell ref="OUG45:OUJ45"/>
    <mergeCell ref="OUK45:OUN45"/>
    <mergeCell ref="OUO45:OUR45"/>
    <mergeCell ref="OTE45:OTH45"/>
    <mergeCell ref="OTI45:OTL45"/>
    <mergeCell ref="OTM45:OTP45"/>
    <mergeCell ref="OTQ45:OTT45"/>
    <mergeCell ref="OTU45:OTX45"/>
    <mergeCell ref="OSK45:OSN45"/>
    <mergeCell ref="OSO45:OSR45"/>
    <mergeCell ref="OSS45:OSV45"/>
    <mergeCell ref="OSW45:OSZ45"/>
    <mergeCell ref="OTA45:OTD45"/>
    <mergeCell ref="ORQ45:ORT45"/>
    <mergeCell ref="ORU45:ORX45"/>
    <mergeCell ref="ORY45:OSB45"/>
    <mergeCell ref="OSC45:OSF45"/>
    <mergeCell ref="OSG45:OSJ45"/>
    <mergeCell ref="OQW45:OQZ45"/>
    <mergeCell ref="ORA45:ORD45"/>
    <mergeCell ref="ORE45:ORH45"/>
    <mergeCell ref="ORI45:ORL45"/>
    <mergeCell ref="ORM45:ORP45"/>
    <mergeCell ref="OQC45:OQF45"/>
    <mergeCell ref="OQG45:OQJ45"/>
    <mergeCell ref="OQK45:OQN45"/>
    <mergeCell ref="OQO45:OQR45"/>
    <mergeCell ref="OQS45:OQV45"/>
    <mergeCell ref="OPI45:OPL45"/>
    <mergeCell ref="OPM45:OPP45"/>
    <mergeCell ref="OPQ45:OPT45"/>
    <mergeCell ref="OPU45:OPX45"/>
    <mergeCell ref="OPY45:OQB45"/>
    <mergeCell ref="OOO45:OOR45"/>
    <mergeCell ref="OOS45:OOV45"/>
    <mergeCell ref="OOW45:OOZ45"/>
    <mergeCell ref="OPA45:OPD45"/>
    <mergeCell ref="OPE45:OPH45"/>
    <mergeCell ref="ONU45:ONX45"/>
    <mergeCell ref="ONY45:OOB45"/>
    <mergeCell ref="OOC45:OOF45"/>
    <mergeCell ref="OOG45:OOJ45"/>
    <mergeCell ref="OOK45:OON45"/>
    <mergeCell ref="ONA45:OND45"/>
    <mergeCell ref="ONE45:ONH45"/>
    <mergeCell ref="ONI45:ONL45"/>
    <mergeCell ref="ONM45:ONP45"/>
    <mergeCell ref="ONQ45:ONT45"/>
    <mergeCell ref="OMG45:OMJ45"/>
    <mergeCell ref="OMK45:OMN45"/>
    <mergeCell ref="OMO45:OMR45"/>
    <mergeCell ref="OMS45:OMV45"/>
    <mergeCell ref="OMW45:OMZ45"/>
    <mergeCell ref="OLM45:OLP45"/>
    <mergeCell ref="OLQ45:OLT45"/>
    <mergeCell ref="OLU45:OLX45"/>
    <mergeCell ref="OLY45:OMB45"/>
    <mergeCell ref="OMC45:OMF45"/>
    <mergeCell ref="OKS45:OKV45"/>
    <mergeCell ref="OKW45:OKZ45"/>
    <mergeCell ref="OLA45:OLD45"/>
    <mergeCell ref="OLE45:OLH45"/>
    <mergeCell ref="OLI45:OLL45"/>
    <mergeCell ref="OJY45:OKB45"/>
    <mergeCell ref="OKC45:OKF45"/>
    <mergeCell ref="OKG45:OKJ45"/>
    <mergeCell ref="OKK45:OKN45"/>
    <mergeCell ref="OKO45:OKR45"/>
    <mergeCell ref="OJE45:OJH45"/>
    <mergeCell ref="OJI45:OJL45"/>
    <mergeCell ref="OJM45:OJP45"/>
    <mergeCell ref="OJQ45:OJT45"/>
    <mergeCell ref="OJU45:OJX45"/>
    <mergeCell ref="OIK45:OIN45"/>
    <mergeCell ref="OIO45:OIR45"/>
    <mergeCell ref="OIS45:OIV45"/>
    <mergeCell ref="OIW45:OIZ45"/>
    <mergeCell ref="OJA45:OJD45"/>
    <mergeCell ref="OHQ45:OHT45"/>
    <mergeCell ref="OHU45:OHX45"/>
    <mergeCell ref="OHY45:OIB45"/>
    <mergeCell ref="OIC45:OIF45"/>
    <mergeCell ref="OIG45:OIJ45"/>
    <mergeCell ref="OGW45:OGZ45"/>
    <mergeCell ref="OHA45:OHD45"/>
    <mergeCell ref="OHE45:OHH45"/>
    <mergeCell ref="OHI45:OHL45"/>
    <mergeCell ref="OHM45:OHP45"/>
    <mergeCell ref="OGC45:OGF45"/>
    <mergeCell ref="OGG45:OGJ45"/>
    <mergeCell ref="OGK45:OGN45"/>
    <mergeCell ref="OGO45:OGR45"/>
    <mergeCell ref="OGS45:OGV45"/>
    <mergeCell ref="OFI45:OFL45"/>
    <mergeCell ref="OFM45:OFP45"/>
    <mergeCell ref="OFQ45:OFT45"/>
    <mergeCell ref="OFU45:OFX45"/>
    <mergeCell ref="OFY45:OGB45"/>
    <mergeCell ref="OEO45:OER45"/>
    <mergeCell ref="OES45:OEV45"/>
    <mergeCell ref="OEW45:OEZ45"/>
    <mergeCell ref="OFA45:OFD45"/>
    <mergeCell ref="OFE45:OFH45"/>
    <mergeCell ref="ODU45:ODX45"/>
    <mergeCell ref="ODY45:OEB45"/>
    <mergeCell ref="OEC45:OEF45"/>
    <mergeCell ref="OEG45:OEJ45"/>
    <mergeCell ref="OEK45:OEN45"/>
    <mergeCell ref="ODA45:ODD45"/>
    <mergeCell ref="ODE45:ODH45"/>
    <mergeCell ref="ODI45:ODL45"/>
    <mergeCell ref="ODM45:ODP45"/>
    <mergeCell ref="ODQ45:ODT45"/>
    <mergeCell ref="OCG45:OCJ45"/>
    <mergeCell ref="OCK45:OCN45"/>
    <mergeCell ref="OCO45:OCR45"/>
    <mergeCell ref="OCS45:OCV45"/>
    <mergeCell ref="OCW45:OCZ45"/>
    <mergeCell ref="OBM45:OBP45"/>
    <mergeCell ref="OBQ45:OBT45"/>
    <mergeCell ref="OBU45:OBX45"/>
    <mergeCell ref="OBY45:OCB45"/>
    <mergeCell ref="OCC45:OCF45"/>
    <mergeCell ref="OAS45:OAV45"/>
    <mergeCell ref="OAW45:OAZ45"/>
    <mergeCell ref="OBA45:OBD45"/>
    <mergeCell ref="OBE45:OBH45"/>
    <mergeCell ref="OBI45:OBL45"/>
    <mergeCell ref="NZY45:OAB45"/>
    <mergeCell ref="OAC45:OAF45"/>
    <mergeCell ref="OAG45:OAJ45"/>
    <mergeCell ref="OAK45:OAN45"/>
    <mergeCell ref="OAO45:OAR45"/>
    <mergeCell ref="NZE45:NZH45"/>
    <mergeCell ref="NZI45:NZL45"/>
    <mergeCell ref="NZM45:NZP45"/>
    <mergeCell ref="NZQ45:NZT45"/>
    <mergeCell ref="NZU45:NZX45"/>
    <mergeCell ref="NYK45:NYN45"/>
    <mergeCell ref="NYO45:NYR45"/>
    <mergeCell ref="NYS45:NYV45"/>
    <mergeCell ref="NYW45:NYZ45"/>
    <mergeCell ref="NZA45:NZD45"/>
    <mergeCell ref="NXQ45:NXT45"/>
    <mergeCell ref="NXU45:NXX45"/>
    <mergeCell ref="NXY45:NYB45"/>
    <mergeCell ref="NYC45:NYF45"/>
    <mergeCell ref="NYG45:NYJ45"/>
    <mergeCell ref="NWW45:NWZ45"/>
    <mergeCell ref="NXA45:NXD45"/>
    <mergeCell ref="NXE45:NXH45"/>
    <mergeCell ref="NXI45:NXL45"/>
    <mergeCell ref="NXM45:NXP45"/>
    <mergeCell ref="NWC45:NWF45"/>
    <mergeCell ref="NWG45:NWJ45"/>
    <mergeCell ref="NWK45:NWN45"/>
    <mergeCell ref="NWO45:NWR45"/>
    <mergeCell ref="NWS45:NWV45"/>
    <mergeCell ref="NVI45:NVL45"/>
    <mergeCell ref="NVM45:NVP45"/>
    <mergeCell ref="NVQ45:NVT45"/>
    <mergeCell ref="NVU45:NVX45"/>
    <mergeCell ref="NVY45:NWB45"/>
    <mergeCell ref="NUO45:NUR45"/>
    <mergeCell ref="NUS45:NUV45"/>
    <mergeCell ref="NUW45:NUZ45"/>
    <mergeCell ref="NVA45:NVD45"/>
    <mergeCell ref="NVE45:NVH45"/>
    <mergeCell ref="NTU45:NTX45"/>
    <mergeCell ref="NTY45:NUB45"/>
    <mergeCell ref="NUC45:NUF45"/>
    <mergeCell ref="NUG45:NUJ45"/>
    <mergeCell ref="NUK45:NUN45"/>
    <mergeCell ref="NTA45:NTD45"/>
    <mergeCell ref="NTE45:NTH45"/>
    <mergeCell ref="NTI45:NTL45"/>
    <mergeCell ref="NTM45:NTP45"/>
    <mergeCell ref="NTQ45:NTT45"/>
    <mergeCell ref="NSG45:NSJ45"/>
    <mergeCell ref="NSK45:NSN45"/>
    <mergeCell ref="NSO45:NSR45"/>
    <mergeCell ref="NSS45:NSV45"/>
    <mergeCell ref="NSW45:NSZ45"/>
    <mergeCell ref="NRM45:NRP45"/>
    <mergeCell ref="NRQ45:NRT45"/>
    <mergeCell ref="NRU45:NRX45"/>
    <mergeCell ref="NRY45:NSB45"/>
    <mergeCell ref="NSC45:NSF45"/>
    <mergeCell ref="NQS45:NQV45"/>
    <mergeCell ref="NQW45:NQZ45"/>
    <mergeCell ref="NRA45:NRD45"/>
    <mergeCell ref="NRE45:NRH45"/>
    <mergeCell ref="NRI45:NRL45"/>
    <mergeCell ref="NPY45:NQB45"/>
    <mergeCell ref="NQC45:NQF45"/>
    <mergeCell ref="NQG45:NQJ45"/>
    <mergeCell ref="NQK45:NQN45"/>
    <mergeCell ref="NQO45:NQR45"/>
    <mergeCell ref="NPE45:NPH45"/>
    <mergeCell ref="NPI45:NPL45"/>
    <mergeCell ref="NPM45:NPP45"/>
    <mergeCell ref="NPQ45:NPT45"/>
    <mergeCell ref="NPU45:NPX45"/>
    <mergeCell ref="NOK45:NON45"/>
    <mergeCell ref="NOO45:NOR45"/>
    <mergeCell ref="NOS45:NOV45"/>
    <mergeCell ref="NOW45:NOZ45"/>
    <mergeCell ref="NPA45:NPD45"/>
    <mergeCell ref="NNQ45:NNT45"/>
    <mergeCell ref="NNU45:NNX45"/>
    <mergeCell ref="NNY45:NOB45"/>
    <mergeCell ref="NOC45:NOF45"/>
    <mergeCell ref="NOG45:NOJ45"/>
    <mergeCell ref="NMW45:NMZ45"/>
    <mergeCell ref="NNA45:NND45"/>
    <mergeCell ref="NNE45:NNH45"/>
    <mergeCell ref="NNI45:NNL45"/>
    <mergeCell ref="NNM45:NNP45"/>
    <mergeCell ref="NMC45:NMF45"/>
    <mergeCell ref="NMG45:NMJ45"/>
    <mergeCell ref="NMK45:NMN45"/>
    <mergeCell ref="NMO45:NMR45"/>
    <mergeCell ref="NMS45:NMV45"/>
    <mergeCell ref="NLI45:NLL45"/>
    <mergeCell ref="NLM45:NLP45"/>
    <mergeCell ref="NLQ45:NLT45"/>
    <mergeCell ref="NLU45:NLX45"/>
    <mergeCell ref="NLY45:NMB45"/>
    <mergeCell ref="NKO45:NKR45"/>
    <mergeCell ref="NKS45:NKV45"/>
    <mergeCell ref="NKW45:NKZ45"/>
    <mergeCell ref="NLA45:NLD45"/>
    <mergeCell ref="NLE45:NLH45"/>
    <mergeCell ref="NJU45:NJX45"/>
    <mergeCell ref="NJY45:NKB45"/>
    <mergeCell ref="NKC45:NKF45"/>
    <mergeCell ref="NKG45:NKJ45"/>
    <mergeCell ref="NKK45:NKN45"/>
    <mergeCell ref="NJA45:NJD45"/>
    <mergeCell ref="NJE45:NJH45"/>
    <mergeCell ref="NJI45:NJL45"/>
    <mergeCell ref="NJM45:NJP45"/>
    <mergeCell ref="NJQ45:NJT45"/>
    <mergeCell ref="NIG45:NIJ45"/>
    <mergeCell ref="NIK45:NIN45"/>
    <mergeCell ref="NIO45:NIR45"/>
    <mergeCell ref="NIS45:NIV45"/>
    <mergeCell ref="NIW45:NIZ45"/>
    <mergeCell ref="NHM45:NHP45"/>
    <mergeCell ref="NHQ45:NHT45"/>
    <mergeCell ref="NHU45:NHX45"/>
    <mergeCell ref="NHY45:NIB45"/>
    <mergeCell ref="NIC45:NIF45"/>
    <mergeCell ref="NGS45:NGV45"/>
    <mergeCell ref="NGW45:NGZ45"/>
    <mergeCell ref="NHA45:NHD45"/>
    <mergeCell ref="NHE45:NHH45"/>
    <mergeCell ref="NHI45:NHL45"/>
    <mergeCell ref="NFY45:NGB45"/>
    <mergeCell ref="NGC45:NGF45"/>
    <mergeCell ref="NGG45:NGJ45"/>
    <mergeCell ref="NGK45:NGN45"/>
    <mergeCell ref="NGO45:NGR45"/>
    <mergeCell ref="NFE45:NFH45"/>
    <mergeCell ref="NFI45:NFL45"/>
    <mergeCell ref="NFM45:NFP45"/>
    <mergeCell ref="NFQ45:NFT45"/>
    <mergeCell ref="NFU45:NFX45"/>
    <mergeCell ref="NEK45:NEN45"/>
    <mergeCell ref="NEO45:NER45"/>
    <mergeCell ref="NES45:NEV45"/>
    <mergeCell ref="NEW45:NEZ45"/>
    <mergeCell ref="NFA45:NFD45"/>
    <mergeCell ref="NDQ45:NDT45"/>
    <mergeCell ref="NDU45:NDX45"/>
    <mergeCell ref="NDY45:NEB45"/>
    <mergeCell ref="NEC45:NEF45"/>
    <mergeCell ref="NEG45:NEJ45"/>
    <mergeCell ref="NCW45:NCZ45"/>
    <mergeCell ref="NDA45:NDD45"/>
    <mergeCell ref="NDE45:NDH45"/>
    <mergeCell ref="NDI45:NDL45"/>
    <mergeCell ref="NDM45:NDP45"/>
    <mergeCell ref="NCC45:NCF45"/>
    <mergeCell ref="NCG45:NCJ45"/>
    <mergeCell ref="NCK45:NCN45"/>
    <mergeCell ref="NCO45:NCR45"/>
    <mergeCell ref="NCS45:NCV45"/>
    <mergeCell ref="NBI45:NBL45"/>
    <mergeCell ref="NBM45:NBP45"/>
    <mergeCell ref="NBQ45:NBT45"/>
    <mergeCell ref="NBU45:NBX45"/>
    <mergeCell ref="NBY45:NCB45"/>
    <mergeCell ref="NAO45:NAR45"/>
    <mergeCell ref="NAS45:NAV45"/>
    <mergeCell ref="NAW45:NAZ45"/>
    <mergeCell ref="NBA45:NBD45"/>
    <mergeCell ref="NBE45:NBH45"/>
    <mergeCell ref="MZU45:MZX45"/>
    <mergeCell ref="MZY45:NAB45"/>
    <mergeCell ref="NAC45:NAF45"/>
    <mergeCell ref="NAG45:NAJ45"/>
    <mergeCell ref="NAK45:NAN45"/>
    <mergeCell ref="MZA45:MZD45"/>
    <mergeCell ref="MZE45:MZH45"/>
    <mergeCell ref="MZI45:MZL45"/>
    <mergeCell ref="MZM45:MZP45"/>
    <mergeCell ref="MZQ45:MZT45"/>
    <mergeCell ref="MYG45:MYJ45"/>
    <mergeCell ref="MYK45:MYN45"/>
    <mergeCell ref="MYO45:MYR45"/>
    <mergeCell ref="MYS45:MYV45"/>
    <mergeCell ref="MYW45:MYZ45"/>
    <mergeCell ref="MXM45:MXP45"/>
    <mergeCell ref="MXQ45:MXT45"/>
    <mergeCell ref="MXU45:MXX45"/>
    <mergeCell ref="MXY45:MYB45"/>
    <mergeCell ref="MYC45:MYF45"/>
    <mergeCell ref="MWS45:MWV45"/>
    <mergeCell ref="MWW45:MWZ45"/>
    <mergeCell ref="MXA45:MXD45"/>
    <mergeCell ref="MXE45:MXH45"/>
    <mergeCell ref="MXI45:MXL45"/>
    <mergeCell ref="MVY45:MWB45"/>
    <mergeCell ref="MWC45:MWF45"/>
    <mergeCell ref="MWG45:MWJ45"/>
    <mergeCell ref="MWK45:MWN45"/>
    <mergeCell ref="MWO45:MWR45"/>
    <mergeCell ref="MVE45:MVH45"/>
    <mergeCell ref="MVI45:MVL45"/>
    <mergeCell ref="MVM45:MVP45"/>
    <mergeCell ref="MVQ45:MVT45"/>
    <mergeCell ref="MVU45:MVX45"/>
    <mergeCell ref="MUK45:MUN45"/>
    <mergeCell ref="MUO45:MUR45"/>
    <mergeCell ref="MUS45:MUV45"/>
    <mergeCell ref="MUW45:MUZ45"/>
    <mergeCell ref="MVA45:MVD45"/>
    <mergeCell ref="MTQ45:MTT45"/>
    <mergeCell ref="MTU45:MTX45"/>
    <mergeCell ref="MTY45:MUB45"/>
    <mergeCell ref="MUC45:MUF45"/>
    <mergeCell ref="MUG45:MUJ45"/>
    <mergeCell ref="MSW45:MSZ45"/>
    <mergeCell ref="MTA45:MTD45"/>
    <mergeCell ref="MTE45:MTH45"/>
    <mergeCell ref="MTI45:MTL45"/>
    <mergeCell ref="MTM45:MTP45"/>
    <mergeCell ref="MSC45:MSF45"/>
    <mergeCell ref="MSG45:MSJ45"/>
    <mergeCell ref="MSK45:MSN45"/>
    <mergeCell ref="MSO45:MSR45"/>
    <mergeCell ref="MSS45:MSV45"/>
    <mergeCell ref="MRI45:MRL45"/>
    <mergeCell ref="MRM45:MRP45"/>
    <mergeCell ref="MRQ45:MRT45"/>
    <mergeCell ref="MRU45:MRX45"/>
    <mergeCell ref="MRY45:MSB45"/>
    <mergeCell ref="MQO45:MQR45"/>
    <mergeCell ref="MQS45:MQV45"/>
    <mergeCell ref="MQW45:MQZ45"/>
    <mergeCell ref="MRA45:MRD45"/>
    <mergeCell ref="MRE45:MRH45"/>
    <mergeCell ref="MPU45:MPX45"/>
    <mergeCell ref="MPY45:MQB45"/>
    <mergeCell ref="MQC45:MQF45"/>
    <mergeCell ref="MQG45:MQJ45"/>
    <mergeCell ref="MQK45:MQN45"/>
    <mergeCell ref="MPA45:MPD45"/>
    <mergeCell ref="MPE45:MPH45"/>
    <mergeCell ref="MPI45:MPL45"/>
    <mergeCell ref="MPM45:MPP45"/>
    <mergeCell ref="MPQ45:MPT45"/>
    <mergeCell ref="MOG45:MOJ45"/>
    <mergeCell ref="MOK45:MON45"/>
    <mergeCell ref="MOO45:MOR45"/>
    <mergeCell ref="MOS45:MOV45"/>
    <mergeCell ref="MOW45:MOZ45"/>
    <mergeCell ref="MNM45:MNP45"/>
    <mergeCell ref="MNQ45:MNT45"/>
    <mergeCell ref="MNU45:MNX45"/>
    <mergeCell ref="MNY45:MOB45"/>
    <mergeCell ref="MOC45:MOF45"/>
    <mergeCell ref="MMS45:MMV45"/>
    <mergeCell ref="MMW45:MMZ45"/>
    <mergeCell ref="MNA45:MND45"/>
    <mergeCell ref="MNE45:MNH45"/>
    <mergeCell ref="MNI45:MNL45"/>
    <mergeCell ref="MLY45:MMB45"/>
    <mergeCell ref="MMC45:MMF45"/>
    <mergeCell ref="MMG45:MMJ45"/>
    <mergeCell ref="MMK45:MMN45"/>
    <mergeCell ref="MMO45:MMR45"/>
    <mergeCell ref="MLE45:MLH45"/>
    <mergeCell ref="MLI45:MLL45"/>
    <mergeCell ref="MLM45:MLP45"/>
    <mergeCell ref="MLQ45:MLT45"/>
    <mergeCell ref="MLU45:MLX45"/>
    <mergeCell ref="MKK45:MKN45"/>
    <mergeCell ref="MKO45:MKR45"/>
    <mergeCell ref="MKS45:MKV45"/>
    <mergeCell ref="MKW45:MKZ45"/>
    <mergeCell ref="MLA45:MLD45"/>
    <mergeCell ref="MJQ45:MJT45"/>
    <mergeCell ref="MJU45:MJX45"/>
    <mergeCell ref="MJY45:MKB45"/>
    <mergeCell ref="MKC45:MKF45"/>
    <mergeCell ref="MKG45:MKJ45"/>
    <mergeCell ref="MIW45:MIZ45"/>
    <mergeCell ref="MJA45:MJD45"/>
    <mergeCell ref="MJE45:MJH45"/>
    <mergeCell ref="MJI45:MJL45"/>
    <mergeCell ref="MJM45:MJP45"/>
    <mergeCell ref="MIC45:MIF45"/>
    <mergeCell ref="MIG45:MIJ45"/>
    <mergeCell ref="MIK45:MIN45"/>
    <mergeCell ref="MIO45:MIR45"/>
    <mergeCell ref="MIS45:MIV45"/>
    <mergeCell ref="MHI45:MHL45"/>
    <mergeCell ref="MHM45:MHP45"/>
    <mergeCell ref="MHQ45:MHT45"/>
    <mergeCell ref="MHU45:MHX45"/>
    <mergeCell ref="MHY45:MIB45"/>
    <mergeCell ref="MGO45:MGR45"/>
    <mergeCell ref="MGS45:MGV45"/>
    <mergeCell ref="MGW45:MGZ45"/>
    <mergeCell ref="MHA45:MHD45"/>
    <mergeCell ref="MHE45:MHH45"/>
    <mergeCell ref="MFU45:MFX45"/>
    <mergeCell ref="MFY45:MGB45"/>
    <mergeCell ref="MGC45:MGF45"/>
    <mergeCell ref="MGG45:MGJ45"/>
    <mergeCell ref="MGK45:MGN45"/>
    <mergeCell ref="MFA45:MFD45"/>
    <mergeCell ref="MFE45:MFH45"/>
    <mergeCell ref="MFI45:MFL45"/>
    <mergeCell ref="MFM45:MFP45"/>
    <mergeCell ref="MFQ45:MFT45"/>
    <mergeCell ref="MEG45:MEJ45"/>
    <mergeCell ref="MEK45:MEN45"/>
    <mergeCell ref="MEO45:MER45"/>
    <mergeCell ref="MES45:MEV45"/>
    <mergeCell ref="MEW45:MEZ45"/>
    <mergeCell ref="MDM45:MDP45"/>
    <mergeCell ref="MDQ45:MDT45"/>
    <mergeCell ref="MDU45:MDX45"/>
    <mergeCell ref="MDY45:MEB45"/>
    <mergeCell ref="MEC45:MEF45"/>
    <mergeCell ref="MCS45:MCV45"/>
    <mergeCell ref="MCW45:MCZ45"/>
    <mergeCell ref="MDA45:MDD45"/>
    <mergeCell ref="MDE45:MDH45"/>
    <mergeCell ref="MDI45:MDL45"/>
    <mergeCell ref="MBY45:MCB45"/>
    <mergeCell ref="MCC45:MCF45"/>
    <mergeCell ref="MCG45:MCJ45"/>
    <mergeCell ref="MCK45:MCN45"/>
    <mergeCell ref="MCO45:MCR45"/>
    <mergeCell ref="MBE45:MBH45"/>
    <mergeCell ref="MBI45:MBL45"/>
    <mergeCell ref="MBM45:MBP45"/>
    <mergeCell ref="MBQ45:MBT45"/>
    <mergeCell ref="MBU45:MBX45"/>
    <mergeCell ref="MAK45:MAN45"/>
    <mergeCell ref="MAO45:MAR45"/>
    <mergeCell ref="MAS45:MAV45"/>
    <mergeCell ref="MAW45:MAZ45"/>
    <mergeCell ref="MBA45:MBD45"/>
    <mergeCell ref="LZQ45:LZT45"/>
    <mergeCell ref="LZU45:LZX45"/>
    <mergeCell ref="LZY45:MAB45"/>
    <mergeCell ref="MAC45:MAF45"/>
    <mergeCell ref="MAG45:MAJ45"/>
    <mergeCell ref="LYW45:LYZ45"/>
    <mergeCell ref="LZA45:LZD45"/>
    <mergeCell ref="LZE45:LZH45"/>
    <mergeCell ref="LZI45:LZL45"/>
    <mergeCell ref="LZM45:LZP45"/>
    <mergeCell ref="LYC45:LYF45"/>
    <mergeCell ref="LYG45:LYJ45"/>
    <mergeCell ref="LYK45:LYN45"/>
    <mergeCell ref="LYO45:LYR45"/>
    <mergeCell ref="LYS45:LYV45"/>
    <mergeCell ref="LXI45:LXL45"/>
    <mergeCell ref="LXM45:LXP45"/>
    <mergeCell ref="LXQ45:LXT45"/>
    <mergeCell ref="LXU45:LXX45"/>
    <mergeCell ref="LXY45:LYB45"/>
    <mergeCell ref="LWO45:LWR45"/>
    <mergeCell ref="LWS45:LWV45"/>
    <mergeCell ref="LWW45:LWZ45"/>
    <mergeCell ref="LXA45:LXD45"/>
    <mergeCell ref="LXE45:LXH45"/>
    <mergeCell ref="LVU45:LVX45"/>
    <mergeCell ref="LVY45:LWB45"/>
    <mergeCell ref="LWC45:LWF45"/>
    <mergeCell ref="LWG45:LWJ45"/>
    <mergeCell ref="LWK45:LWN45"/>
    <mergeCell ref="LVA45:LVD45"/>
    <mergeCell ref="LVE45:LVH45"/>
    <mergeCell ref="LVI45:LVL45"/>
    <mergeCell ref="LVM45:LVP45"/>
    <mergeCell ref="LVQ45:LVT45"/>
    <mergeCell ref="LUG45:LUJ45"/>
    <mergeCell ref="LUK45:LUN45"/>
    <mergeCell ref="LUO45:LUR45"/>
    <mergeCell ref="LUS45:LUV45"/>
    <mergeCell ref="LUW45:LUZ45"/>
    <mergeCell ref="LTM45:LTP45"/>
    <mergeCell ref="LTQ45:LTT45"/>
    <mergeCell ref="LTU45:LTX45"/>
    <mergeCell ref="LTY45:LUB45"/>
    <mergeCell ref="LUC45:LUF45"/>
    <mergeCell ref="LSS45:LSV45"/>
    <mergeCell ref="LSW45:LSZ45"/>
    <mergeCell ref="LTA45:LTD45"/>
    <mergeCell ref="LTE45:LTH45"/>
    <mergeCell ref="LTI45:LTL45"/>
    <mergeCell ref="LRY45:LSB45"/>
    <mergeCell ref="LSC45:LSF45"/>
    <mergeCell ref="LSG45:LSJ45"/>
    <mergeCell ref="LSK45:LSN45"/>
    <mergeCell ref="LSO45:LSR45"/>
    <mergeCell ref="LRE45:LRH45"/>
    <mergeCell ref="LRI45:LRL45"/>
    <mergeCell ref="LRM45:LRP45"/>
    <mergeCell ref="LRQ45:LRT45"/>
    <mergeCell ref="LRU45:LRX45"/>
    <mergeCell ref="LQK45:LQN45"/>
    <mergeCell ref="LQO45:LQR45"/>
    <mergeCell ref="LQS45:LQV45"/>
    <mergeCell ref="LQW45:LQZ45"/>
    <mergeCell ref="LRA45:LRD45"/>
    <mergeCell ref="LPQ45:LPT45"/>
    <mergeCell ref="LPU45:LPX45"/>
    <mergeCell ref="LPY45:LQB45"/>
    <mergeCell ref="LQC45:LQF45"/>
    <mergeCell ref="LQG45:LQJ45"/>
    <mergeCell ref="LOW45:LOZ45"/>
    <mergeCell ref="LPA45:LPD45"/>
    <mergeCell ref="LPE45:LPH45"/>
    <mergeCell ref="LPI45:LPL45"/>
    <mergeCell ref="LPM45:LPP45"/>
    <mergeCell ref="LOC45:LOF45"/>
    <mergeCell ref="LOG45:LOJ45"/>
    <mergeCell ref="LOK45:LON45"/>
    <mergeCell ref="LOO45:LOR45"/>
    <mergeCell ref="LOS45:LOV45"/>
    <mergeCell ref="LNI45:LNL45"/>
    <mergeCell ref="LNM45:LNP45"/>
    <mergeCell ref="LNQ45:LNT45"/>
    <mergeCell ref="LNU45:LNX45"/>
    <mergeCell ref="LNY45:LOB45"/>
    <mergeCell ref="LMO45:LMR45"/>
    <mergeCell ref="LMS45:LMV45"/>
    <mergeCell ref="LMW45:LMZ45"/>
    <mergeCell ref="LNA45:LND45"/>
    <mergeCell ref="LNE45:LNH45"/>
    <mergeCell ref="LLU45:LLX45"/>
    <mergeCell ref="LLY45:LMB45"/>
    <mergeCell ref="LMC45:LMF45"/>
    <mergeCell ref="LMG45:LMJ45"/>
    <mergeCell ref="LMK45:LMN45"/>
    <mergeCell ref="LLA45:LLD45"/>
    <mergeCell ref="LLE45:LLH45"/>
    <mergeCell ref="LLI45:LLL45"/>
    <mergeCell ref="LLM45:LLP45"/>
    <mergeCell ref="LLQ45:LLT45"/>
    <mergeCell ref="LKG45:LKJ45"/>
    <mergeCell ref="LKK45:LKN45"/>
    <mergeCell ref="LKO45:LKR45"/>
    <mergeCell ref="LKS45:LKV45"/>
    <mergeCell ref="LKW45:LKZ45"/>
    <mergeCell ref="LJM45:LJP45"/>
    <mergeCell ref="LJQ45:LJT45"/>
    <mergeCell ref="LJU45:LJX45"/>
    <mergeCell ref="LJY45:LKB45"/>
    <mergeCell ref="LKC45:LKF45"/>
    <mergeCell ref="LIS45:LIV45"/>
    <mergeCell ref="LIW45:LIZ45"/>
    <mergeCell ref="LJA45:LJD45"/>
    <mergeCell ref="LJE45:LJH45"/>
    <mergeCell ref="LJI45:LJL45"/>
    <mergeCell ref="LHY45:LIB45"/>
    <mergeCell ref="LIC45:LIF45"/>
    <mergeCell ref="LIG45:LIJ45"/>
    <mergeCell ref="LIK45:LIN45"/>
    <mergeCell ref="LIO45:LIR45"/>
    <mergeCell ref="LHE45:LHH45"/>
    <mergeCell ref="LHI45:LHL45"/>
    <mergeCell ref="LHM45:LHP45"/>
    <mergeCell ref="LHQ45:LHT45"/>
    <mergeCell ref="LHU45:LHX45"/>
    <mergeCell ref="LGK45:LGN45"/>
    <mergeCell ref="LGO45:LGR45"/>
    <mergeCell ref="LGS45:LGV45"/>
    <mergeCell ref="LGW45:LGZ45"/>
    <mergeCell ref="LHA45:LHD45"/>
    <mergeCell ref="LFQ45:LFT45"/>
    <mergeCell ref="LFU45:LFX45"/>
    <mergeCell ref="LFY45:LGB45"/>
    <mergeCell ref="LGC45:LGF45"/>
    <mergeCell ref="LGG45:LGJ45"/>
    <mergeCell ref="LEW45:LEZ45"/>
    <mergeCell ref="LFA45:LFD45"/>
    <mergeCell ref="LFE45:LFH45"/>
    <mergeCell ref="LFI45:LFL45"/>
    <mergeCell ref="LFM45:LFP45"/>
    <mergeCell ref="LEC45:LEF45"/>
    <mergeCell ref="LEG45:LEJ45"/>
    <mergeCell ref="LEK45:LEN45"/>
    <mergeCell ref="LEO45:LER45"/>
    <mergeCell ref="LES45:LEV45"/>
    <mergeCell ref="LDI45:LDL45"/>
    <mergeCell ref="LDM45:LDP45"/>
    <mergeCell ref="LDQ45:LDT45"/>
    <mergeCell ref="LDU45:LDX45"/>
    <mergeCell ref="LDY45:LEB45"/>
    <mergeCell ref="LCO45:LCR45"/>
    <mergeCell ref="LCS45:LCV45"/>
    <mergeCell ref="LCW45:LCZ45"/>
    <mergeCell ref="LDA45:LDD45"/>
    <mergeCell ref="LDE45:LDH45"/>
    <mergeCell ref="LBU45:LBX45"/>
    <mergeCell ref="LBY45:LCB45"/>
    <mergeCell ref="LCC45:LCF45"/>
    <mergeCell ref="LCG45:LCJ45"/>
    <mergeCell ref="LCK45:LCN45"/>
    <mergeCell ref="LBA45:LBD45"/>
    <mergeCell ref="LBE45:LBH45"/>
    <mergeCell ref="LBI45:LBL45"/>
    <mergeCell ref="LBM45:LBP45"/>
    <mergeCell ref="LBQ45:LBT45"/>
    <mergeCell ref="LAG45:LAJ45"/>
    <mergeCell ref="LAK45:LAN45"/>
    <mergeCell ref="LAO45:LAR45"/>
    <mergeCell ref="LAS45:LAV45"/>
    <mergeCell ref="LAW45:LAZ45"/>
    <mergeCell ref="KZM45:KZP45"/>
    <mergeCell ref="KZQ45:KZT45"/>
    <mergeCell ref="KZU45:KZX45"/>
    <mergeCell ref="KZY45:LAB45"/>
    <mergeCell ref="LAC45:LAF45"/>
    <mergeCell ref="KYS45:KYV45"/>
    <mergeCell ref="KYW45:KYZ45"/>
    <mergeCell ref="KZA45:KZD45"/>
    <mergeCell ref="KZE45:KZH45"/>
    <mergeCell ref="KZI45:KZL45"/>
    <mergeCell ref="KXY45:KYB45"/>
    <mergeCell ref="KYC45:KYF45"/>
    <mergeCell ref="KYG45:KYJ45"/>
    <mergeCell ref="KYK45:KYN45"/>
    <mergeCell ref="KYO45:KYR45"/>
    <mergeCell ref="KXE45:KXH45"/>
    <mergeCell ref="KXI45:KXL45"/>
    <mergeCell ref="KXM45:KXP45"/>
    <mergeCell ref="KXQ45:KXT45"/>
    <mergeCell ref="KXU45:KXX45"/>
    <mergeCell ref="KWK45:KWN45"/>
    <mergeCell ref="KWO45:KWR45"/>
    <mergeCell ref="KWS45:KWV45"/>
    <mergeCell ref="KWW45:KWZ45"/>
    <mergeCell ref="KXA45:KXD45"/>
    <mergeCell ref="KVQ45:KVT45"/>
    <mergeCell ref="KVU45:KVX45"/>
    <mergeCell ref="KVY45:KWB45"/>
    <mergeCell ref="KWC45:KWF45"/>
    <mergeCell ref="KWG45:KWJ45"/>
    <mergeCell ref="KUW45:KUZ45"/>
    <mergeCell ref="KVA45:KVD45"/>
    <mergeCell ref="KVE45:KVH45"/>
    <mergeCell ref="KVI45:KVL45"/>
    <mergeCell ref="KVM45:KVP45"/>
    <mergeCell ref="KUC45:KUF45"/>
    <mergeCell ref="KUG45:KUJ45"/>
    <mergeCell ref="KUK45:KUN45"/>
    <mergeCell ref="KUO45:KUR45"/>
    <mergeCell ref="KUS45:KUV45"/>
    <mergeCell ref="KTI45:KTL45"/>
    <mergeCell ref="KTM45:KTP45"/>
    <mergeCell ref="KTQ45:KTT45"/>
    <mergeCell ref="KTU45:KTX45"/>
    <mergeCell ref="KTY45:KUB45"/>
    <mergeCell ref="KSO45:KSR45"/>
    <mergeCell ref="KSS45:KSV45"/>
    <mergeCell ref="KSW45:KSZ45"/>
    <mergeCell ref="KTA45:KTD45"/>
    <mergeCell ref="KTE45:KTH45"/>
    <mergeCell ref="KRU45:KRX45"/>
    <mergeCell ref="KRY45:KSB45"/>
    <mergeCell ref="KSC45:KSF45"/>
    <mergeCell ref="KSG45:KSJ45"/>
    <mergeCell ref="KSK45:KSN45"/>
    <mergeCell ref="KRA45:KRD45"/>
    <mergeCell ref="KRE45:KRH45"/>
    <mergeCell ref="KRI45:KRL45"/>
    <mergeCell ref="KRM45:KRP45"/>
    <mergeCell ref="KRQ45:KRT45"/>
    <mergeCell ref="KQG45:KQJ45"/>
    <mergeCell ref="KQK45:KQN45"/>
    <mergeCell ref="KQO45:KQR45"/>
    <mergeCell ref="KQS45:KQV45"/>
    <mergeCell ref="KQW45:KQZ45"/>
    <mergeCell ref="KPM45:KPP45"/>
    <mergeCell ref="KPQ45:KPT45"/>
    <mergeCell ref="KPU45:KPX45"/>
    <mergeCell ref="KPY45:KQB45"/>
    <mergeCell ref="KQC45:KQF45"/>
    <mergeCell ref="KOS45:KOV45"/>
    <mergeCell ref="KOW45:KOZ45"/>
    <mergeCell ref="KPA45:KPD45"/>
    <mergeCell ref="KPE45:KPH45"/>
    <mergeCell ref="KPI45:KPL45"/>
    <mergeCell ref="KNY45:KOB45"/>
    <mergeCell ref="KOC45:KOF45"/>
    <mergeCell ref="KOG45:KOJ45"/>
    <mergeCell ref="KOK45:KON45"/>
    <mergeCell ref="KOO45:KOR45"/>
    <mergeCell ref="KNE45:KNH45"/>
    <mergeCell ref="KNI45:KNL45"/>
    <mergeCell ref="KNM45:KNP45"/>
    <mergeCell ref="KNQ45:KNT45"/>
    <mergeCell ref="KNU45:KNX45"/>
    <mergeCell ref="KMK45:KMN45"/>
    <mergeCell ref="KMO45:KMR45"/>
    <mergeCell ref="KMS45:KMV45"/>
    <mergeCell ref="KMW45:KMZ45"/>
    <mergeCell ref="KNA45:KND45"/>
    <mergeCell ref="KLQ45:KLT45"/>
    <mergeCell ref="KLU45:KLX45"/>
    <mergeCell ref="KLY45:KMB45"/>
    <mergeCell ref="KMC45:KMF45"/>
    <mergeCell ref="KMG45:KMJ45"/>
    <mergeCell ref="KKW45:KKZ45"/>
    <mergeCell ref="KLA45:KLD45"/>
    <mergeCell ref="KLE45:KLH45"/>
    <mergeCell ref="KLI45:KLL45"/>
    <mergeCell ref="KLM45:KLP45"/>
    <mergeCell ref="KKC45:KKF45"/>
    <mergeCell ref="KKG45:KKJ45"/>
    <mergeCell ref="KKK45:KKN45"/>
    <mergeCell ref="KKO45:KKR45"/>
    <mergeCell ref="KKS45:KKV45"/>
    <mergeCell ref="KJI45:KJL45"/>
    <mergeCell ref="KJM45:KJP45"/>
    <mergeCell ref="KJQ45:KJT45"/>
    <mergeCell ref="KJU45:KJX45"/>
    <mergeCell ref="KJY45:KKB45"/>
    <mergeCell ref="KIO45:KIR45"/>
    <mergeCell ref="KIS45:KIV45"/>
    <mergeCell ref="KIW45:KIZ45"/>
    <mergeCell ref="KJA45:KJD45"/>
    <mergeCell ref="KJE45:KJH45"/>
    <mergeCell ref="KHU45:KHX45"/>
    <mergeCell ref="KHY45:KIB45"/>
    <mergeCell ref="KIC45:KIF45"/>
    <mergeCell ref="KIG45:KIJ45"/>
    <mergeCell ref="KIK45:KIN45"/>
    <mergeCell ref="KHA45:KHD45"/>
    <mergeCell ref="KHE45:KHH45"/>
    <mergeCell ref="KHI45:KHL45"/>
    <mergeCell ref="KHM45:KHP45"/>
    <mergeCell ref="KHQ45:KHT45"/>
    <mergeCell ref="KGG45:KGJ45"/>
    <mergeCell ref="KGK45:KGN45"/>
    <mergeCell ref="KGO45:KGR45"/>
    <mergeCell ref="KGS45:KGV45"/>
    <mergeCell ref="KGW45:KGZ45"/>
    <mergeCell ref="KFM45:KFP45"/>
    <mergeCell ref="KFQ45:KFT45"/>
    <mergeCell ref="KFU45:KFX45"/>
    <mergeCell ref="KFY45:KGB45"/>
    <mergeCell ref="KGC45:KGF45"/>
    <mergeCell ref="KES45:KEV45"/>
    <mergeCell ref="KEW45:KEZ45"/>
    <mergeCell ref="KFA45:KFD45"/>
    <mergeCell ref="KFE45:KFH45"/>
    <mergeCell ref="KFI45:KFL45"/>
    <mergeCell ref="KDY45:KEB45"/>
    <mergeCell ref="KEC45:KEF45"/>
    <mergeCell ref="KEG45:KEJ45"/>
    <mergeCell ref="KEK45:KEN45"/>
    <mergeCell ref="KEO45:KER45"/>
    <mergeCell ref="KDE45:KDH45"/>
    <mergeCell ref="KDI45:KDL45"/>
    <mergeCell ref="KDM45:KDP45"/>
    <mergeCell ref="KDQ45:KDT45"/>
    <mergeCell ref="KDU45:KDX45"/>
    <mergeCell ref="KCK45:KCN45"/>
    <mergeCell ref="KCO45:KCR45"/>
    <mergeCell ref="KCS45:KCV45"/>
    <mergeCell ref="KCW45:KCZ45"/>
    <mergeCell ref="KDA45:KDD45"/>
    <mergeCell ref="KBQ45:KBT45"/>
    <mergeCell ref="KBU45:KBX45"/>
    <mergeCell ref="KBY45:KCB45"/>
    <mergeCell ref="KCC45:KCF45"/>
    <mergeCell ref="KCG45:KCJ45"/>
    <mergeCell ref="KAW45:KAZ45"/>
    <mergeCell ref="KBA45:KBD45"/>
    <mergeCell ref="KBE45:KBH45"/>
    <mergeCell ref="KBI45:KBL45"/>
    <mergeCell ref="KBM45:KBP45"/>
    <mergeCell ref="KAC45:KAF45"/>
    <mergeCell ref="KAG45:KAJ45"/>
    <mergeCell ref="KAK45:KAN45"/>
    <mergeCell ref="KAO45:KAR45"/>
    <mergeCell ref="KAS45:KAV45"/>
    <mergeCell ref="JZI45:JZL45"/>
    <mergeCell ref="JZM45:JZP45"/>
    <mergeCell ref="JZQ45:JZT45"/>
    <mergeCell ref="JZU45:JZX45"/>
    <mergeCell ref="JZY45:KAB45"/>
    <mergeCell ref="JYO45:JYR45"/>
    <mergeCell ref="JYS45:JYV45"/>
    <mergeCell ref="JYW45:JYZ45"/>
    <mergeCell ref="JZA45:JZD45"/>
    <mergeCell ref="JZE45:JZH45"/>
    <mergeCell ref="JXU45:JXX45"/>
    <mergeCell ref="JXY45:JYB45"/>
    <mergeCell ref="JYC45:JYF45"/>
    <mergeCell ref="JYG45:JYJ45"/>
    <mergeCell ref="JYK45:JYN45"/>
    <mergeCell ref="JXA45:JXD45"/>
    <mergeCell ref="JXE45:JXH45"/>
    <mergeCell ref="JXI45:JXL45"/>
    <mergeCell ref="JXM45:JXP45"/>
    <mergeCell ref="JXQ45:JXT45"/>
    <mergeCell ref="JWG45:JWJ45"/>
    <mergeCell ref="JWK45:JWN45"/>
    <mergeCell ref="JWO45:JWR45"/>
    <mergeCell ref="JWS45:JWV45"/>
    <mergeCell ref="JWW45:JWZ45"/>
    <mergeCell ref="JVM45:JVP45"/>
    <mergeCell ref="JVQ45:JVT45"/>
    <mergeCell ref="JVU45:JVX45"/>
    <mergeCell ref="JVY45:JWB45"/>
    <mergeCell ref="JWC45:JWF45"/>
    <mergeCell ref="JUS45:JUV45"/>
    <mergeCell ref="JUW45:JUZ45"/>
    <mergeCell ref="JVA45:JVD45"/>
    <mergeCell ref="JVE45:JVH45"/>
    <mergeCell ref="JVI45:JVL45"/>
    <mergeCell ref="JTY45:JUB45"/>
    <mergeCell ref="JUC45:JUF45"/>
    <mergeCell ref="JUG45:JUJ45"/>
    <mergeCell ref="JUK45:JUN45"/>
    <mergeCell ref="JUO45:JUR45"/>
    <mergeCell ref="JTE45:JTH45"/>
    <mergeCell ref="JTI45:JTL45"/>
    <mergeCell ref="JTM45:JTP45"/>
    <mergeCell ref="JTQ45:JTT45"/>
    <mergeCell ref="JTU45:JTX45"/>
    <mergeCell ref="JSK45:JSN45"/>
    <mergeCell ref="JSO45:JSR45"/>
    <mergeCell ref="JSS45:JSV45"/>
    <mergeCell ref="JSW45:JSZ45"/>
    <mergeCell ref="JTA45:JTD45"/>
    <mergeCell ref="JRQ45:JRT45"/>
    <mergeCell ref="JRU45:JRX45"/>
    <mergeCell ref="JRY45:JSB45"/>
    <mergeCell ref="JSC45:JSF45"/>
    <mergeCell ref="JSG45:JSJ45"/>
    <mergeCell ref="JQW45:JQZ45"/>
    <mergeCell ref="JRA45:JRD45"/>
    <mergeCell ref="JRE45:JRH45"/>
    <mergeCell ref="JRI45:JRL45"/>
    <mergeCell ref="JRM45:JRP45"/>
    <mergeCell ref="JQC45:JQF45"/>
    <mergeCell ref="JQG45:JQJ45"/>
    <mergeCell ref="JQK45:JQN45"/>
    <mergeCell ref="JQO45:JQR45"/>
    <mergeCell ref="JQS45:JQV45"/>
    <mergeCell ref="JPI45:JPL45"/>
    <mergeCell ref="JPM45:JPP45"/>
    <mergeCell ref="JPQ45:JPT45"/>
    <mergeCell ref="JPU45:JPX45"/>
    <mergeCell ref="JPY45:JQB45"/>
    <mergeCell ref="JOO45:JOR45"/>
    <mergeCell ref="JOS45:JOV45"/>
    <mergeCell ref="JOW45:JOZ45"/>
    <mergeCell ref="JPA45:JPD45"/>
    <mergeCell ref="JPE45:JPH45"/>
    <mergeCell ref="JNU45:JNX45"/>
    <mergeCell ref="JNY45:JOB45"/>
    <mergeCell ref="JOC45:JOF45"/>
    <mergeCell ref="JOG45:JOJ45"/>
    <mergeCell ref="JOK45:JON45"/>
    <mergeCell ref="JNA45:JND45"/>
    <mergeCell ref="JNE45:JNH45"/>
    <mergeCell ref="JNI45:JNL45"/>
    <mergeCell ref="JNM45:JNP45"/>
    <mergeCell ref="JNQ45:JNT45"/>
    <mergeCell ref="JMG45:JMJ45"/>
    <mergeCell ref="JMK45:JMN45"/>
    <mergeCell ref="JMO45:JMR45"/>
    <mergeCell ref="JMS45:JMV45"/>
    <mergeCell ref="JMW45:JMZ45"/>
    <mergeCell ref="JLM45:JLP45"/>
    <mergeCell ref="JLQ45:JLT45"/>
    <mergeCell ref="JLU45:JLX45"/>
    <mergeCell ref="JLY45:JMB45"/>
    <mergeCell ref="JMC45:JMF45"/>
    <mergeCell ref="JKS45:JKV45"/>
    <mergeCell ref="JKW45:JKZ45"/>
    <mergeCell ref="JLA45:JLD45"/>
    <mergeCell ref="JLE45:JLH45"/>
    <mergeCell ref="JLI45:JLL45"/>
    <mergeCell ref="JJY45:JKB45"/>
    <mergeCell ref="JKC45:JKF45"/>
    <mergeCell ref="JKG45:JKJ45"/>
    <mergeCell ref="JKK45:JKN45"/>
    <mergeCell ref="JKO45:JKR45"/>
    <mergeCell ref="JJE45:JJH45"/>
    <mergeCell ref="JJI45:JJL45"/>
    <mergeCell ref="JJM45:JJP45"/>
    <mergeCell ref="JJQ45:JJT45"/>
    <mergeCell ref="JJU45:JJX45"/>
    <mergeCell ref="JIK45:JIN45"/>
    <mergeCell ref="JIO45:JIR45"/>
    <mergeCell ref="JIS45:JIV45"/>
    <mergeCell ref="JIW45:JIZ45"/>
    <mergeCell ref="JJA45:JJD45"/>
    <mergeCell ref="JHQ45:JHT45"/>
    <mergeCell ref="JHU45:JHX45"/>
    <mergeCell ref="JHY45:JIB45"/>
    <mergeCell ref="JIC45:JIF45"/>
    <mergeCell ref="JIG45:JIJ45"/>
    <mergeCell ref="JGW45:JGZ45"/>
    <mergeCell ref="JHA45:JHD45"/>
    <mergeCell ref="JHE45:JHH45"/>
    <mergeCell ref="JHI45:JHL45"/>
    <mergeCell ref="JHM45:JHP45"/>
    <mergeCell ref="JGC45:JGF45"/>
    <mergeCell ref="JGG45:JGJ45"/>
    <mergeCell ref="JGK45:JGN45"/>
    <mergeCell ref="JGO45:JGR45"/>
    <mergeCell ref="JGS45:JGV45"/>
    <mergeCell ref="JFI45:JFL45"/>
    <mergeCell ref="JFM45:JFP45"/>
    <mergeCell ref="JFQ45:JFT45"/>
    <mergeCell ref="JFU45:JFX45"/>
    <mergeCell ref="JFY45:JGB45"/>
    <mergeCell ref="JEO45:JER45"/>
    <mergeCell ref="JES45:JEV45"/>
    <mergeCell ref="JEW45:JEZ45"/>
    <mergeCell ref="JFA45:JFD45"/>
    <mergeCell ref="JFE45:JFH45"/>
    <mergeCell ref="JDU45:JDX45"/>
    <mergeCell ref="JDY45:JEB45"/>
    <mergeCell ref="JEC45:JEF45"/>
    <mergeCell ref="JEG45:JEJ45"/>
    <mergeCell ref="JEK45:JEN45"/>
    <mergeCell ref="JDA45:JDD45"/>
    <mergeCell ref="JDE45:JDH45"/>
    <mergeCell ref="JDI45:JDL45"/>
    <mergeCell ref="JDM45:JDP45"/>
    <mergeCell ref="JDQ45:JDT45"/>
    <mergeCell ref="JCG45:JCJ45"/>
    <mergeCell ref="JCK45:JCN45"/>
    <mergeCell ref="JCO45:JCR45"/>
    <mergeCell ref="JCS45:JCV45"/>
    <mergeCell ref="JCW45:JCZ45"/>
    <mergeCell ref="JBM45:JBP45"/>
    <mergeCell ref="JBQ45:JBT45"/>
    <mergeCell ref="JBU45:JBX45"/>
    <mergeCell ref="JBY45:JCB45"/>
    <mergeCell ref="JCC45:JCF45"/>
    <mergeCell ref="JAS45:JAV45"/>
    <mergeCell ref="JAW45:JAZ45"/>
    <mergeCell ref="JBA45:JBD45"/>
    <mergeCell ref="JBE45:JBH45"/>
    <mergeCell ref="JBI45:JBL45"/>
    <mergeCell ref="IZY45:JAB45"/>
    <mergeCell ref="JAC45:JAF45"/>
    <mergeCell ref="JAG45:JAJ45"/>
    <mergeCell ref="JAK45:JAN45"/>
    <mergeCell ref="JAO45:JAR45"/>
    <mergeCell ref="IZE45:IZH45"/>
    <mergeCell ref="IZI45:IZL45"/>
    <mergeCell ref="IZM45:IZP45"/>
    <mergeCell ref="IZQ45:IZT45"/>
    <mergeCell ref="IZU45:IZX45"/>
    <mergeCell ref="IYK45:IYN45"/>
    <mergeCell ref="IYO45:IYR45"/>
    <mergeCell ref="IYS45:IYV45"/>
    <mergeCell ref="IYW45:IYZ45"/>
    <mergeCell ref="IZA45:IZD45"/>
    <mergeCell ref="IXQ45:IXT45"/>
    <mergeCell ref="IXU45:IXX45"/>
    <mergeCell ref="IXY45:IYB45"/>
    <mergeCell ref="IYC45:IYF45"/>
    <mergeCell ref="IYG45:IYJ45"/>
    <mergeCell ref="IWW45:IWZ45"/>
    <mergeCell ref="IXA45:IXD45"/>
    <mergeCell ref="IXE45:IXH45"/>
    <mergeCell ref="IXI45:IXL45"/>
    <mergeCell ref="IXM45:IXP45"/>
    <mergeCell ref="IWC45:IWF45"/>
    <mergeCell ref="IWG45:IWJ45"/>
    <mergeCell ref="IWK45:IWN45"/>
    <mergeCell ref="IWO45:IWR45"/>
    <mergeCell ref="IWS45:IWV45"/>
    <mergeCell ref="IVI45:IVL45"/>
    <mergeCell ref="IVM45:IVP45"/>
    <mergeCell ref="IVQ45:IVT45"/>
    <mergeCell ref="IVU45:IVX45"/>
    <mergeCell ref="IVY45:IWB45"/>
    <mergeCell ref="IUO45:IUR45"/>
    <mergeCell ref="IUS45:IUV45"/>
    <mergeCell ref="IUW45:IUZ45"/>
    <mergeCell ref="IVA45:IVD45"/>
    <mergeCell ref="IVE45:IVH45"/>
    <mergeCell ref="ITU45:ITX45"/>
    <mergeCell ref="ITY45:IUB45"/>
    <mergeCell ref="IUC45:IUF45"/>
    <mergeCell ref="IUG45:IUJ45"/>
    <mergeCell ref="IUK45:IUN45"/>
    <mergeCell ref="ITA45:ITD45"/>
    <mergeCell ref="ITE45:ITH45"/>
    <mergeCell ref="ITI45:ITL45"/>
    <mergeCell ref="ITM45:ITP45"/>
    <mergeCell ref="ITQ45:ITT45"/>
    <mergeCell ref="ISG45:ISJ45"/>
    <mergeCell ref="ISK45:ISN45"/>
    <mergeCell ref="ISO45:ISR45"/>
    <mergeCell ref="ISS45:ISV45"/>
    <mergeCell ref="ISW45:ISZ45"/>
    <mergeCell ref="IRM45:IRP45"/>
    <mergeCell ref="IRQ45:IRT45"/>
    <mergeCell ref="IRU45:IRX45"/>
    <mergeCell ref="IRY45:ISB45"/>
    <mergeCell ref="ISC45:ISF45"/>
    <mergeCell ref="IQS45:IQV45"/>
    <mergeCell ref="IQW45:IQZ45"/>
    <mergeCell ref="IRA45:IRD45"/>
    <mergeCell ref="IRE45:IRH45"/>
    <mergeCell ref="IRI45:IRL45"/>
    <mergeCell ref="IPY45:IQB45"/>
    <mergeCell ref="IQC45:IQF45"/>
    <mergeCell ref="IQG45:IQJ45"/>
    <mergeCell ref="IQK45:IQN45"/>
    <mergeCell ref="IQO45:IQR45"/>
    <mergeCell ref="IPE45:IPH45"/>
    <mergeCell ref="IPI45:IPL45"/>
    <mergeCell ref="IPM45:IPP45"/>
    <mergeCell ref="IPQ45:IPT45"/>
    <mergeCell ref="IPU45:IPX45"/>
    <mergeCell ref="IOK45:ION45"/>
    <mergeCell ref="IOO45:IOR45"/>
    <mergeCell ref="IOS45:IOV45"/>
    <mergeCell ref="IOW45:IOZ45"/>
    <mergeCell ref="IPA45:IPD45"/>
    <mergeCell ref="INQ45:INT45"/>
    <mergeCell ref="INU45:INX45"/>
    <mergeCell ref="INY45:IOB45"/>
    <mergeCell ref="IOC45:IOF45"/>
    <mergeCell ref="IOG45:IOJ45"/>
    <mergeCell ref="IMW45:IMZ45"/>
    <mergeCell ref="INA45:IND45"/>
    <mergeCell ref="INE45:INH45"/>
    <mergeCell ref="INI45:INL45"/>
    <mergeCell ref="INM45:INP45"/>
    <mergeCell ref="IMC45:IMF45"/>
    <mergeCell ref="IMG45:IMJ45"/>
    <mergeCell ref="IMK45:IMN45"/>
    <mergeCell ref="IMO45:IMR45"/>
    <mergeCell ref="IMS45:IMV45"/>
    <mergeCell ref="ILI45:ILL45"/>
    <mergeCell ref="ILM45:ILP45"/>
    <mergeCell ref="ILQ45:ILT45"/>
    <mergeCell ref="ILU45:ILX45"/>
    <mergeCell ref="ILY45:IMB45"/>
    <mergeCell ref="IKO45:IKR45"/>
    <mergeCell ref="IKS45:IKV45"/>
    <mergeCell ref="IKW45:IKZ45"/>
    <mergeCell ref="ILA45:ILD45"/>
    <mergeCell ref="ILE45:ILH45"/>
    <mergeCell ref="IJU45:IJX45"/>
    <mergeCell ref="IJY45:IKB45"/>
    <mergeCell ref="IKC45:IKF45"/>
    <mergeCell ref="IKG45:IKJ45"/>
    <mergeCell ref="IKK45:IKN45"/>
    <mergeCell ref="IJA45:IJD45"/>
    <mergeCell ref="IJE45:IJH45"/>
    <mergeCell ref="IJI45:IJL45"/>
    <mergeCell ref="IJM45:IJP45"/>
    <mergeCell ref="IJQ45:IJT45"/>
    <mergeCell ref="IIG45:IIJ45"/>
    <mergeCell ref="IIK45:IIN45"/>
    <mergeCell ref="IIO45:IIR45"/>
    <mergeCell ref="IIS45:IIV45"/>
    <mergeCell ref="IIW45:IIZ45"/>
    <mergeCell ref="IHM45:IHP45"/>
    <mergeCell ref="IHQ45:IHT45"/>
    <mergeCell ref="IHU45:IHX45"/>
    <mergeCell ref="IHY45:IIB45"/>
    <mergeCell ref="IIC45:IIF45"/>
    <mergeCell ref="IGS45:IGV45"/>
    <mergeCell ref="IGW45:IGZ45"/>
    <mergeCell ref="IHA45:IHD45"/>
    <mergeCell ref="IHE45:IHH45"/>
    <mergeCell ref="IHI45:IHL45"/>
    <mergeCell ref="IFY45:IGB45"/>
    <mergeCell ref="IGC45:IGF45"/>
    <mergeCell ref="IGG45:IGJ45"/>
    <mergeCell ref="IGK45:IGN45"/>
    <mergeCell ref="IGO45:IGR45"/>
    <mergeCell ref="IFE45:IFH45"/>
    <mergeCell ref="IFI45:IFL45"/>
    <mergeCell ref="IFM45:IFP45"/>
    <mergeCell ref="IFQ45:IFT45"/>
    <mergeCell ref="IFU45:IFX45"/>
    <mergeCell ref="IEK45:IEN45"/>
    <mergeCell ref="IEO45:IER45"/>
    <mergeCell ref="IES45:IEV45"/>
    <mergeCell ref="IEW45:IEZ45"/>
    <mergeCell ref="IFA45:IFD45"/>
    <mergeCell ref="IDQ45:IDT45"/>
    <mergeCell ref="IDU45:IDX45"/>
    <mergeCell ref="IDY45:IEB45"/>
    <mergeCell ref="IEC45:IEF45"/>
    <mergeCell ref="IEG45:IEJ45"/>
    <mergeCell ref="ICW45:ICZ45"/>
    <mergeCell ref="IDA45:IDD45"/>
    <mergeCell ref="IDE45:IDH45"/>
    <mergeCell ref="IDI45:IDL45"/>
    <mergeCell ref="IDM45:IDP45"/>
    <mergeCell ref="ICC45:ICF45"/>
    <mergeCell ref="ICG45:ICJ45"/>
    <mergeCell ref="ICK45:ICN45"/>
    <mergeCell ref="ICO45:ICR45"/>
    <mergeCell ref="ICS45:ICV45"/>
    <mergeCell ref="IBI45:IBL45"/>
    <mergeCell ref="IBM45:IBP45"/>
    <mergeCell ref="IBQ45:IBT45"/>
    <mergeCell ref="IBU45:IBX45"/>
    <mergeCell ref="IBY45:ICB45"/>
    <mergeCell ref="IAO45:IAR45"/>
    <mergeCell ref="IAS45:IAV45"/>
    <mergeCell ref="IAW45:IAZ45"/>
    <mergeCell ref="IBA45:IBD45"/>
    <mergeCell ref="IBE45:IBH45"/>
    <mergeCell ref="HZU45:HZX45"/>
    <mergeCell ref="HZY45:IAB45"/>
    <mergeCell ref="IAC45:IAF45"/>
    <mergeCell ref="IAG45:IAJ45"/>
    <mergeCell ref="IAK45:IAN45"/>
    <mergeCell ref="HZA45:HZD45"/>
    <mergeCell ref="HZE45:HZH45"/>
    <mergeCell ref="HZI45:HZL45"/>
    <mergeCell ref="HZM45:HZP45"/>
    <mergeCell ref="HZQ45:HZT45"/>
    <mergeCell ref="HYG45:HYJ45"/>
    <mergeCell ref="HYK45:HYN45"/>
    <mergeCell ref="HYO45:HYR45"/>
    <mergeCell ref="HYS45:HYV45"/>
    <mergeCell ref="HYW45:HYZ45"/>
    <mergeCell ref="HXM45:HXP45"/>
    <mergeCell ref="HXQ45:HXT45"/>
    <mergeCell ref="HXU45:HXX45"/>
    <mergeCell ref="HXY45:HYB45"/>
    <mergeCell ref="HYC45:HYF45"/>
    <mergeCell ref="HWS45:HWV45"/>
    <mergeCell ref="HWW45:HWZ45"/>
    <mergeCell ref="HXA45:HXD45"/>
    <mergeCell ref="HXE45:HXH45"/>
    <mergeCell ref="HXI45:HXL45"/>
    <mergeCell ref="HVY45:HWB45"/>
    <mergeCell ref="HWC45:HWF45"/>
    <mergeCell ref="HWG45:HWJ45"/>
    <mergeCell ref="HWK45:HWN45"/>
    <mergeCell ref="HWO45:HWR45"/>
    <mergeCell ref="HVE45:HVH45"/>
    <mergeCell ref="HVI45:HVL45"/>
    <mergeCell ref="HVM45:HVP45"/>
    <mergeCell ref="HVQ45:HVT45"/>
    <mergeCell ref="HVU45:HVX45"/>
    <mergeCell ref="HUK45:HUN45"/>
    <mergeCell ref="HUO45:HUR45"/>
    <mergeCell ref="HUS45:HUV45"/>
    <mergeCell ref="HUW45:HUZ45"/>
    <mergeCell ref="HVA45:HVD45"/>
    <mergeCell ref="HTQ45:HTT45"/>
    <mergeCell ref="HTU45:HTX45"/>
    <mergeCell ref="HTY45:HUB45"/>
    <mergeCell ref="HUC45:HUF45"/>
    <mergeCell ref="HUG45:HUJ45"/>
    <mergeCell ref="HSW45:HSZ45"/>
    <mergeCell ref="HTA45:HTD45"/>
    <mergeCell ref="HTE45:HTH45"/>
    <mergeCell ref="HTI45:HTL45"/>
    <mergeCell ref="HTM45:HTP45"/>
    <mergeCell ref="HSC45:HSF45"/>
    <mergeCell ref="HSG45:HSJ45"/>
    <mergeCell ref="HSK45:HSN45"/>
    <mergeCell ref="HSO45:HSR45"/>
    <mergeCell ref="HSS45:HSV45"/>
    <mergeCell ref="HRI45:HRL45"/>
    <mergeCell ref="HRM45:HRP45"/>
    <mergeCell ref="HRQ45:HRT45"/>
    <mergeCell ref="HRU45:HRX45"/>
    <mergeCell ref="HRY45:HSB45"/>
    <mergeCell ref="HQO45:HQR45"/>
    <mergeCell ref="HQS45:HQV45"/>
    <mergeCell ref="HQW45:HQZ45"/>
    <mergeCell ref="HRA45:HRD45"/>
    <mergeCell ref="HRE45:HRH45"/>
    <mergeCell ref="HPU45:HPX45"/>
    <mergeCell ref="HPY45:HQB45"/>
    <mergeCell ref="HQC45:HQF45"/>
    <mergeCell ref="HQG45:HQJ45"/>
    <mergeCell ref="HQK45:HQN45"/>
    <mergeCell ref="HPA45:HPD45"/>
    <mergeCell ref="HPE45:HPH45"/>
    <mergeCell ref="HPI45:HPL45"/>
    <mergeCell ref="HPM45:HPP45"/>
    <mergeCell ref="HPQ45:HPT45"/>
    <mergeCell ref="HOG45:HOJ45"/>
    <mergeCell ref="HOK45:HON45"/>
    <mergeCell ref="HOO45:HOR45"/>
    <mergeCell ref="HOS45:HOV45"/>
    <mergeCell ref="HOW45:HOZ45"/>
    <mergeCell ref="HNM45:HNP45"/>
    <mergeCell ref="HNQ45:HNT45"/>
    <mergeCell ref="HNU45:HNX45"/>
    <mergeCell ref="HNY45:HOB45"/>
    <mergeCell ref="HOC45:HOF45"/>
    <mergeCell ref="HMS45:HMV45"/>
    <mergeCell ref="HMW45:HMZ45"/>
    <mergeCell ref="HNA45:HND45"/>
    <mergeCell ref="HNE45:HNH45"/>
    <mergeCell ref="HNI45:HNL45"/>
    <mergeCell ref="HLY45:HMB45"/>
    <mergeCell ref="HMC45:HMF45"/>
    <mergeCell ref="HMG45:HMJ45"/>
    <mergeCell ref="HMK45:HMN45"/>
    <mergeCell ref="HMO45:HMR45"/>
    <mergeCell ref="HLE45:HLH45"/>
    <mergeCell ref="HLI45:HLL45"/>
    <mergeCell ref="HLM45:HLP45"/>
    <mergeCell ref="HLQ45:HLT45"/>
    <mergeCell ref="HLU45:HLX45"/>
    <mergeCell ref="HKK45:HKN45"/>
    <mergeCell ref="HKO45:HKR45"/>
    <mergeCell ref="HKS45:HKV45"/>
    <mergeCell ref="HKW45:HKZ45"/>
    <mergeCell ref="HLA45:HLD45"/>
    <mergeCell ref="HJQ45:HJT45"/>
    <mergeCell ref="HJU45:HJX45"/>
    <mergeCell ref="HJY45:HKB45"/>
    <mergeCell ref="HKC45:HKF45"/>
    <mergeCell ref="HKG45:HKJ45"/>
    <mergeCell ref="HIW45:HIZ45"/>
    <mergeCell ref="HJA45:HJD45"/>
    <mergeCell ref="HJE45:HJH45"/>
    <mergeCell ref="HJI45:HJL45"/>
    <mergeCell ref="HJM45:HJP45"/>
    <mergeCell ref="HIC45:HIF45"/>
    <mergeCell ref="HIG45:HIJ45"/>
    <mergeCell ref="HIK45:HIN45"/>
    <mergeCell ref="HIO45:HIR45"/>
    <mergeCell ref="HIS45:HIV45"/>
    <mergeCell ref="HHI45:HHL45"/>
    <mergeCell ref="HHM45:HHP45"/>
    <mergeCell ref="HHQ45:HHT45"/>
    <mergeCell ref="HHU45:HHX45"/>
    <mergeCell ref="HHY45:HIB45"/>
    <mergeCell ref="HGO45:HGR45"/>
    <mergeCell ref="HGS45:HGV45"/>
    <mergeCell ref="HGW45:HGZ45"/>
    <mergeCell ref="HHA45:HHD45"/>
    <mergeCell ref="HHE45:HHH45"/>
    <mergeCell ref="HFU45:HFX45"/>
    <mergeCell ref="HFY45:HGB45"/>
    <mergeCell ref="HGC45:HGF45"/>
    <mergeCell ref="HGG45:HGJ45"/>
    <mergeCell ref="HGK45:HGN45"/>
    <mergeCell ref="HFA45:HFD45"/>
    <mergeCell ref="HFE45:HFH45"/>
    <mergeCell ref="HFI45:HFL45"/>
    <mergeCell ref="HFM45:HFP45"/>
    <mergeCell ref="HFQ45:HFT45"/>
    <mergeCell ref="HEG45:HEJ45"/>
    <mergeCell ref="HEK45:HEN45"/>
    <mergeCell ref="HEO45:HER45"/>
    <mergeCell ref="HES45:HEV45"/>
    <mergeCell ref="HEW45:HEZ45"/>
    <mergeCell ref="HDM45:HDP45"/>
    <mergeCell ref="HDQ45:HDT45"/>
    <mergeCell ref="HDU45:HDX45"/>
    <mergeCell ref="HDY45:HEB45"/>
    <mergeCell ref="HEC45:HEF45"/>
    <mergeCell ref="HCS45:HCV45"/>
    <mergeCell ref="HCW45:HCZ45"/>
    <mergeCell ref="HDA45:HDD45"/>
    <mergeCell ref="HDE45:HDH45"/>
    <mergeCell ref="HDI45:HDL45"/>
    <mergeCell ref="HBY45:HCB45"/>
    <mergeCell ref="HCC45:HCF45"/>
    <mergeCell ref="HCG45:HCJ45"/>
    <mergeCell ref="HCK45:HCN45"/>
    <mergeCell ref="HCO45:HCR45"/>
    <mergeCell ref="HBE45:HBH45"/>
    <mergeCell ref="HBI45:HBL45"/>
    <mergeCell ref="HBM45:HBP45"/>
    <mergeCell ref="HBQ45:HBT45"/>
    <mergeCell ref="HBU45:HBX45"/>
    <mergeCell ref="HAK45:HAN45"/>
    <mergeCell ref="HAO45:HAR45"/>
    <mergeCell ref="HAS45:HAV45"/>
    <mergeCell ref="HAW45:HAZ45"/>
    <mergeCell ref="HBA45:HBD45"/>
    <mergeCell ref="GZQ45:GZT45"/>
    <mergeCell ref="GZU45:GZX45"/>
    <mergeCell ref="GZY45:HAB45"/>
    <mergeCell ref="HAC45:HAF45"/>
    <mergeCell ref="HAG45:HAJ45"/>
    <mergeCell ref="GYW45:GYZ45"/>
    <mergeCell ref="GZA45:GZD45"/>
    <mergeCell ref="GZE45:GZH45"/>
    <mergeCell ref="GZI45:GZL45"/>
    <mergeCell ref="GZM45:GZP45"/>
    <mergeCell ref="GYC45:GYF45"/>
    <mergeCell ref="GYG45:GYJ45"/>
    <mergeCell ref="GYK45:GYN45"/>
    <mergeCell ref="GYO45:GYR45"/>
    <mergeCell ref="GYS45:GYV45"/>
    <mergeCell ref="GXI45:GXL45"/>
    <mergeCell ref="GXM45:GXP45"/>
    <mergeCell ref="GXQ45:GXT45"/>
    <mergeCell ref="GXU45:GXX45"/>
    <mergeCell ref="GXY45:GYB45"/>
    <mergeCell ref="GWO45:GWR45"/>
    <mergeCell ref="GWS45:GWV45"/>
    <mergeCell ref="GWW45:GWZ45"/>
    <mergeCell ref="GXA45:GXD45"/>
    <mergeCell ref="GXE45:GXH45"/>
    <mergeCell ref="GVU45:GVX45"/>
    <mergeCell ref="GVY45:GWB45"/>
    <mergeCell ref="GWC45:GWF45"/>
    <mergeCell ref="GWG45:GWJ45"/>
    <mergeCell ref="GWK45:GWN45"/>
    <mergeCell ref="GVA45:GVD45"/>
    <mergeCell ref="GVE45:GVH45"/>
    <mergeCell ref="GVI45:GVL45"/>
    <mergeCell ref="GVM45:GVP45"/>
    <mergeCell ref="GVQ45:GVT45"/>
    <mergeCell ref="GUG45:GUJ45"/>
    <mergeCell ref="GUK45:GUN45"/>
    <mergeCell ref="GUO45:GUR45"/>
    <mergeCell ref="GUS45:GUV45"/>
    <mergeCell ref="GUW45:GUZ45"/>
    <mergeCell ref="GTM45:GTP45"/>
    <mergeCell ref="GTQ45:GTT45"/>
    <mergeCell ref="GTU45:GTX45"/>
    <mergeCell ref="GTY45:GUB45"/>
    <mergeCell ref="GUC45:GUF45"/>
    <mergeCell ref="GSS45:GSV45"/>
    <mergeCell ref="GSW45:GSZ45"/>
    <mergeCell ref="GTA45:GTD45"/>
    <mergeCell ref="GTE45:GTH45"/>
    <mergeCell ref="GTI45:GTL45"/>
    <mergeCell ref="GRY45:GSB45"/>
    <mergeCell ref="GSC45:GSF45"/>
    <mergeCell ref="GSG45:GSJ45"/>
    <mergeCell ref="GSK45:GSN45"/>
    <mergeCell ref="GSO45:GSR45"/>
    <mergeCell ref="GRE45:GRH45"/>
    <mergeCell ref="GRI45:GRL45"/>
    <mergeCell ref="GRM45:GRP45"/>
    <mergeCell ref="GRQ45:GRT45"/>
    <mergeCell ref="GRU45:GRX45"/>
    <mergeCell ref="GQK45:GQN45"/>
    <mergeCell ref="GQO45:GQR45"/>
    <mergeCell ref="GQS45:GQV45"/>
    <mergeCell ref="GQW45:GQZ45"/>
    <mergeCell ref="GRA45:GRD45"/>
    <mergeCell ref="GPQ45:GPT45"/>
    <mergeCell ref="GPU45:GPX45"/>
    <mergeCell ref="GPY45:GQB45"/>
    <mergeCell ref="GQC45:GQF45"/>
    <mergeCell ref="GQG45:GQJ45"/>
    <mergeCell ref="GOW45:GOZ45"/>
    <mergeCell ref="GPA45:GPD45"/>
    <mergeCell ref="GPE45:GPH45"/>
    <mergeCell ref="GPI45:GPL45"/>
    <mergeCell ref="GPM45:GPP45"/>
    <mergeCell ref="GOC45:GOF45"/>
    <mergeCell ref="GOG45:GOJ45"/>
    <mergeCell ref="GOK45:GON45"/>
    <mergeCell ref="GOO45:GOR45"/>
    <mergeCell ref="GOS45:GOV45"/>
    <mergeCell ref="GNI45:GNL45"/>
    <mergeCell ref="GNM45:GNP45"/>
    <mergeCell ref="GNQ45:GNT45"/>
    <mergeCell ref="GNU45:GNX45"/>
    <mergeCell ref="GNY45:GOB45"/>
    <mergeCell ref="GMO45:GMR45"/>
    <mergeCell ref="GMS45:GMV45"/>
    <mergeCell ref="GMW45:GMZ45"/>
    <mergeCell ref="GNA45:GND45"/>
    <mergeCell ref="GNE45:GNH45"/>
    <mergeCell ref="GLU45:GLX45"/>
    <mergeCell ref="GLY45:GMB45"/>
    <mergeCell ref="GMC45:GMF45"/>
    <mergeCell ref="GMG45:GMJ45"/>
    <mergeCell ref="GMK45:GMN45"/>
    <mergeCell ref="GLA45:GLD45"/>
    <mergeCell ref="GLE45:GLH45"/>
    <mergeCell ref="GLI45:GLL45"/>
    <mergeCell ref="GLM45:GLP45"/>
    <mergeCell ref="GLQ45:GLT45"/>
    <mergeCell ref="GKG45:GKJ45"/>
    <mergeCell ref="GKK45:GKN45"/>
    <mergeCell ref="GKO45:GKR45"/>
    <mergeCell ref="GKS45:GKV45"/>
    <mergeCell ref="GKW45:GKZ45"/>
    <mergeCell ref="GJM45:GJP45"/>
    <mergeCell ref="GJQ45:GJT45"/>
    <mergeCell ref="GJU45:GJX45"/>
    <mergeCell ref="GJY45:GKB45"/>
    <mergeCell ref="GKC45:GKF45"/>
    <mergeCell ref="GIS45:GIV45"/>
    <mergeCell ref="GIW45:GIZ45"/>
    <mergeCell ref="GJA45:GJD45"/>
    <mergeCell ref="GJE45:GJH45"/>
    <mergeCell ref="GJI45:GJL45"/>
    <mergeCell ref="GHY45:GIB45"/>
    <mergeCell ref="GIC45:GIF45"/>
    <mergeCell ref="GIG45:GIJ45"/>
    <mergeCell ref="GIK45:GIN45"/>
    <mergeCell ref="GIO45:GIR45"/>
    <mergeCell ref="GHE45:GHH45"/>
    <mergeCell ref="GHI45:GHL45"/>
    <mergeCell ref="GHM45:GHP45"/>
    <mergeCell ref="GHQ45:GHT45"/>
    <mergeCell ref="GHU45:GHX45"/>
    <mergeCell ref="GGK45:GGN45"/>
    <mergeCell ref="GGO45:GGR45"/>
    <mergeCell ref="GGS45:GGV45"/>
    <mergeCell ref="GGW45:GGZ45"/>
    <mergeCell ref="GHA45:GHD45"/>
    <mergeCell ref="GFQ45:GFT45"/>
    <mergeCell ref="GFU45:GFX45"/>
    <mergeCell ref="GFY45:GGB45"/>
    <mergeCell ref="GGC45:GGF45"/>
    <mergeCell ref="GGG45:GGJ45"/>
    <mergeCell ref="GEW45:GEZ45"/>
    <mergeCell ref="GFA45:GFD45"/>
    <mergeCell ref="GFE45:GFH45"/>
    <mergeCell ref="GFI45:GFL45"/>
    <mergeCell ref="GFM45:GFP45"/>
    <mergeCell ref="GEC45:GEF45"/>
    <mergeCell ref="GEG45:GEJ45"/>
    <mergeCell ref="GEK45:GEN45"/>
    <mergeCell ref="GEO45:GER45"/>
    <mergeCell ref="GES45:GEV45"/>
    <mergeCell ref="GDI45:GDL45"/>
    <mergeCell ref="GDM45:GDP45"/>
    <mergeCell ref="GDQ45:GDT45"/>
    <mergeCell ref="GDU45:GDX45"/>
    <mergeCell ref="GDY45:GEB45"/>
    <mergeCell ref="GCO45:GCR45"/>
    <mergeCell ref="GCS45:GCV45"/>
    <mergeCell ref="GCW45:GCZ45"/>
    <mergeCell ref="GDA45:GDD45"/>
    <mergeCell ref="GDE45:GDH45"/>
    <mergeCell ref="GBU45:GBX45"/>
    <mergeCell ref="GBY45:GCB45"/>
    <mergeCell ref="GCC45:GCF45"/>
    <mergeCell ref="GCG45:GCJ45"/>
    <mergeCell ref="GCK45:GCN45"/>
    <mergeCell ref="GBA45:GBD45"/>
    <mergeCell ref="GBE45:GBH45"/>
    <mergeCell ref="GBI45:GBL45"/>
    <mergeCell ref="GBM45:GBP45"/>
    <mergeCell ref="GBQ45:GBT45"/>
    <mergeCell ref="GAG45:GAJ45"/>
    <mergeCell ref="GAK45:GAN45"/>
    <mergeCell ref="GAO45:GAR45"/>
    <mergeCell ref="GAS45:GAV45"/>
    <mergeCell ref="GAW45:GAZ45"/>
    <mergeCell ref="FZM45:FZP45"/>
    <mergeCell ref="FZQ45:FZT45"/>
    <mergeCell ref="FZU45:FZX45"/>
    <mergeCell ref="FZY45:GAB45"/>
    <mergeCell ref="GAC45:GAF45"/>
    <mergeCell ref="FYS45:FYV45"/>
    <mergeCell ref="FYW45:FYZ45"/>
    <mergeCell ref="FZA45:FZD45"/>
    <mergeCell ref="FZE45:FZH45"/>
    <mergeCell ref="FZI45:FZL45"/>
    <mergeCell ref="FXY45:FYB45"/>
    <mergeCell ref="FYC45:FYF45"/>
    <mergeCell ref="FYG45:FYJ45"/>
    <mergeCell ref="FYK45:FYN45"/>
    <mergeCell ref="FYO45:FYR45"/>
    <mergeCell ref="FXE45:FXH45"/>
    <mergeCell ref="FXI45:FXL45"/>
    <mergeCell ref="FXM45:FXP45"/>
    <mergeCell ref="FXQ45:FXT45"/>
    <mergeCell ref="FXU45:FXX45"/>
    <mergeCell ref="FWK45:FWN45"/>
    <mergeCell ref="FWO45:FWR45"/>
    <mergeCell ref="FWS45:FWV45"/>
    <mergeCell ref="FWW45:FWZ45"/>
    <mergeCell ref="FXA45:FXD45"/>
    <mergeCell ref="FVQ45:FVT45"/>
    <mergeCell ref="FVU45:FVX45"/>
    <mergeCell ref="FVY45:FWB45"/>
    <mergeCell ref="FWC45:FWF45"/>
    <mergeCell ref="FWG45:FWJ45"/>
    <mergeCell ref="FUW45:FUZ45"/>
    <mergeCell ref="FVA45:FVD45"/>
    <mergeCell ref="FVE45:FVH45"/>
    <mergeCell ref="FVI45:FVL45"/>
    <mergeCell ref="FVM45:FVP45"/>
    <mergeCell ref="FUC45:FUF45"/>
    <mergeCell ref="FUG45:FUJ45"/>
    <mergeCell ref="FUK45:FUN45"/>
    <mergeCell ref="FUO45:FUR45"/>
    <mergeCell ref="FUS45:FUV45"/>
    <mergeCell ref="FTI45:FTL45"/>
    <mergeCell ref="FTM45:FTP45"/>
    <mergeCell ref="FTQ45:FTT45"/>
    <mergeCell ref="FTU45:FTX45"/>
    <mergeCell ref="FTY45:FUB45"/>
    <mergeCell ref="FSO45:FSR45"/>
    <mergeCell ref="FSS45:FSV45"/>
    <mergeCell ref="FSW45:FSZ45"/>
    <mergeCell ref="FTA45:FTD45"/>
    <mergeCell ref="FTE45:FTH45"/>
    <mergeCell ref="FRU45:FRX45"/>
    <mergeCell ref="FRY45:FSB45"/>
    <mergeCell ref="FSC45:FSF45"/>
    <mergeCell ref="FSG45:FSJ45"/>
    <mergeCell ref="FSK45:FSN45"/>
    <mergeCell ref="FRA45:FRD45"/>
    <mergeCell ref="FRE45:FRH45"/>
    <mergeCell ref="FRI45:FRL45"/>
    <mergeCell ref="FRM45:FRP45"/>
    <mergeCell ref="FRQ45:FRT45"/>
    <mergeCell ref="FQG45:FQJ45"/>
    <mergeCell ref="FQK45:FQN45"/>
    <mergeCell ref="FQO45:FQR45"/>
    <mergeCell ref="FQS45:FQV45"/>
    <mergeCell ref="FQW45:FQZ45"/>
    <mergeCell ref="FPM45:FPP45"/>
    <mergeCell ref="FPQ45:FPT45"/>
    <mergeCell ref="FPU45:FPX45"/>
    <mergeCell ref="FPY45:FQB45"/>
    <mergeCell ref="FQC45:FQF45"/>
    <mergeCell ref="FOS45:FOV45"/>
    <mergeCell ref="FOW45:FOZ45"/>
    <mergeCell ref="FPA45:FPD45"/>
    <mergeCell ref="FPE45:FPH45"/>
    <mergeCell ref="FPI45:FPL45"/>
    <mergeCell ref="FNY45:FOB45"/>
    <mergeCell ref="FOC45:FOF45"/>
    <mergeCell ref="FOG45:FOJ45"/>
    <mergeCell ref="FOK45:FON45"/>
    <mergeCell ref="FOO45:FOR45"/>
    <mergeCell ref="FNE45:FNH45"/>
    <mergeCell ref="FNI45:FNL45"/>
    <mergeCell ref="FNM45:FNP45"/>
    <mergeCell ref="FNQ45:FNT45"/>
    <mergeCell ref="FNU45:FNX45"/>
    <mergeCell ref="FMK45:FMN45"/>
    <mergeCell ref="FMO45:FMR45"/>
    <mergeCell ref="FMS45:FMV45"/>
    <mergeCell ref="FMW45:FMZ45"/>
    <mergeCell ref="FNA45:FND45"/>
    <mergeCell ref="FLQ45:FLT45"/>
    <mergeCell ref="FLU45:FLX45"/>
    <mergeCell ref="FLY45:FMB45"/>
    <mergeCell ref="FMC45:FMF45"/>
    <mergeCell ref="FMG45:FMJ45"/>
    <mergeCell ref="FKW45:FKZ45"/>
    <mergeCell ref="FLA45:FLD45"/>
    <mergeCell ref="FLE45:FLH45"/>
    <mergeCell ref="FLI45:FLL45"/>
    <mergeCell ref="FLM45:FLP45"/>
    <mergeCell ref="FKC45:FKF45"/>
    <mergeCell ref="FKG45:FKJ45"/>
    <mergeCell ref="FKK45:FKN45"/>
    <mergeCell ref="FKO45:FKR45"/>
    <mergeCell ref="FKS45:FKV45"/>
    <mergeCell ref="FJI45:FJL45"/>
    <mergeCell ref="FJM45:FJP45"/>
    <mergeCell ref="FJQ45:FJT45"/>
    <mergeCell ref="FJU45:FJX45"/>
    <mergeCell ref="FJY45:FKB45"/>
    <mergeCell ref="FIO45:FIR45"/>
    <mergeCell ref="FIS45:FIV45"/>
    <mergeCell ref="FIW45:FIZ45"/>
    <mergeCell ref="FJA45:FJD45"/>
    <mergeCell ref="FJE45:FJH45"/>
    <mergeCell ref="FHU45:FHX45"/>
    <mergeCell ref="FHY45:FIB45"/>
    <mergeCell ref="FIC45:FIF45"/>
    <mergeCell ref="FIG45:FIJ45"/>
    <mergeCell ref="FIK45:FIN45"/>
    <mergeCell ref="FHA45:FHD45"/>
    <mergeCell ref="FHE45:FHH45"/>
    <mergeCell ref="FHI45:FHL45"/>
    <mergeCell ref="FHM45:FHP45"/>
    <mergeCell ref="FHQ45:FHT45"/>
    <mergeCell ref="FGG45:FGJ45"/>
    <mergeCell ref="FGK45:FGN45"/>
    <mergeCell ref="FGO45:FGR45"/>
    <mergeCell ref="FGS45:FGV45"/>
    <mergeCell ref="FGW45:FGZ45"/>
    <mergeCell ref="FFM45:FFP45"/>
    <mergeCell ref="FFQ45:FFT45"/>
    <mergeCell ref="FFU45:FFX45"/>
    <mergeCell ref="FFY45:FGB45"/>
    <mergeCell ref="FGC45:FGF45"/>
    <mergeCell ref="FES45:FEV45"/>
    <mergeCell ref="FEW45:FEZ45"/>
    <mergeCell ref="FFA45:FFD45"/>
    <mergeCell ref="FFE45:FFH45"/>
    <mergeCell ref="FFI45:FFL45"/>
    <mergeCell ref="FDY45:FEB45"/>
    <mergeCell ref="FEC45:FEF45"/>
    <mergeCell ref="FEG45:FEJ45"/>
    <mergeCell ref="FEK45:FEN45"/>
    <mergeCell ref="FEO45:FER45"/>
    <mergeCell ref="FDE45:FDH45"/>
    <mergeCell ref="FDI45:FDL45"/>
    <mergeCell ref="FDM45:FDP45"/>
    <mergeCell ref="FDQ45:FDT45"/>
    <mergeCell ref="FDU45:FDX45"/>
    <mergeCell ref="FCK45:FCN45"/>
    <mergeCell ref="FCO45:FCR45"/>
    <mergeCell ref="FCS45:FCV45"/>
    <mergeCell ref="FCW45:FCZ45"/>
    <mergeCell ref="FDA45:FDD45"/>
    <mergeCell ref="FBQ45:FBT45"/>
    <mergeCell ref="FBU45:FBX45"/>
    <mergeCell ref="FBY45:FCB45"/>
    <mergeCell ref="FCC45:FCF45"/>
    <mergeCell ref="FCG45:FCJ45"/>
    <mergeCell ref="FAW45:FAZ45"/>
    <mergeCell ref="FBA45:FBD45"/>
    <mergeCell ref="FBE45:FBH45"/>
    <mergeCell ref="FBI45:FBL45"/>
    <mergeCell ref="FBM45:FBP45"/>
    <mergeCell ref="FAC45:FAF45"/>
    <mergeCell ref="FAG45:FAJ45"/>
    <mergeCell ref="FAK45:FAN45"/>
    <mergeCell ref="FAO45:FAR45"/>
    <mergeCell ref="FAS45:FAV45"/>
    <mergeCell ref="EZI45:EZL45"/>
    <mergeCell ref="EZM45:EZP45"/>
    <mergeCell ref="EZQ45:EZT45"/>
    <mergeCell ref="EZU45:EZX45"/>
    <mergeCell ref="EZY45:FAB45"/>
    <mergeCell ref="EYO45:EYR45"/>
    <mergeCell ref="EYS45:EYV45"/>
    <mergeCell ref="EYW45:EYZ45"/>
    <mergeCell ref="EZA45:EZD45"/>
    <mergeCell ref="EZE45:EZH45"/>
    <mergeCell ref="EXU45:EXX45"/>
    <mergeCell ref="EXY45:EYB45"/>
    <mergeCell ref="EYC45:EYF45"/>
    <mergeCell ref="EYG45:EYJ45"/>
    <mergeCell ref="EYK45:EYN45"/>
    <mergeCell ref="EXA45:EXD45"/>
    <mergeCell ref="EXE45:EXH45"/>
    <mergeCell ref="EXI45:EXL45"/>
    <mergeCell ref="EXM45:EXP45"/>
    <mergeCell ref="EXQ45:EXT45"/>
    <mergeCell ref="EWG45:EWJ45"/>
    <mergeCell ref="EWK45:EWN45"/>
    <mergeCell ref="EWO45:EWR45"/>
    <mergeCell ref="EWS45:EWV45"/>
    <mergeCell ref="EWW45:EWZ45"/>
    <mergeCell ref="EVM45:EVP45"/>
    <mergeCell ref="EVQ45:EVT45"/>
    <mergeCell ref="EVU45:EVX45"/>
    <mergeCell ref="EVY45:EWB45"/>
    <mergeCell ref="EWC45:EWF45"/>
    <mergeCell ref="EUS45:EUV45"/>
    <mergeCell ref="EUW45:EUZ45"/>
    <mergeCell ref="EVA45:EVD45"/>
    <mergeCell ref="EVE45:EVH45"/>
    <mergeCell ref="EVI45:EVL45"/>
    <mergeCell ref="ETY45:EUB45"/>
    <mergeCell ref="EUC45:EUF45"/>
    <mergeCell ref="EUG45:EUJ45"/>
    <mergeCell ref="EUK45:EUN45"/>
    <mergeCell ref="EUO45:EUR45"/>
    <mergeCell ref="ETE45:ETH45"/>
    <mergeCell ref="ETI45:ETL45"/>
    <mergeCell ref="ETM45:ETP45"/>
    <mergeCell ref="ETQ45:ETT45"/>
    <mergeCell ref="ETU45:ETX45"/>
    <mergeCell ref="ESK45:ESN45"/>
    <mergeCell ref="ESO45:ESR45"/>
    <mergeCell ref="ESS45:ESV45"/>
    <mergeCell ref="ESW45:ESZ45"/>
    <mergeCell ref="ETA45:ETD45"/>
    <mergeCell ref="ERQ45:ERT45"/>
    <mergeCell ref="ERU45:ERX45"/>
    <mergeCell ref="ERY45:ESB45"/>
    <mergeCell ref="ESC45:ESF45"/>
    <mergeCell ref="ESG45:ESJ45"/>
    <mergeCell ref="EQW45:EQZ45"/>
    <mergeCell ref="ERA45:ERD45"/>
    <mergeCell ref="ERE45:ERH45"/>
    <mergeCell ref="ERI45:ERL45"/>
    <mergeCell ref="ERM45:ERP45"/>
    <mergeCell ref="EQC45:EQF45"/>
    <mergeCell ref="EQG45:EQJ45"/>
    <mergeCell ref="EQK45:EQN45"/>
    <mergeCell ref="EQO45:EQR45"/>
    <mergeCell ref="EQS45:EQV45"/>
    <mergeCell ref="EPI45:EPL45"/>
    <mergeCell ref="EPM45:EPP45"/>
    <mergeCell ref="EPQ45:EPT45"/>
    <mergeCell ref="EPU45:EPX45"/>
    <mergeCell ref="EPY45:EQB45"/>
    <mergeCell ref="EOO45:EOR45"/>
    <mergeCell ref="EOS45:EOV45"/>
    <mergeCell ref="EOW45:EOZ45"/>
    <mergeCell ref="EPA45:EPD45"/>
    <mergeCell ref="EPE45:EPH45"/>
    <mergeCell ref="ENU45:ENX45"/>
    <mergeCell ref="ENY45:EOB45"/>
    <mergeCell ref="EOC45:EOF45"/>
    <mergeCell ref="EOG45:EOJ45"/>
    <mergeCell ref="EOK45:EON45"/>
    <mergeCell ref="ENA45:END45"/>
    <mergeCell ref="ENE45:ENH45"/>
    <mergeCell ref="ENI45:ENL45"/>
    <mergeCell ref="ENM45:ENP45"/>
    <mergeCell ref="ENQ45:ENT45"/>
    <mergeCell ref="EMG45:EMJ45"/>
    <mergeCell ref="EMK45:EMN45"/>
    <mergeCell ref="EMO45:EMR45"/>
    <mergeCell ref="EMS45:EMV45"/>
    <mergeCell ref="EMW45:EMZ45"/>
    <mergeCell ref="ELM45:ELP45"/>
    <mergeCell ref="ELQ45:ELT45"/>
    <mergeCell ref="ELU45:ELX45"/>
    <mergeCell ref="ELY45:EMB45"/>
    <mergeCell ref="EMC45:EMF45"/>
    <mergeCell ref="EKS45:EKV45"/>
    <mergeCell ref="EKW45:EKZ45"/>
    <mergeCell ref="ELA45:ELD45"/>
    <mergeCell ref="ELE45:ELH45"/>
    <mergeCell ref="ELI45:ELL45"/>
    <mergeCell ref="EJY45:EKB45"/>
    <mergeCell ref="EKC45:EKF45"/>
    <mergeCell ref="EKG45:EKJ45"/>
    <mergeCell ref="EKK45:EKN45"/>
    <mergeCell ref="EKO45:EKR45"/>
    <mergeCell ref="EJE45:EJH45"/>
    <mergeCell ref="EJI45:EJL45"/>
    <mergeCell ref="EJM45:EJP45"/>
    <mergeCell ref="EJQ45:EJT45"/>
    <mergeCell ref="EJU45:EJX45"/>
    <mergeCell ref="EIK45:EIN45"/>
    <mergeCell ref="EIO45:EIR45"/>
    <mergeCell ref="EIS45:EIV45"/>
    <mergeCell ref="EIW45:EIZ45"/>
    <mergeCell ref="EJA45:EJD45"/>
    <mergeCell ref="EHQ45:EHT45"/>
    <mergeCell ref="EHU45:EHX45"/>
    <mergeCell ref="EHY45:EIB45"/>
    <mergeCell ref="EIC45:EIF45"/>
    <mergeCell ref="EIG45:EIJ45"/>
    <mergeCell ref="EGW45:EGZ45"/>
    <mergeCell ref="EHA45:EHD45"/>
    <mergeCell ref="EHE45:EHH45"/>
    <mergeCell ref="EHI45:EHL45"/>
    <mergeCell ref="EHM45:EHP45"/>
    <mergeCell ref="EGC45:EGF45"/>
    <mergeCell ref="EGG45:EGJ45"/>
    <mergeCell ref="EGK45:EGN45"/>
    <mergeCell ref="EGO45:EGR45"/>
    <mergeCell ref="EGS45:EGV45"/>
    <mergeCell ref="EFI45:EFL45"/>
    <mergeCell ref="EFM45:EFP45"/>
    <mergeCell ref="EFQ45:EFT45"/>
    <mergeCell ref="EFU45:EFX45"/>
    <mergeCell ref="EFY45:EGB45"/>
    <mergeCell ref="EEO45:EER45"/>
    <mergeCell ref="EES45:EEV45"/>
    <mergeCell ref="EEW45:EEZ45"/>
    <mergeCell ref="EFA45:EFD45"/>
    <mergeCell ref="EFE45:EFH45"/>
    <mergeCell ref="EDU45:EDX45"/>
    <mergeCell ref="EDY45:EEB45"/>
    <mergeCell ref="EEC45:EEF45"/>
    <mergeCell ref="EEG45:EEJ45"/>
    <mergeCell ref="EEK45:EEN45"/>
    <mergeCell ref="EDA45:EDD45"/>
    <mergeCell ref="EDE45:EDH45"/>
    <mergeCell ref="EDI45:EDL45"/>
    <mergeCell ref="EDM45:EDP45"/>
    <mergeCell ref="EDQ45:EDT45"/>
    <mergeCell ref="ECG45:ECJ45"/>
    <mergeCell ref="ECK45:ECN45"/>
    <mergeCell ref="ECO45:ECR45"/>
    <mergeCell ref="ECS45:ECV45"/>
    <mergeCell ref="ECW45:ECZ45"/>
    <mergeCell ref="EBM45:EBP45"/>
    <mergeCell ref="EBQ45:EBT45"/>
    <mergeCell ref="EBU45:EBX45"/>
    <mergeCell ref="EBY45:ECB45"/>
    <mergeCell ref="ECC45:ECF45"/>
    <mergeCell ref="EAS45:EAV45"/>
    <mergeCell ref="EAW45:EAZ45"/>
    <mergeCell ref="EBA45:EBD45"/>
    <mergeCell ref="EBE45:EBH45"/>
    <mergeCell ref="EBI45:EBL45"/>
    <mergeCell ref="DZY45:EAB45"/>
    <mergeCell ref="EAC45:EAF45"/>
    <mergeCell ref="EAG45:EAJ45"/>
    <mergeCell ref="EAK45:EAN45"/>
    <mergeCell ref="EAO45:EAR45"/>
    <mergeCell ref="DZE45:DZH45"/>
    <mergeCell ref="DZI45:DZL45"/>
    <mergeCell ref="DZM45:DZP45"/>
    <mergeCell ref="DZQ45:DZT45"/>
    <mergeCell ref="DZU45:DZX45"/>
    <mergeCell ref="DYK45:DYN45"/>
    <mergeCell ref="DYO45:DYR45"/>
    <mergeCell ref="DYS45:DYV45"/>
    <mergeCell ref="DYW45:DYZ45"/>
    <mergeCell ref="DZA45:DZD45"/>
    <mergeCell ref="DXQ45:DXT45"/>
    <mergeCell ref="DXU45:DXX45"/>
    <mergeCell ref="DXY45:DYB45"/>
    <mergeCell ref="DYC45:DYF45"/>
    <mergeCell ref="DYG45:DYJ45"/>
    <mergeCell ref="DWW45:DWZ45"/>
    <mergeCell ref="DXA45:DXD45"/>
    <mergeCell ref="DXE45:DXH45"/>
    <mergeCell ref="DXI45:DXL45"/>
    <mergeCell ref="DXM45:DXP45"/>
    <mergeCell ref="DWC45:DWF45"/>
    <mergeCell ref="DWG45:DWJ45"/>
    <mergeCell ref="DWK45:DWN45"/>
    <mergeCell ref="DWO45:DWR45"/>
    <mergeCell ref="DWS45:DWV45"/>
    <mergeCell ref="DVI45:DVL45"/>
    <mergeCell ref="DVM45:DVP45"/>
    <mergeCell ref="DVQ45:DVT45"/>
    <mergeCell ref="DVU45:DVX45"/>
    <mergeCell ref="DVY45:DWB45"/>
    <mergeCell ref="DUO45:DUR45"/>
    <mergeCell ref="DUS45:DUV45"/>
    <mergeCell ref="DUW45:DUZ45"/>
    <mergeCell ref="DVA45:DVD45"/>
    <mergeCell ref="DVE45:DVH45"/>
    <mergeCell ref="DTU45:DTX45"/>
    <mergeCell ref="DTY45:DUB45"/>
    <mergeCell ref="DUC45:DUF45"/>
    <mergeCell ref="DUG45:DUJ45"/>
    <mergeCell ref="DUK45:DUN45"/>
    <mergeCell ref="DTA45:DTD45"/>
    <mergeCell ref="DTE45:DTH45"/>
    <mergeCell ref="DTI45:DTL45"/>
    <mergeCell ref="DTM45:DTP45"/>
    <mergeCell ref="DTQ45:DTT45"/>
    <mergeCell ref="DSG45:DSJ45"/>
    <mergeCell ref="DSK45:DSN45"/>
    <mergeCell ref="DSO45:DSR45"/>
    <mergeCell ref="DSS45:DSV45"/>
    <mergeCell ref="DSW45:DSZ45"/>
    <mergeCell ref="DRM45:DRP45"/>
    <mergeCell ref="DRQ45:DRT45"/>
    <mergeCell ref="DRU45:DRX45"/>
    <mergeCell ref="DRY45:DSB45"/>
    <mergeCell ref="DSC45:DSF45"/>
    <mergeCell ref="DQS45:DQV45"/>
    <mergeCell ref="DQW45:DQZ45"/>
    <mergeCell ref="DRA45:DRD45"/>
    <mergeCell ref="DRE45:DRH45"/>
    <mergeCell ref="DRI45:DRL45"/>
    <mergeCell ref="DPY45:DQB45"/>
    <mergeCell ref="DQC45:DQF45"/>
    <mergeCell ref="DQG45:DQJ45"/>
    <mergeCell ref="DQK45:DQN45"/>
    <mergeCell ref="DQO45:DQR45"/>
    <mergeCell ref="DPE45:DPH45"/>
    <mergeCell ref="DPI45:DPL45"/>
    <mergeCell ref="DPM45:DPP45"/>
    <mergeCell ref="DPQ45:DPT45"/>
    <mergeCell ref="DPU45:DPX45"/>
    <mergeCell ref="DOK45:DON45"/>
    <mergeCell ref="DOO45:DOR45"/>
    <mergeCell ref="DOS45:DOV45"/>
    <mergeCell ref="DOW45:DOZ45"/>
    <mergeCell ref="DPA45:DPD45"/>
    <mergeCell ref="DNQ45:DNT45"/>
    <mergeCell ref="DNU45:DNX45"/>
    <mergeCell ref="DNY45:DOB45"/>
    <mergeCell ref="DOC45:DOF45"/>
    <mergeCell ref="DOG45:DOJ45"/>
    <mergeCell ref="DMW45:DMZ45"/>
    <mergeCell ref="DNA45:DND45"/>
    <mergeCell ref="DNE45:DNH45"/>
    <mergeCell ref="DNI45:DNL45"/>
    <mergeCell ref="DNM45:DNP45"/>
    <mergeCell ref="DMC45:DMF45"/>
    <mergeCell ref="DMG45:DMJ45"/>
    <mergeCell ref="DMK45:DMN45"/>
    <mergeCell ref="DMO45:DMR45"/>
    <mergeCell ref="DMS45:DMV45"/>
    <mergeCell ref="DLI45:DLL45"/>
    <mergeCell ref="DLM45:DLP45"/>
    <mergeCell ref="DLQ45:DLT45"/>
    <mergeCell ref="DLU45:DLX45"/>
    <mergeCell ref="DLY45:DMB45"/>
    <mergeCell ref="DKO45:DKR45"/>
    <mergeCell ref="DKS45:DKV45"/>
    <mergeCell ref="DKW45:DKZ45"/>
    <mergeCell ref="DLA45:DLD45"/>
    <mergeCell ref="DLE45:DLH45"/>
    <mergeCell ref="DJU45:DJX45"/>
    <mergeCell ref="DJY45:DKB45"/>
    <mergeCell ref="DKC45:DKF45"/>
    <mergeCell ref="DKG45:DKJ45"/>
    <mergeCell ref="DKK45:DKN45"/>
    <mergeCell ref="DJA45:DJD45"/>
    <mergeCell ref="DJE45:DJH45"/>
    <mergeCell ref="DJI45:DJL45"/>
    <mergeCell ref="DJM45:DJP45"/>
    <mergeCell ref="DJQ45:DJT45"/>
    <mergeCell ref="DIG45:DIJ45"/>
    <mergeCell ref="DIK45:DIN45"/>
    <mergeCell ref="DIO45:DIR45"/>
    <mergeCell ref="DIS45:DIV45"/>
    <mergeCell ref="DIW45:DIZ45"/>
    <mergeCell ref="DHM45:DHP45"/>
    <mergeCell ref="DHQ45:DHT45"/>
    <mergeCell ref="DHU45:DHX45"/>
    <mergeCell ref="DHY45:DIB45"/>
    <mergeCell ref="DIC45:DIF45"/>
    <mergeCell ref="DGS45:DGV45"/>
    <mergeCell ref="DGW45:DGZ45"/>
    <mergeCell ref="DHA45:DHD45"/>
    <mergeCell ref="DHE45:DHH45"/>
    <mergeCell ref="DHI45:DHL45"/>
    <mergeCell ref="DFY45:DGB45"/>
    <mergeCell ref="DGC45:DGF45"/>
    <mergeCell ref="DGG45:DGJ45"/>
    <mergeCell ref="DGK45:DGN45"/>
    <mergeCell ref="DGO45:DGR45"/>
    <mergeCell ref="DFE45:DFH45"/>
    <mergeCell ref="DFI45:DFL45"/>
    <mergeCell ref="DFM45:DFP45"/>
    <mergeCell ref="DFQ45:DFT45"/>
    <mergeCell ref="DFU45:DFX45"/>
    <mergeCell ref="DEK45:DEN45"/>
    <mergeCell ref="DEO45:DER45"/>
    <mergeCell ref="DES45:DEV45"/>
    <mergeCell ref="DEW45:DEZ45"/>
    <mergeCell ref="DFA45:DFD45"/>
    <mergeCell ref="DDQ45:DDT45"/>
    <mergeCell ref="DDU45:DDX45"/>
    <mergeCell ref="DDY45:DEB45"/>
    <mergeCell ref="DEC45:DEF45"/>
    <mergeCell ref="DEG45:DEJ45"/>
    <mergeCell ref="DCW45:DCZ45"/>
    <mergeCell ref="DDA45:DDD45"/>
    <mergeCell ref="DDE45:DDH45"/>
    <mergeCell ref="DDI45:DDL45"/>
    <mergeCell ref="DDM45:DDP45"/>
    <mergeCell ref="DCC45:DCF45"/>
    <mergeCell ref="DCG45:DCJ45"/>
    <mergeCell ref="DCK45:DCN45"/>
    <mergeCell ref="DCO45:DCR45"/>
    <mergeCell ref="DCS45:DCV45"/>
    <mergeCell ref="DBI45:DBL45"/>
    <mergeCell ref="DBM45:DBP45"/>
    <mergeCell ref="DBQ45:DBT45"/>
    <mergeCell ref="DBU45:DBX45"/>
    <mergeCell ref="DBY45:DCB45"/>
    <mergeCell ref="DAO45:DAR45"/>
    <mergeCell ref="DAS45:DAV45"/>
    <mergeCell ref="DAW45:DAZ45"/>
    <mergeCell ref="DBA45:DBD45"/>
    <mergeCell ref="DBE45:DBH45"/>
    <mergeCell ref="CZU45:CZX45"/>
    <mergeCell ref="CZY45:DAB45"/>
    <mergeCell ref="DAC45:DAF45"/>
    <mergeCell ref="DAG45:DAJ45"/>
    <mergeCell ref="DAK45:DAN45"/>
    <mergeCell ref="CZA45:CZD45"/>
    <mergeCell ref="CZE45:CZH45"/>
    <mergeCell ref="CZI45:CZL45"/>
    <mergeCell ref="CZM45:CZP45"/>
    <mergeCell ref="CZQ45:CZT45"/>
    <mergeCell ref="CYG45:CYJ45"/>
    <mergeCell ref="CYK45:CYN45"/>
    <mergeCell ref="CYO45:CYR45"/>
    <mergeCell ref="CYS45:CYV45"/>
    <mergeCell ref="CYW45:CYZ45"/>
    <mergeCell ref="CXM45:CXP45"/>
    <mergeCell ref="CXQ45:CXT45"/>
    <mergeCell ref="CXU45:CXX45"/>
    <mergeCell ref="CXY45:CYB45"/>
    <mergeCell ref="CYC45:CYF45"/>
    <mergeCell ref="CWS45:CWV45"/>
    <mergeCell ref="CWW45:CWZ45"/>
    <mergeCell ref="CXA45:CXD45"/>
    <mergeCell ref="CXE45:CXH45"/>
    <mergeCell ref="CXI45:CXL45"/>
    <mergeCell ref="CVY45:CWB45"/>
    <mergeCell ref="CWC45:CWF45"/>
    <mergeCell ref="CWG45:CWJ45"/>
    <mergeCell ref="CWK45:CWN45"/>
    <mergeCell ref="CWO45:CWR45"/>
    <mergeCell ref="CVE45:CVH45"/>
    <mergeCell ref="CVI45:CVL45"/>
    <mergeCell ref="CVM45:CVP45"/>
    <mergeCell ref="CVQ45:CVT45"/>
    <mergeCell ref="CVU45:CVX45"/>
    <mergeCell ref="CUK45:CUN45"/>
    <mergeCell ref="CUO45:CUR45"/>
    <mergeCell ref="CUS45:CUV45"/>
    <mergeCell ref="CUW45:CUZ45"/>
    <mergeCell ref="CVA45:CVD45"/>
    <mergeCell ref="CTQ45:CTT45"/>
    <mergeCell ref="CTU45:CTX45"/>
    <mergeCell ref="CTY45:CUB45"/>
    <mergeCell ref="CUC45:CUF45"/>
    <mergeCell ref="CUG45:CUJ45"/>
    <mergeCell ref="CSW45:CSZ45"/>
    <mergeCell ref="CTA45:CTD45"/>
    <mergeCell ref="CTE45:CTH45"/>
    <mergeCell ref="CTI45:CTL45"/>
    <mergeCell ref="CTM45:CTP45"/>
    <mergeCell ref="CSC45:CSF45"/>
    <mergeCell ref="CSG45:CSJ45"/>
    <mergeCell ref="CSK45:CSN45"/>
    <mergeCell ref="CSO45:CSR45"/>
    <mergeCell ref="CSS45:CSV45"/>
    <mergeCell ref="CRI45:CRL45"/>
    <mergeCell ref="CRM45:CRP45"/>
    <mergeCell ref="CRQ45:CRT45"/>
    <mergeCell ref="CRU45:CRX45"/>
    <mergeCell ref="CRY45:CSB45"/>
    <mergeCell ref="CQO45:CQR45"/>
    <mergeCell ref="CQS45:CQV45"/>
    <mergeCell ref="CQW45:CQZ45"/>
    <mergeCell ref="CRA45:CRD45"/>
    <mergeCell ref="CRE45:CRH45"/>
    <mergeCell ref="CPU45:CPX45"/>
    <mergeCell ref="CPY45:CQB45"/>
    <mergeCell ref="CQC45:CQF45"/>
    <mergeCell ref="CQG45:CQJ45"/>
    <mergeCell ref="CQK45:CQN45"/>
    <mergeCell ref="CPA45:CPD45"/>
    <mergeCell ref="CPE45:CPH45"/>
    <mergeCell ref="CPI45:CPL45"/>
    <mergeCell ref="CPM45:CPP45"/>
    <mergeCell ref="CPQ45:CPT45"/>
    <mergeCell ref="COG45:COJ45"/>
    <mergeCell ref="COK45:CON45"/>
    <mergeCell ref="COO45:COR45"/>
    <mergeCell ref="COS45:COV45"/>
    <mergeCell ref="COW45:COZ45"/>
    <mergeCell ref="CNM45:CNP45"/>
    <mergeCell ref="CNQ45:CNT45"/>
    <mergeCell ref="CNU45:CNX45"/>
    <mergeCell ref="CNY45:COB45"/>
    <mergeCell ref="COC45:COF45"/>
    <mergeCell ref="CMS45:CMV45"/>
    <mergeCell ref="CMW45:CMZ45"/>
    <mergeCell ref="CNA45:CND45"/>
    <mergeCell ref="CNE45:CNH45"/>
    <mergeCell ref="CNI45:CNL45"/>
    <mergeCell ref="CLY45:CMB45"/>
    <mergeCell ref="CMC45:CMF45"/>
    <mergeCell ref="CMG45:CMJ45"/>
    <mergeCell ref="CMK45:CMN45"/>
    <mergeCell ref="CMO45:CMR45"/>
    <mergeCell ref="CLE45:CLH45"/>
    <mergeCell ref="CLI45:CLL45"/>
    <mergeCell ref="CLM45:CLP45"/>
    <mergeCell ref="CLQ45:CLT45"/>
    <mergeCell ref="CLU45:CLX45"/>
    <mergeCell ref="CKK45:CKN45"/>
    <mergeCell ref="CKO45:CKR45"/>
    <mergeCell ref="CKS45:CKV45"/>
    <mergeCell ref="CKW45:CKZ45"/>
    <mergeCell ref="CLA45:CLD45"/>
    <mergeCell ref="CJQ45:CJT45"/>
    <mergeCell ref="CJU45:CJX45"/>
    <mergeCell ref="CJY45:CKB45"/>
    <mergeCell ref="CKC45:CKF45"/>
    <mergeCell ref="CKG45:CKJ45"/>
    <mergeCell ref="CIW45:CIZ45"/>
    <mergeCell ref="CJA45:CJD45"/>
    <mergeCell ref="CJE45:CJH45"/>
    <mergeCell ref="CJI45:CJL45"/>
    <mergeCell ref="CJM45:CJP45"/>
    <mergeCell ref="CIC45:CIF45"/>
    <mergeCell ref="CIG45:CIJ45"/>
    <mergeCell ref="CIK45:CIN45"/>
    <mergeCell ref="CIO45:CIR45"/>
    <mergeCell ref="CIS45:CIV45"/>
    <mergeCell ref="CHI45:CHL45"/>
    <mergeCell ref="CHM45:CHP45"/>
    <mergeCell ref="CHQ45:CHT45"/>
    <mergeCell ref="CHU45:CHX45"/>
    <mergeCell ref="CHY45:CIB45"/>
    <mergeCell ref="CGO45:CGR45"/>
    <mergeCell ref="CGS45:CGV45"/>
    <mergeCell ref="CGW45:CGZ45"/>
    <mergeCell ref="CHA45:CHD45"/>
    <mergeCell ref="CHE45:CHH45"/>
    <mergeCell ref="CFU45:CFX45"/>
    <mergeCell ref="CFY45:CGB45"/>
    <mergeCell ref="CGC45:CGF45"/>
    <mergeCell ref="CGG45:CGJ45"/>
    <mergeCell ref="CGK45:CGN45"/>
    <mergeCell ref="CFA45:CFD45"/>
    <mergeCell ref="CFE45:CFH45"/>
    <mergeCell ref="CFI45:CFL45"/>
    <mergeCell ref="CFM45:CFP45"/>
    <mergeCell ref="CFQ45:CFT45"/>
    <mergeCell ref="CEG45:CEJ45"/>
    <mergeCell ref="CEK45:CEN45"/>
    <mergeCell ref="CEO45:CER45"/>
    <mergeCell ref="CES45:CEV45"/>
    <mergeCell ref="CEW45:CEZ45"/>
    <mergeCell ref="CDM45:CDP45"/>
    <mergeCell ref="CDQ45:CDT45"/>
    <mergeCell ref="CDU45:CDX45"/>
    <mergeCell ref="CDY45:CEB45"/>
    <mergeCell ref="CEC45:CEF45"/>
    <mergeCell ref="CCS45:CCV45"/>
    <mergeCell ref="CCW45:CCZ45"/>
    <mergeCell ref="CDA45:CDD45"/>
    <mergeCell ref="CDE45:CDH45"/>
    <mergeCell ref="CDI45:CDL45"/>
    <mergeCell ref="CBY45:CCB45"/>
    <mergeCell ref="CCC45:CCF45"/>
    <mergeCell ref="CCG45:CCJ45"/>
    <mergeCell ref="CCK45:CCN45"/>
    <mergeCell ref="CCO45:CCR45"/>
    <mergeCell ref="CBE45:CBH45"/>
    <mergeCell ref="CBI45:CBL45"/>
    <mergeCell ref="CBM45:CBP45"/>
    <mergeCell ref="CBQ45:CBT45"/>
    <mergeCell ref="CBU45:CBX45"/>
    <mergeCell ref="CAK45:CAN45"/>
    <mergeCell ref="CAO45:CAR45"/>
    <mergeCell ref="CAS45:CAV45"/>
    <mergeCell ref="CAW45:CAZ45"/>
    <mergeCell ref="CBA45:CBD45"/>
    <mergeCell ref="BZQ45:BZT45"/>
    <mergeCell ref="BZU45:BZX45"/>
    <mergeCell ref="BZY45:CAB45"/>
    <mergeCell ref="CAC45:CAF45"/>
    <mergeCell ref="CAG45:CAJ45"/>
    <mergeCell ref="BYW45:BYZ45"/>
    <mergeCell ref="BZA45:BZD45"/>
    <mergeCell ref="BZE45:BZH45"/>
    <mergeCell ref="BZI45:BZL45"/>
    <mergeCell ref="BZM45:BZP45"/>
    <mergeCell ref="BYC45:BYF45"/>
    <mergeCell ref="BYG45:BYJ45"/>
    <mergeCell ref="BYK45:BYN45"/>
    <mergeCell ref="BYO45:BYR45"/>
    <mergeCell ref="BYS45:BYV45"/>
    <mergeCell ref="BXI45:BXL45"/>
    <mergeCell ref="BXM45:BXP45"/>
    <mergeCell ref="BXQ45:BXT45"/>
    <mergeCell ref="BXU45:BXX45"/>
    <mergeCell ref="BXY45:BYB45"/>
    <mergeCell ref="BWO45:BWR45"/>
    <mergeCell ref="BWS45:BWV45"/>
    <mergeCell ref="BWW45:BWZ45"/>
    <mergeCell ref="BXA45:BXD45"/>
    <mergeCell ref="BXE45:BXH45"/>
    <mergeCell ref="BVU45:BVX45"/>
    <mergeCell ref="BVY45:BWB45"/>
    <mergeCell ref="BWC45:BWF45"/>
    <mergeCell ref="BWG45:BWJ45"/>
    <mergeCell ref="BWK45:BWN45"/>
    <mergeCell ref="BVA45:BVD45"/>
    <mergeCell ref="BVE45:BVH45"/>
    <mergeCell ref="BVI45:BVL45"/>
    <mergeCell ref="BVM45:BVP45"/>
    <mergeCell ref="BVQ45:BVT45"/>
    <mergeCell ref="BUG45:BUJ45"/>
    <mergeCell ref="BUK45:BUN45"/>
    <mergeCell ref="BUO45:BUR45"/>
    <mergeCell ref="BUS45:BUV45"/>
    <mergeCell ref="BUW45:BUZ45"/>
    <mergeCell ref="BTM45:BTP45"/>
    <mergeCell ref="BTQ45:BTT45"/>
    <mergeCell ref="BTU45:BTX45"/>
    <mergeCell ref="BTY45:BUB45"/>
    <mergeCell ref="BUC45:BUF45"/>
    <mergeCell ref="BSS45:BSV45"/>
    <mergeCell ref="BSW45:BSZ45"/>
    <mergeCell ref="BTA45:BTD45"/>
    <mergeCell ref="BTE45:BTH45"/>
    <mergeCell ref="BTI45:BTL45"/>
    <mergeCell ref="BRY45:BSB45"/>
    <mergeCell ref="BSC45:BSF45"/>
    <mergeCell ref="BSG45:BSJ45"/>
    <mergeCell ref="BSK45:BSN45"/>
    <mergeCell ref="BSO45:BSR45"/>
    <mergeCell ref="BRE45:BRH45"/>
    <mergeCell ref="BRI45:BRL45"/>
    <mergeCell ref="BRM45:BRP45"/>
    <mergeCell ref="BRQ45:BRT45"/>
    <mergeCell ref="BRU45:BRX45"/>
    <mergeCell ref="BQK45:BQN45"/>
    <mergeCell ref="BQO45:BQR45"/>
    <mergeCell ref="BQS45:BQV45"/>
    <mergeCell ref="BQW45:BQZ45"/>
    <mergeCell ref="BRA45:BRD45"/>
    <mergeCell ref="BPQ45:BPT45"/>
    <mergeCell ref="BPU45:BPX45"/>
    <mergeCell ref="BPY45:BQB45"/>
    <mergeCell ref="BQC45:BQF45"/>
    <mergeCell ref="BQG45:BQJ45"/>
    <mergeCell ref="BOW45:BOZ45"/>
    <mergeCell ref="BPA45:BPD45"/>
    <mergeCell ref="BPE45:BPH45"/>
    <mergeCell ref="BPI45:BPL45"/>
    <mergeCell ref="BPM45:BPP45"/>
    <mergeCell ref="BOC45:BOF45"/>
    <mergeCell ref="BOG45:BOJ45"/>
    <mergeCell ref="BOK45:BON45"/>
    <mergeCell ref="BOO45:BOR45"/>
    <mergeCell ref="BOS45:BOV45"/>
    <mergeCell ref="BNI45:BNL45"/>
    <mergeCell ref="BNM45:BNP45"/>
    <mergeCell ref="BNQ45:BNT45"/>
    <mergeCell ref="BNU45:BNX45"/>
    <mergeCell ref="BNY45:BOB45"/>
    <mergeCell ref="BMO45:BMR45"/>
    <mergeCell ref="BMS45:BMV45"/>
    <mergeCell ref="BMW45:BMZ45"/>
    <mergeCell ref="BNA45:BND45"/>
    <mergeCell ref="BNE45:BNH45"/>
    <mergeCell ref="BLU45:BLX45"/>
    <mergeCell ref="BLY45:BMB45"/>
    <mergeCell ref="BMC45:BMF45"/>
    <mergeCell ref="BMG45:BMJ45"/>
    <mergeCell ref="BMK45:BMN45"/>
    <mergeCell ref="BLA45:BLD45"/>
    <mergeCell ref="BLE45:BLH45"/>
    <mergeCell ref="BLI45:BLL45"/>
    <mergeCell ref="BLM45:BLP45"/>
    <mergeCell ref="BLQ45:BLT45"/>
    <mergeCell ref="BKG45:BKJ45"/>
    <mergeCell ref="BKK45:BKN45"/>
    <mergeCell ref="BKO45:BKR45"/>
    <mergeCell ref="BKS45:BKV45"/>
    <mergeCell ref="BKW45:BKZ45"/>
    <mergeCell ref="BJM45:BJP45"/>
    <mergeCell ref="BJQ45:BJT45"/>
    <mergeCell ref="BJU45:BJX45"/>
    <mergeCell ref="BJY45:BKB45"/>
    <mergeCell ref="BKC45:BKF45"/>
    <mergeCell ref="BIS45:BIV45"/>
    <mergeCell ref="BIW45:BIZ45"/>
    <mergeCell ref="BJA45:BJD45"/>
    <mergeCell ref="BJE45:BJH45"/>
    <mergeCell ref="BJI45:BJL45"/>
    <mergeCell ref="BHY45:BIB45"/>
    <mergeCell ref="BIC45:BIF45"/>
    <mergeCell ref="BIG45:BIJ45"/>
    <mergeCell ref="BIK45:BIN45"/>
    <mergeCell ref="BIO45:BIR45"/>
    <mergeCell ref="BHE45:BHH45"/>
    <mergeCell ref="BHI45:BHL45"/>
    <mergeCell ref="BHM45:BHP45"/>
    <mergeCell ref="BHQ45:BHT45"/>
    <mergeCell ref="BHU45:BHX45"/>
    <mergeCell ref="BGK45:BGN45"/>
    <mergeCell ref="BGO45:BGR45"/>
    <mergeCell ref="BGS45:BGV45"/>
    <mergeCell ref="BGW45:BGZ45"/>
    <mergeCell ref="BHA45:BHD45"/>
    <mergeCell ref="BFQ45:BFT45"/>
    <mergeCell ref="BFU45:BFX45"/>
    <mergeCell ref="BFY45:BGB45"/>
    <mergeCell ref="BGC45:BGF45"/>
    <mergeCell ref="BGG45:BGJ45"/>
    <mergeCell ref="BEW45:BEZ45"/>
    <mergeCell ref="BFA45:BFD45"/>
    <mergeCell ref="BFE45:BFH45"/>
    <mergeCell ref="BFI45:BFL45"/>
    <mergeCell ref="BFM45:BFP45"/>
    <mergeCell ref="BEC45:BEF45"/>
    <mergeCell ref="BEG45:BEJ45"/>
    <mergeCell ref="BEK45:BEN45"/>
    <mergeCell ref="BEO45:BER45"/>
    <mergeCell ref="BES45:BEV45"/>
    <mergeCell ref="BDI45:BDL45"/>
    <mergeCell ref="BDM45:BDP45"/>
    <mergeCell ref="BDQ45:BDT45"/>
    <mergeCell ref="BDU45:BDX45"/>
    <mergeCell ref="BDY45:BEB45"/>
    <mergeCell ref="BCO45:BCR45"/>
    <mergeCell ref="BCS45:BCV45"/>
    <mergeCell ref="BCW45:BCZ45"/>
    <mergeCell ref="BDA45:BDD45"/>
    <mergeCell ref="BDE45:BDH45"/>
    <mergeCell ref="BBU45:BBX45"/>
    <mergeCell ref="BBY45:BCB45"/>
    <mergeCell ref="BCC45:BCF45"/>
    <mergeCell ref="BCG45:BCJ45"/>
    <mergeCell ref="BCK45:BCN45"/>
    <mergeCell ref="BBA45:BBD45"/>
    <mergeCell ref="BBE45:BBH45"/>
    <mergeCell ref="BBI45:BBL45"/>
    <mergeCell ref="BBM45:BBP45"/>
    <mergeCell ref="BBQ45:BBT45"/>
    <mergeCell ref="BAG45:BAJ45"/>
    <mergeCell ref="BAK45:BAN45"/>
    <mergeCell ref="BAO45:BAR45"/>
    <mergeCell ref="BAS45:BAV45"/>
    <mergeCell ref="BAW45:BAZ45"/>
    <mergeCell ref="AZM45:AZP45"/>
    <mergeCell ref="AZQ45:AZT45"/>
    <mergeCell ref="AZU45:AZX45"/>
    <mergeCell ref="AZY45:BAB45"/>
    <mergeCell ref="BAC45:BAF45"/>
    <mergeCell ref="AYS45:AYV45"/>
    <mergeCell ref="AYW45:AYZ45"/>
    <mergeCell ref="AZA45:AZD45"/>
    <mergeCell ref="AZE45:AZH45"/>
    <mergeCell ref="AZI45:AZL45"/>
    <mergeCell ref="AXY45:AYB45"/>
    <mergeCell ref="AYC45:AYF45"/>
    <mergeCell ref="AYG45:AYJ45"/>
    <mergeCell ref="AYK45:AYN45"/>
    <mergeCell ref="AYO45:AYR45"/>
    <mergeCell ref="AXE45:AXH45"/>
    <mergeCell ref="AXI45:AXL45"/>
    <mergeCell ref="AXM45:AXP45"/>
    <mergeCell ref="AXQ45:AXT45"/>
    <mergeCell ref="AXU45:AXX45"/>
    <mergeCell ref="AWK45:AWN45"/>
    <mergeCell ref="AWO45:AWR45"/>
    <mergeCell ref="AWS45:AWV45"/>
    <mergeCell ref="AWW45:AWZ45"/>
    <mergeCell ref="AXA45:AXD45"/>
    <mergeCell ref="AVQ45:AVT45"/>
    <mergeCell ref="AVU45:AVX45"/>
    <mergeCell ref="AVY45:AWB45"/>
    <mergeCell ref="AWC45:AWF45"/>
    <mergeCell ref="AWG45:AWJ45"/>
    <mergeCell ref="AUW45:AUZ45"/>
    <mergeCell ref="AVA45:AVD45"/>
    <mergeCell ref="AVE45:AVH45"/>
    <mergeCell ref="AVI45:AVL45"/>
    <mergeCell ref="AVM45:AVP45"/>
    <mergeCell ref="AUC45:AUF45"/>
    <mergeCell ref="AUG45:AUJ45"/>
    <mergeCell ref="AUK45:AUN45"/>
    <mergeCell ref="AUO45:AUR45"/>
    <mergeCell ref="AUS45:AUV45"/>
    <mergeCell ref="ATI45:ATL45"/>
    <mergeCell ref="ATM45:ATP45"/>
    <mergeCell ref="ATQ45:ATT45"/>
    <mergeCell ref="ATU45:ATX45"/>
    <mergeCell ref="ATY45:AUB45"/>
    <mergeCell ref="ASO45:ASR45"/>
    <mergeCell ref="ASS45:ASV45"/>
    <mergeCell ref="ASW45:ASZ45"/>
    <mergeCell ref="ATA45:ATD45"/>
    <mergeCell ref="ATE45:ATH45"/>
    <mergeCell ref="ARU45:ARX45"/>
    <mergeCell ref="ARY45:ASB45"/>
    <mergeCell ref="ASC45:ASF45"/>
    <mergeCell ref="ASG45:ASJ45"/>
    <mergeCell ref="ASK45:ASN45"/>
    <mergeCell ref="ARA45:ARD45"/>
    <mergeCell ref="ARE45:ARH45"/>
    <mergeCell ref="ARI45:ARL45"/>
    <mergeCell ref="ARM45:ARP45"/>
    <mergeCell ref="ARQ45:ART45"/>
    <mergeCell ref="AQG45:AQJ45"/>
    <mergeCell ref="AQK45:AQN45"/>
    <mergeCell ref="AQO45:AQR45"/>
    <mergeCell ref="AQS45:AQV45"/>
    <mergeCell ref="AQW45:AQZ45"/>
    <mergeCell ref="APM45:APP45"/>
    <mergeCell ref="APQ45:APT45"/>
    <mergeCell ref="APU45:APX45"/>
    <mergeCell ref="APY45:AQB45"/>
    <mergeCell ref="AQC45:AQF45"/>
    <mergeCell ref="AOS45:AOV45"/>
    <mergeCell ref="AOW45:AOZ45"/>
    <mergeCell ref="APA45:APD45"/>
    <mergeCell ref="APE45:APH45"/>
    <mergeCell ref="API45:APL45"/>
    <mergeCell ref="ANY45:AOB45"/>
    <mergeCell ref="AOC45:AOF45"/>
    <mergeCell ref="AOG45:AOJ45"/>
    <mergeCell ref="AOK45:AON45"/>
    <mergeCell ref="AOO45:AOR45"/>
    <mergeCell ref="ANE45:ANH45"/>
    <mergeCell ref="ANI45:ANL45"/>
    <mergeCell ref="ANM45:ANP45"/>
    <mergeCell ref="ANQ45:ANT45"/>
    <mergeCell ref="ANU45:ANX45"/>
    <mergeCell ref="AMK45:AMN45"/>
    <mergeCell ref="AMO45:AMR45"/>
    <mergeCell ref="AMS45:AMV45"/>
    <mergeCell ref="AMW45:AMZ45"/>
    <mergeCell ref="ANA45:AND45"/>
    <mergeCell ref="ALQ45:ALT45"/>
    <mergeCell ref="ALU45:ALX45"/>
    <mergeCell ref="ALY45:AMB45"/>
    <mergeCell ref="AMC45:AMF45"/>
    <mergeCell ref="AMG45:AMJ45"/>
    <mergeCell ref="AKW45:AKZ45"/>
    <mergeCell ref="ALA45:ALD45"/>
    <mergeCell ref="ALE45:ALH45"/>
    <mergeCell ref="ALI45:ALL45"/>
    <mergeCell ref="ALM45:ALP45"/>
    <mergeCell ref="AKC45:AKF45"/>
    <mergeCell ref="AKG45:AKJ45"/>
    <mergeCell ref="AKK45:AKN45"/>
    <mergeCell ref="AKO45:AKR45"/>
    <mergeCell ref="AKS45:AKV45"/>
    <mergeCell ref="AJI45:AJL45"/>
    <mergeCell ref="AJM45:AJP45"/>
    <mergeCell ref="AJQ45:AJT45"/>
    <mergeCell ref="AJU45:AJX45"/>
    <mergeCell ref="AJY45:AKB45"/>
    <mergeCell ref="AIO45:AIR45"/>
    <mergeCell ref="AIS45:AIV45"/>
    <mergeCell ref="AIW45:AIZ45"/>
    <mergeCell ref="AJA45:AJD45"/>
    <mergeCell ref="AJE45:AJH45"/>
    <mergeCell ref="AHU45:AHX45"/>
    <mergeCell ref="AHY45:AIB45"/>
    <mergeCell ref="AIC45:AIF45"/>
    <mergeCell ref="AIG45:AIJ45"/>
    <mergeCell ref="AIK45:AIN45"/>
    <mergeCell ref="AHA45:AHD45"/>
    <mergeCell ref="AHE45:AHH45"/>
    <mergeCell ref="AHI45:AHL45"/>
    <mergeCell ref="AHM45:AHP45"/>
    <mergeCell ref="AHQ45:AHT45"/>
    <mergeCell ref="AGG45:AGJ45"/>
    <mergeCell ref="AGK45:AGN45"/>
    <mergeCell ref="AGO45:AGR45"/>
    <mergeCell ref="AGS45:AGV45"/>
    <mergeCell ref="AGW45:AGZ45"/>
    <mergeCell ref="AFM45:AFP45"/>
    <mergeCell ref="AFQ45:AFT45"/>
    <mergeCell ref="AFU45:AFX45"/>
    <mergeCell ref="AFY45:AGB45"/>
    <mergeCell ref="AGC45:AGF45"/>
    <mergeCell ref="AES45:AEV45"/>
    <mergeCell ref="AEW45:AEZ45"/>
    <mergeCell ref="AFA45:AFD45"/>
    <mergeCell ref="AFE45:AFH45"/>
    <mergeCell ref="AFI45:AFL45"/>
    <mergeCell ref="ADY45:AEB45"/>
    <mergeCell ref="AEC45:AEF45"/>
    <mergeCell ref="AEG45:AEJ45"/>
    <mergeCell ref="AEK45:AEN45"/>
    <mergeCell ref="AEO45:AER45"/>
    <mergeCell ref="ADE45:ADH45"/>
    <mergeCell ref="ADI45:ADL45"/>
    <mergeCell ref="ADM45:ADP45"/>
    <mergeCell ref="ADQ45:ADT45"/>
    <mergeCell ref="ADU45:ADX45"/>
    <mergeCell ref="ACK45:ACN45"/>
    <mergeCell ref="ACO45:ACR45"/>
    <mergeCell ref="ACS45:ACV45"/>
    <mergeCell ref="ACW45:ACZ45"/>
    <mergeCell ref="ADA45:ADD45"/>
    <mergeCell ref="ABQ45:ABT45"/>
    <mergeCell ref="ABU45:ABX45"/>
    <mergeCell ref="ABY45:ACB45"/>
    <mergeCell ref="ACC45:ACF45"/>
    <mergeCell ref="ACG45:ACJ45"/>
    <mergeCell ref="AAW45:AAZ45"/>
    <mergeCell ref="ABA45:ABD45"/>
    <mergeCell ref="ABE45:ABH45"/>
    <mergeCell ref="ABI45:ABL45"/>
    <mergeCell ref="ABM45:ABP45"/>
    <mergeCell ref="AAC45:AAF45"/>
    <mergeCell ref="AAG45:AAJ45"/>
    <mergeCell ref="AAK45:AAN45"/>
    <mergeCell ref="AAO45:AAR45"/>
    <mergeCell ref="AAS45:AAV45"/>
    <mergeCell ref="ZI45:ZL45"/>
    <mergeCell ref="ZM45:ZP45"/>
    <mergeCell ref="ZQ45:ZT45"/>
    <mergeCell ref="ZU45:ZX45"/>
    <mergeCell ref="ZY45:AAB45"/>
    <mergeCell ref="YO45:YR45"/>
    <mergeCell ref="YS45:YV45"/>
    <mergeCell ref="YW45:YZ45"/>
    <mergeCell ref="ZA45:ZD45"/>
    <mergeCell ref="ZE45:ZH45"/>
    <mergeCell ref="XU45:XX45"/>
    <mergeCell ref="XY45:YB45"/>
    <mergeCell ref="YC45:YF45"/>
    <mergeCell ref="YG45:YJ45"/>
    <mergeCell ref="YK45:YN45"/>
    <mergeCell ref="XA45:XD45"/>
    <mergeCell ref="XE45:XH45"/>
    <mergeCell ref="XI45:XL45"/>
    <mergeCell ref="XM45:XP45"/>
    <mergeCell ref="XQ45:XT45"/>
    <mergeCell ref="WG45:WJ45"/>
    <mergeCell ref="WK45:WN45"/>
    <mergeCell ref="WO45:WR45"/>
    <mergeCell ref="WS45:WV45"/>
    <mergeCell ref="WW45:WZ45"/>
    <mergeCell ref="VM45:VP45"/>
    <mergeCell ref="VQ45:VT45"/>
    <mergeCell ref="VU45:VX45"/>
    <mergeCell ref="VY45:WB45"/>
    <mergeCell ref="WC45:WF45"/>
    <mergeCell ref="US45:UV45"/>
    <mergeCell ref="UW45:UZ45"/>
    <mergeCell ref="VA45:VD45"/>
    <mergeCell ref="VE45:VH45"/>
    <mergeCell ref="VI45:VL45"/>
    <mergeCell ref="TY45:UB45"/>
    <mergeCell ref="UC45:UF45"/>
    <mergeCell ref="UG45:UJ45"/>
    <mergeCell ref="UK45:UN45"/>
    <mergeCell ref="UO45:UR45"/>
    <mergeCell ref="TE45:TH45"/>
    <mergeCell ref="TI45:TL45"/>
    <mergeCell ref="TM45:TP45"/>
    <mergeCell ref="TQ45:TT45"/>
    <mergeCell ref="TU45:TX45"/>
    <mergeCell ref="SK45:SN45"/>
    <mergeCell ref="SO45:SR45"/>
    <mergeCell ref="SS45:SV45"/>
    <mergeCell ref="SW45:SZ45"/>
    <mergeCell ref="TA45:TD45"/>
    <mergeCell ref="RQ45:RT45"/>
    <mergeCell ref="RU45:RX45"/>
    <mergeCell ref="RY45:SB45"/>
    <mergeCell ref="SC45:SF45"/>
    <mergeCell ref="SG45:SJ45"/>
    <mergeCell ref="QW45:QZ45"/>
    <mergeCell ref="RA45:RD45"/>
    <mergeCell ref="RE45:RH45"/>
    <mergeCell ref="RI45:RL45"/>
    <mergeCell ref="RM45:RP45"/>
    <mergeCell ref="QC45:QF45"/>
    <mergeCell ref="QG45:QJ45"/>
    <mergeCell ref="QK45:QN45"/>
    <mergeCell ref="QO45:QR45"/>
    <mergeCell ref="QS45:QV45"/>
    <mergeCell ref="PI45:PL45"/>
    <mergeCell ref="PM45:PP45"/>
    <mergeCell ref="PQ45:PT45"/>
    <mergeCell ref="PU45:PX45"/>
    <mergeCell ref="PY45:QB45"/>
    <mergeCell ref="OO45:OR45"/>
    <mergeCell ref="OS45:OV45"/>
    <mergeCell ref="OW45:OZ45"/>
    <mergeCell ref="PA45:PD45"/>
    <mergeCell ref="PE45:PH45"/>
    <mergeCell ref="NU45:NX45"/>
    <mergeCell ref="NY45:OB45"/>
    <mergeCell ref="OC45:OF45"/>
    <mergeCell ref="OG45:OJ45"/>
    <mergeCell ref="OK45:ON45"/>
    <mergeCell ref="NA45:ND45"/>
    <mergeCell ref="NE45:NH45"/>
    <mergeCell ref="NI45:NL45"/>
    <mergeCell ref="NM45:NP45"/>
    <mergeCell ref="NQ45:NT45"/>
    <mergeCell ref="MG45:MJ45"/>
    <mergeCell ref="MK45:MN45"/>
    <mergeCell ref="MO45:MR45"/>
    <mergeCell ref="MS45:MV45"/>
    <mergeCell ref="MW45:MZ45"/>
    <mergeCell ref="LM45:LP45"/>
    <mergeCell ref="LQ45:LT45"/>
    <mergeCell ref="LU45:LX45"/>
    <mergeCell ref="LY45:MB45"/>
    <mergeCell ref="MC45:MF45"/>
    <mergeCell ref="KS45:KV45"/>
    <mergeCell ref="KW45:KZ45"/>
    <mergeCell ref="LA45:LD45"/>
    <mergeCell ref="LE45:LH45"/>
    <mergeCell ref="LI45:LL45"/>
    <mergeCell ref="JY45:KB45"/>
    <mergeCell ref="KC45:KF45"/>
    <mergeCell ref="KG45:KJ45"/>
    <mergeCell ref="KK45:KN45"/>
    <mergeCell ref="KO45:KR45"/>
    <mergeCell ref="JE45:JH45"/>
    <mergeCell ref="JI45:JL45"/>
    <mergeCell ref="JM45:JP45"/>
    <mergeCell ref="JQ45:JT45"/>
    <mergeCell ref="JU45:JX45"/>
    <mergeCell ref="IK45:IN45"/>
    <mergeCell ref="IO45:IR45"/>
    <mergeCell ref="IS45:IV45"/>
    <mergeCell ref="IW45:IZ45"/>
    <mergeCell ref="JA45:JD45"/>
    <mergeCell ref="HQ45:HT45"/>
    <mergeCell ref="HU45:HX45"/>
    <mergeCell ref="HY45:IB45"/>
    <mergeCell ref="IC45:IF45"/>
    <mergeCell ref="IG45:IJ45"/>
    <mergeCell ref="GW45:GZ45"/>
    <mergeCell ref="HA45:HD45"/>
    <mergeCell ref="HE45:HH45"/>
    <mergeCell ref="HI45:HL45"/>
    <mergeCell ref="HM45:HP45"/>
    <mergeCell ref="GC45:GF45"/>
    <mergeCell ref="GG45:GJ45"/>
    <mergeCell ref="GK45:GN45"/>
    <mergeCell ref="GO45:GR45"/>
    <mergeCell ref="GS45:GV45"/>
    <mergeCell ref="FI45:FL45"/>
    <mergeCell ref="FM45:FP45"/>
    <mergeCell ref="FQ45:FT45"/>
    <mergeCell ref="FU45:FX45"/>
    <mergeCell ref="FY45:GB45"/>
    <mergeCell ref="EO45:ER45"/>
    <mergeCell ref="ES45:EV45"/>
    <mergeCell ref="EW45:EZ45"/>
    <mergeCell ref="FA45:FD45"/>
    <mergeCell ref="FE45:FH45"/>
    <mergeCell ref="DU45:DX45"/>
    <mergeCell ref="DY45:EB45"/>
    <mergeCell ref="EC45:EF45"/>
    <mergeCell ref="EG45:EJ45"/>
    <mergeCell ref="EK45:EN45"/>
    <mergeCell ref="DA45:DD45"/>
    <mergeCell ref="DE45:DH45"/>
    <mergeCell ref="DI45:DL45"/>
    <mergeCell ref="DM45:DP45"/>
    <mergeCell ref="DQ45:DT45"/>
    <mergeCell ref="CG45:CJ45"/>
    <mergeCell ref="CK45:CN45"/>
    <mergeCell ref="CO45:CR45"/>
    <mergeCell ref="CS45:CV45"/>
    <mergeCell ref="CW45:CZ45"/>
    <mergeCell ref="BM45:BP45"/>
    <mergeCell ref="BQ45:BT45"/>
    <mergeCell ref="BU45:BX45"/>
    <mergeCell ref="BY45:CB45"/>
    <mergeCell ref="CC45:CF45"/>
    <mergeCell ref="AS45:AV45"/>
    <mergeCell ref="AW45:AZ45"/>
    <mergeCell ref="BA45:BD45"/>
    <mergeCell ref="BE45:BH45"/>
    <mergeCell ref="BI45:BL45"/>
    <mergeCell ref="Y45:AB45"/>
    <mergeCell ref="AC45:AF45"/>
    <mergeCell ref="AG45:AJ45"/>
    <mergeCell ref="AK45:AN45"/>
    <mergeCell ref="AO45:AR45"/>
    <mergeCell ref="E45:H45"/>
    <mergeCell ref="I45:L45"/>
    <mergeCell ref="M45:P45"/>
    <mergeCell ref="Q45:T45"/>
    <mergeCell ref="U45:X45"/>
    <mergeCell ref="XEK38:XEN38"/>
    <mergeCell ref="XEO38:XER38"/>
    <mergeCell ref="XES38:XEV38"/>
    <mergeCell ref="XEW38:XEZ38"/>
    <mergeCell ref="XFA38:XFD38"/>
    <mergeCell ref="XDQ38:XDT38"/>
    <mergeCell ref="XDU38:XDX38"/>
    <mergeCell ref="XDY38:XEB38"/>
    <mergeCell ref="XEC38:XEF38"/>
    <mergeCell ref="XEG38:XEJ38"/>
    <mergeCell ref="XCW38:XCZ38"/>
    <mergeCell ref="XDA38:XDD38"/>
    <mergeCell ref="XDE38:XDH38"/>
    <mergeCell ref="XDI38:XDL38"/>
    <mergeCell ref="XDM38:XDP38"/>
    <mergeCell ref="XCC38:XCF38"/>
    <mergeCell ref="XCG38:XCJ38"/>
    <mergeCell ref="XCK38:XCN38"/>
    <mergeCell ref="XCO38:XCR38"/>
    <mergeCell ref="XCS38:XCV38"/>
    <mergeCell ref="XBI38:XBL38"/>
    <mergeCell ref="XBM38:XBP38"/>
    <mergeCell ref="XBQ38:XBT38"/>
    <mergeCell ref="XBU38:XBX38"/>
    <mergeCell ref="XBY38:XCB38"/>
    <mergeCell ref="XAO38:XAR38"/>
    <mergeCell ref="XAS38:XAV38"/>
    <mergeCell ref="XAW38:XAZ38"/>
    <mergeCell ref="XBA38:XBD38"/>
    <mergeCell ref="XBE38:XBH38"/>
    <mergeCell ref="WZU38:WZX38"/>
    <mergeCell ref="WZY38:XAB38"/>
    <mergeCell ref="XAC38:XAF38"/>
    <mergeCell ref="XAG38:XAJ38"/>
    <mergeCell ref="XAK38:XAN38"/>
    <mergeCell ref="WZA38:WZD38"/>
    <mergeCell ref="WZE38:WZH38"/>
    <mergeCell ref="WZI38:WZL38"/>
    <mergeCell ref="WZM38:WZP38"/>
    <mergeCell ref="WZQ38:WZT38"/>
    <mergeCell ref="WYG38:WYJ38"/>
    <mergeCell ref="WYK38:WYN38"/>
    <mergeCell ref="WYO38:WYR38"/>
    <mergeCell ref="WYS38:WYV38"/>
    <mergeCell ref="WYW38:WYZ38"/>
    <mergeCell ref="WXM38:WXP38"/>
    <mergeCell ref="WXQ38:WXT38"/>
    <mergeCell ref="WXU38:WXX38"/>
    <mergeCell ref="WXY38:WYB38"/>
    <mergeCell ref="WYC38:WYF38"/>
    <mergeCell ref="WWS38:WWV38"/>
    <mergeCell ref="WWW38:WWZ38"/>
    <mergeCell ref="WXA38:WXD38"/>
    <mergeCell ref="WXE38:WXH38"/>
    <mergeCell ref="WXI38:WXL38"/>
    <mergeCell ref="WVY38:WWB38"/>
    <mergeCell ref="WWC38:WWF38"/>
    <mergeCell ref="WWG38:WWJ38"/>
    <mergeCell ref="WWK38:WWN38"/>
    <mergeCell ref="WWO38:WWR38"/>
    <mergeCell ref="WVE38:WVH38"/>
    <mergeCell ref="WVI38:WVL38"/>
    <mergeCell ref="WVM38:WVP38"/>
    <mergeCell ref="WVQ38:WVT38"/>
    <mergeCell ref="WVU38:WVX38"/>
    <mergeCell ref="WUK38:WUN38"/>
    <mergeCell ref="WUO38:WUR38"/>
    <mergeCell ref="WUS38:WUV38"/>
    <mergeCell ref="WUW38:WUZ38"/>
    <mergeCell ref="WVA38:WVD38"/>
    <mergeCell ref="WTQ38:WTT38"/>
    <mergeCell ref="WTU38:WTX38"/>
    <mergeCell ref="WTY38:WUB38"/>
    <mergeCell ref="WUC38:WUF38"/>
    <mergeCell ref="WUG38:WUJ38"/>
    <mergeCell ref="WSW38:WSZ38"/>
    <mergeCell ref="WTA38:WTD38"/>
    <mergeCell ref="WTE38:WTH38"/>
    <mergeCell ref="WTI38:WTL38"/>
    <mergeCell ref="WTM38:WTP38"/>
    <mergeCell ref="WSC38:WSF38"/>
    <mergeCell ref="WSG38:WSJ38"/>
    <mergeCell ref="WSK38:WSN38"/>
    <mergeCell ref="WSO38:WSR38"/>
    <mergeCell ref="WSS38:WSV38"/>
    <mergeCell ref="WRI38:WRL38"/>
    <mergeCell ref="WRM38:WRP38"/>
    <mergeCell ref="WRQ38:WRT38"/>
    <mergeCell ref="WRU38:WRX38"/>
    <mergeCell ref="WRY38:WSB38"/>
    <mergeCell ref="WQO38:WQR38"/>
    <mergeCell ref="WQS38:WQV38"/>
    <mergeCell ref="WQW38:WQZ38"/>
    <mergeCell ref="WRA38:WRD38"/>
    <mergeCell ref="WRE38:WRH38"/>
    <mergeCell ref="WPU38:WPX38"/>
    <mergeCell ref="WPY38:WQB38"/>
    <mergeCell ref="WQC38:WQF38"/>
    <mergeCell ref="WQG38:WQJ38"/>
    <mergeCell ref="WQK38:WQN38"/>
    <mergeCell ref="WPA38:WPD38"/>
    <mergeCell ref="WPE38:WPH38"/>
    <mergeCell ref="WPI38:WPL38"/>
    <mergeCell ref="WPM38:WPP38"/>
    <mergeCell ref="WPQ38:WPT38"/>
    <mergeCell ref="WOG38:WOJ38"/>
    <mergeCell ref="WOK38:WON38"/>
    <mergeCell ref="WOO38:WOR38"/>
    <mergeCell ref="WOS38:WOV38"/>
    <mergeCell ref="WOW38:WOZ38"/>
    <mergeCell ref="WNM38:WNP38"/>
    <mergeCell ref="WNQ38:WNT38"/>
    <mergeCell ref="WNU38:WNX38"/>
    <mergeCell ref="WNY38:WOB38"/>
    <mergeCell ref="WOC38:WOF38"/>
    <mergeCell ref="WMS38:WMV38"/>
    <mergeCell ref="WMW38:WMZ38"/>
    <mergeCell ref="WNA38:WND38"/>
    <mergeCell ref="WNE38:WNH38"/>
    <mergeCell ref="WNI38:WNL38"/>
    <mergeCell ref="WLY38:WMB38"/>
    <mergeCell ref="WMC38:WMF38"/>
    <mergeCell ref="WMG38:WMJ38"/>
    <mergeCell ref="WMK38:WMN38"/>
    <mergeCell ref="WMO38:WMR38"/>
    <mergeCell ref="WLE38:WLH38"/>
    <mergeCell ref="WLI38:WLL38"/>
    <mergeCell ref="WLM38:WLP38"/>
    <mergeCell ref="WLQ38:WLT38"/>
    <mergeCell ref="WLU38:WLX38"/>
    <mergeCell ref="WKK38:WKN38"/>
    <mergeCell ref="WKO38:WKR38"/>
    <mergeCell ref="WKS38:WKV38"/>
    <mergeCell ref="WKW38:WKZ38"/>
    <mergeCell ref="WLA38:WLD38"/>
    <mergeCell ref="WJQ38:WJT38"/>
    <mergeCell ref="WJU38:WJX38"/>
    <mergeCell ref="WJY38:WKB38"/>
    <mergeCell ref="WKC38:WKF38"/>
    <mergeCell ref="WKG38:WKJ38"/>
    <mergeCell ref="WIW38:WIZ38"/>
    <mergeCell ref="WJA38:WJD38"/>
    <mergeCell ref="WJE38:WJH38"/>
    <mergeCell ref="WJI38:WJL38"/>
    <mergeCell ref="WJM38:WJP38"/>
    <mergeCell ref="WIC38:WIF38"/>
    <mergeCell ref="WIG38:WIJ38"/>
    <mergeCell ref="WIK38:WIN38"/>
    <mergeCell ref="WIO38:WIR38"/>
    <mergeCell ref="WIS38:WIV38"/>
    <mergeCell ref="WHI38:WHL38"/>
    <mergeCell ref="WHM38:WHP38"/>
    <mergeCell ref="WHQ38:WHT38"/>
    <mergeCell ref="WHU38:WHX38"/>
    <mergeCell ref="WHY38:WIB38"/>
    <mergeCell ref="WGO38:WGR38"/>
    <mergeCell ref="WGS38:WGV38"/>
    <mergeCell ref="WGW38:WGZ38"/>
    <mergeCell ref="WHA38:WHD38"/>
    <mergeCell ref="WHE38:WHH38"/>
    <mergeCell ref="WFU38:WFX38"/>
    <mergeCell ref="WFY38:WGB38"/>
    <mergeCell ref="WGC38:WGF38"/>
    <mergeCell ref="WGG38:WGJ38"/>
    <mergeCell ref="WGK38:WGN38"/>
    <mergeCell ref="WFA38:WFD38"/>
    <mergeCell ref="WFE38:WFH38"/>
    <mergeCell ref="WFI38:WFL38"/>
    <mergeCell ref="WFM38:WFP38"/>
    <mergeCell ref="WFQ38:WFT38"/>
    <mergeCell ref="WEG38:WEJ38"/>
    <mergeCell ref="WEK38:WEN38"/>
    <mergeCell ref="WEO38:WER38"/>
    <mergeCell ref="WES38:WEV38"/>
    <mergeCell ref="WEW38:WEZ38"/>
    <mergeCell ref="WDM38:WDP38"/>
    <mergeCell ref="WDQ38:WDT38"/>
    <mergeCell ref="WDU38:WDX38"/>
    <mergeCell ref="WDY38:WEB38"/>
    <mergeCell ref="WEC38:WEF38"/>
    <mergeCell ref="WCS38:WCV38"/>
    <mergeCell ref="WCW38:WCZ38"/>
    <mergeCell ref="WDA38:WDD38"/>
    <mergeCell ref="WDE38:WDH38"/>
    <mergeCell ref="WDI38:WDL38"/>
    <mergeCell ref="WBY38:WCB38"/>
    <mergeCell ref="WCC38:WCF38"/>
    <mergeCell ref="WCG38:WCJ38"/>
    <mergeCell ref="WCK38:WCN38"/>
    <mergeCell ref="WCO38:WCR38"/>
    <mergeCell ref="WBE38:WBH38"/>
    <mergeCell ref="WBI38:WBL38"/>
    <mergeCell ref="WBM38:WBP38"/>
    <mergeCell ref="WBQ38:WBT38"/>
    <mergeCell ref="WBU38:WBX38"/>
    <mergeCell ref="WAK38:WAN38"/>
    <mergeCell ref="WAO38:WAR38"/>
    <mergeCell ref="WAS38:WAV38"/>
    <mergeCell ref="WAW38:WAZ38"/>
    <mergeCell ref="WBA38:WBD38"/>
    <mergeCell ref="VZQ38:VZT38"/>
    <mergeCell ref="VZU38:VZX38"/>
    <mergeCell ref="VZY38:WAB38"/>
    <mergeCell ref="WAC38:WAF38"/>
    <mergeCell ref="WAG38:WAJ38"/>
    <mergeCell ref="VYW38:VYZ38"/>
    <mergeCell ref="VZA38:VZD38"/>
    <mergeCell ref="VZE38:VZH38"/>
    <mergeCell ref="VZI38:VZL38"/>
    <mergeCell ref="VZM38:VZP38"/>
    <mergeCell ref="VYC38:VYF38"/>
    <mergeCell ref="VYG38:VYJ38"/>
    <mergeCell ref="VYK38:VYN38"/>
    <mergeCell ref="VYO38:VYR38"/>
    <mergeCell ref="VYS38:VYV38"/>
    <mergeCell ref="VXI38:VXL38"/>
    <mergeCell ref="VXM38:VXP38"/>
    <mergeCell ref="VXQ38:VXT38"/>
    <mergeCell ref="VXU38:VXX38"/>
    <mergeCell ref="VXY38:VYB38"/>
    <mergeCell ref="VWO38:VWR38"/>
    <mergeCell ref="VWS38:VWV38"/>
    <mergeCell ref="VWW38:VWZ38"/>
    <mergeCell ref="VXA38:VXD38"/>
    <mergeCell ref="VXE38:VXH38"/>
    <mergeCell ref="VVU38:VVX38"/>
    <mergeCell ref="VVY38:VWB38"/>
    <mergeCell ref="VWC38:VWF38"/>
    <mergeCell ref="VWG38:VWJ38"/>
    <mergeCell ref="VWK38:VWN38"/>
    <mergeCell ref="VVA38:VVD38"/>
    <mergeCell ref="VVE38:VVH38"/>
    <mergeCell ref="VVI38:VVL38"/>
    <mergeCell ref="VVM38:VVP38"/>
    <mergeCell ref="VVQ38:VVT38"/>
    <mergeCell ref="VUG38:VUJ38"/>
    <mergeCell ref="VUK38:VUN38"/>
    <mergeCell ref="VUO38:VUR38"/>
    <mergeCell ref="VUS38:VUV38"/>
    <mergeCell ref="VUW38:VUZ38"/>
    <mergeCell ref="VTM38:VTP38"/>
    <mergeCell ref="VTQ38:VTT38"/>
    <mergeCell ref="VTU38:VTX38"/>
    <mergeCell ref="VTY38:VUB38"/>
    <mergeCell ref="VUC38:VUF38"/>
    <mergeCell ref="VSS38:VSV38"/>
    <mergeCell ref="VSW38:VSZ38"/>
    <mergeCell ref="VTA38:VTD38"/>
    <mergeCell ref="VTE38:VTH38"/>
    <mergeCell ref="VTI38:VTL38"/>
    <mergeCell ref="VRY38:VSB38"/>
    <mergeCell ref="VSC38:VSF38"/>
    <mergeCell ref="VSG38:VSJ38"/>
    <mergeCell ref="VSK38:VSN38"/>
    <mergeCell ref="VSO38:VSR38"/>
    <mergeCell ref="VRE38:VRH38"/>
    <mergeCell ref="VRI38:VRL38"/>
    <mergeCell ref="VRM38:VRP38"/>
    <mergeCell ref="VRQ38:VRT38"/>
    <mergeCell ref="VRU38:VRX38"/>
    <mergeCell ref="VQK38:VQN38"/>
    <mergeCell ref="VQO38:VQR38"/>
    <mergeCell ref="VQS38:VQV38"/>
    <mergeCell ref="VQW38:VQZ38"/>
    <mergeCell ref="VRA38:VRD38"/>
    <mergeCell ref="VPQ38:VPT38"/>
    <mergeCell ref="VPU38:VPX38"/>
    <mergeCell ref="VPY38:VQB38"/>
    <mergeCell ref="VQC38:VQF38"/>
    <mergeCell ref="VQG38:VQJ38"/>
    <mergeCell ref="VOW38:VOZ38"/>
    <mergeCell ref="VPA38:VPD38"/>
    <mergeCell ref="VPE38:VPH38"/>
    <mergeCell ref="VPI38:VPL38"/>
    <mergeCell ref="VPM38:VPP38"/>
    <mergeCell ref="VOC38:VOF38"/>
    <mergeCell ref="VOG38:VOJ38"/>
    <mergeCell ref="VOK38:VON38"/>
    <mergeCell ref="VOO38:VOR38"/>
    <mergeCell ref="VOS38:VOV38"/>
    <mergeCell ref="VNI38:VNL38"/>
    <mergeCell ref="VNM38:VNP38"/>
    <mergeCell ref="VNQ38:VNT38"/>
    <mergeCell ref="VNU38:VNX38"/>
    <mergeCell ref="VNY38:VOB38"/>
    <mergeCell ref="VMO38:VMR38"/>
    <mergeCell ref="VMS38:VMV38"/>
    <mergeCell ref="VMW38:VMZ38"/>
    <mergeCell ref="VNA38:VND38"/>
    <mergeCell ref="VNE38:VNH38"/>
    <mergeCell ref="VLU38:VLX38"/>
    <mergeCell ref="VLY38:VMB38"/>
    <mergeCell ref="VMC38:VMF38"/>
    <mergeCell ref="VMG38:VMJ38"/>
    <mergeCell ref="VMK38:VMN38"/>
    <mergeCell ref="VLA38:VLD38"/>
    <mergeCell ref="VLE38:VLH38"/>
    <mergeCell ref="VLI38:VLL38"/>
    <mergeCell ref="VLM38:VLP38"/>
    <mergeCell ref="VLQ38:VLT38"/>
    <mergeCell ref="VKG38:VKJ38"/>
    <mergeCell ref="VKK38:VKN38"/>
    <mergeCell ref="VKO38:VKR38"/>
    <mergeCell ref="VKS38:VKV38"/>
    <mergeCell ref="VKW38:VKZ38"/>
    <mergeCell ref="VJM38:VJP38"/>
    <mergeCell ref="VJQ38:VJT38"/>
    <mergeCell ref="VJU38:VJX38"/>
    <mergeCell ref="VJY38:VKB38"/>
    <mergeCell ref="VKC38:VKF38"/>
    <mergeCell ref="VIS38:VIV38"/>
    <mergeCell ref="VIW38:VIZ38"/>
    <mergeCell ref="VJA38:VJD38"/>
    <mergeCell ref="VJE38:VJH38"/>
    <mergeCell ref="VJI38:VJL38"/>
    <mergeCell ref="VHY38:VIB38"/>
    <mergeCell ref="VIC38:VIF38"/>
    <mergeCell ref="VIG38:VIJ38"/>
    <mergeCell ref="VIK38:VIN38"/>
    <mergeCell ref="VIO38:VIR38"/>
    <mergeCell ref="VHE38:VHH38"/>
    <mergeCell ref="VHI38:VHL38"/>
    <mergeCell ref="VHM38:VHP38"/>
    <mergeCell ref="VHQ38:VHT38"/>
    <mergeCell ref="VHU38:VHX38"/>
    <mergeCell ref="VGK38:VGN38"/>
    <mergeCell ref="VGO38:VGR38"/>
    <mergeCell ref="VGS38:VGV38"/>
    <mergeCell ref="VGW38:VGZ38"/>
    <mergeCell ref="VHA38:VHD38"/>
    <mergeCell ref="VFQ38:VFT38"/>
    <mergeCell ref="VFU38:VFX38"/>
    <mergeCell ref="VFY38:VGB38"/>
    <mergeCell ref="VGC38:VGF38"/>
    <mergeCell ref="VGG38:VGJ38"/>
    <mergeCell ref="VEW38:VEZ38"/>
    <mergeCell ref="VFA38:VFD38"/>
    <mergeCell ref="VFE38:VFH38"/>
    <mergeCell ref="VFI38:VFL38"/>
    <mergeCell ref="VFM38:VFP38"/>
    <mergeCell ref="VEC38:VEF38"/>
    <mergeCell ref="VEG38:VEJ38"/>
    <mergeCell ref="VEK38:VEN38"/>
    <mergeCell ref="VEO38:VER38"/>
    <mergeCell ref="VES38:VEV38"/>
    <mergeCell ref="VDI38:VDL38"/>
    <mergeCell ref="VDM38:VDP38"/>
    <mergeCell ref="VDQ38:VDT38"/>
    <mergeCell ref="VDU38:VDX38"/>
    <mergeCell ref="VDY38:VEB38"/>
    <mergeCell ref="VCO38:VCR38"/>
    <mergeCell ref="VCS38:VCV38"/>
    <mergeCell ref="VCW38:VCZ38"/>
    <mergeCell ref="VDA38:VDD38"/>
    <mergeCell ref="VDE38:VDH38"/>
    <mergeCell ref="VBU38:VBX38"/>
    <mergeCell ref="VBY38:VCB38"/>
    <mergeCell ref="VCC38:VCF38"/>
    <mergeCell ref="VCG38:VCJ38"/>
    <mergeCell ref="VCK38:VCN38"/>
    <mergeCell ref="VBA38:VBD38"/>
    <mergeCell ref="VBE38:VBH38"/>
    <mergeCell ref="VBI38:VBL38"/>
    <mergeCell ref="VBM38:VBP38"/>
    <mergeCell ref="VBQ38:VBT38"/>
    <mergeCell ref="VAG38:VAJ38"/>
    <mergeCell ref="VAK38:VAN38"/>
    <mergeCell ref="VAO38:VAR38"/>
    <mergeCell ref="VAS38:VAV38"/>
    <mergeCell ref="VAW38:VAZ38"/>
    <mergeCell ref="UZM38:UZP38"/>
    <mergeCell ref="UZQ38:UZT38"/>
    <mergeCell ref="UZU38:UZX38"/>
    <mergeCell ref="UZY38:VAB38"/>
    <mergeCell ref="VAC38:VAF38"/>
    <mergeCell ref="UYS38:UYV38"/>
    <mergeCell ref="UYW38:UYZ38"/>
    <mergeCell ref="UZA38:UZD38"/>
    <mergeCell ref="UZE38:UZH38"/>
    <mergeCell ref="UZI38:UZL38"/>
    <mergeCell ref="UXY38:UYB38"/>
    <mergeCell ref="UYC38:UYF38"/>
    <mergeCell ref="UYG38:UYJ38"/>
    <mergeCell ref="UYK38:UYN38"/>
    <mergeCell ref="UYO38:UYR38"/>
    <mergeCell ref="UXE38:UXH38"/>
    <mergeCell ref="UXI38:UXL38"/>
    <mergeCell ref="UXM38:UXP38"/>
    <mergeCell ref="UXQ38:UXT38"/>
    <mergeCell ref="UXU38:UXX38"/>
    <mergeCell ref="UWK38:UWN38"/>
    <mergeCell ref="UWO38:UWR38"/>
    <mergeCell ref="UWS38:UWV38"/>
    <mergeCell ref="UWW38:UWZ38"/>
    <mergeCell ref="UXA38:UXD38"/>
    <mergeCell ref="UVQ38:UVT38"/>
    <mergeCell ref="UVU38:UVX38"/>
    <mergeCell ref="UVY38:UWB38"/>
    <mergeCell ref="UWC38:UWF38"/>
    <mergeCell ref="UWG38:UWJ38"/>
    <mergeCell ref="UUW38:UUZ38"/>
    <mergeCell ref="UVA38:UVD38"/>
    <mergeCell ref="UVE38:UVH38"/>
    <mergeCell ref="UVI38:UVL38"/>
    <mergeCell ref="UVM38:UVP38"/>
    <mergeCell ref="UUC38:UUF38"/>
    <mergeCell ref="UUG38:UUJ38"/>
    <mergeCell ref="UUK38:UUN38"/>
    <mergeCell ref="UUO38:UUR38"/>
    <mergeCell ref="UUS38:UUV38"/>
    <mergeCell ref="UTI38:UTL38"/>
    <mergeCell ref="UTM38:UTP38"/>
    <mergeCell ref="UTQ38:UTT38"/>
    <mergeCell ref="UTU38:UTX38"/>
    <mergeCell ref="UTY38:UUB38"/>
    <mergeCell ref="USO38:USR38"/>
    <mergeCell ref="USS38:USV38"/>
    <mergeCell ref="USW38:USZ38"/>
    <mergeCell ref="UTA38:UTD38"/>
    <mergeCell ref="UTE38:UTH38"/>
    <mergeCell ref="URU38:URX38"/>
    <mergeCell ref="URY38:USB38"/>
    <mergeCell ref="USC38:USF38"/>
    <mergeCell ref="USG38:USJ38"/>
    <mergeCell ref="USK38:USN38"/>
    <mergeCell ref="URA38:URD38"/>
    <mergeCell ref="URE38:URH38"/>
    <mergeCell ref="URI38:URL38"/>
    <mergeCell ref="URM38:URP38"/>
    <mergeCell ref="URQ38:URT38"/>
    <mergeCell ref="UQG38:UQJ38"/>
    <mergeCell ref="UQK38:UQN38"/>
    <mergeCell ref="UQO38:UQR38"/>
    <mergeCell ref="UQS38:UQV38"/>
    <mergeCell ref="UQW38:UQZ38"/>
    <mergeCell ref="UPM38:UPP38"/>
    <mergeCell ref="UPQ38:UPT38"/>
    <mergeCell ref="UPU38:UPX38"/>
    <mergeCell ref="UPY38:UQB38"/>
    <mergeCell ref="UQC38:UQF38"/>
    <mergeCell ref="UOS38:UOV38"/>
    <mergeCell ref="UOW38:UOZ38"/>
    <mergeCell ref="UPA38:UPD38"/>
    <mergeCell ref="UPE38:UPH38"/>
    <mergeCell ref="UPI38:UPL38"/>
    <mergeCell ref="UNY38:UOB38"/>
    <mergeCell ref="UOC38:UOF38"/>
    <mergeCell ref="UOG38:UOJ38"/>
    <mergeCell ref="UOK38:UON38"/>
    <mergeCell ref="UOO38:UOR38"/>
    <mergeCell ref="UNE38:UNH38"/>
    <mergeCell ref="UNI38:UNL38"/>
    <mergeCell ref="UNM38:UNP38"/>
    <mergeCell ref="UNQ38:UNT38"/>
    <mergeCell ref="UNU38:UNX38"/>
    <mergeCell ref="UMK38:UMN38"/>
    <mergeCell ref="UMO38:UMR38"/>
    <mergeCell ref="UMS38:UMV38"/>
    <mergeCell ref="UMW38:UMZ38"/>
    <mergeCell ref="UNA38:UND38"/>
    <mergeCell ref="ULQ38:ULT38"/>
    <mergeCell ref="ULU38:ULX38"/>
    <mergeCell ref="ULY38:UMB38"/>
    <mergeCell ref="UMC38:UMF38"/>
    <mergeCell ref="UMG38:UMJ38"/>
    <mergeCell ref="UKW38:UKZ38"/>
    <mergeCell ref="ULA38:ULD38"/>
    <mergeCell ref="ULE38:ULH38"/>
    <mergeCell ref="ULI38:ULL38"/>
    <mergeCell ref="ULM38:ULP38"/>
    <mergeCell ref="UKC38:UKF38"/>
    <mergeCell ref="UKG38:UKJ38"/>
    <mergeCell ref="UKK38:UKN38"/>
    <mergeCell ref="UKO38:UKR38"/>
    <mergeCell ref="UKS38:UKV38"/>
    <mergeCell ref="UJI38:UJL38"/>
    <mergeCell ref="UJM38:UJP38"/>
    <mergeCell ref="UJQ38:UJT38"/>
    <mergeCell ref="UJU38:UJX38"/>
    <mergeCell ref="UJY38:UKB38"/>
    <mergeCell ref="UIO38:UIR38"/>
    <mergeCell ref="UIS38:UIV38"/>
    <mergeCell ref="UIW38:UIZ38"/>
    <mergeCell ref="UJA38:UJD38"/>
    <mergeCell ref="UJE38:UJH38"/>
    <mergeCell ref="UHU38:UHX38"/>
    <mergeCell ref="UHY38:UIB38"/>
    <mergeCell ref="UIC38:UIF38"/>
    <mergeCell ref="UIG38:UIJ38"/>
    <mergeCell ref="UIK38:UIN38"/>
    <mergeCell ref="UHA38:UHD38"/>
    <mergeCell ref="UHE38:UHH38"/>
    <mergeCell ref="UHI38:UHL38"/>
    <mergeCell ref="UHM38:UHP38"/>
    <mergeCell ref="UHQ38:UHT38"/>
    <mergeCell ref="UGG38:UGJ38"/>
    <mergeCell ref="UGK38:UGN38"/>
    <mergeCell ref="UGO38:UGR38"/>
    <mergeCell ref="UGS38:UGV38"/>
    <mergeCell ref="UGW38:UGZ38"/>
    <mergeCell ref="UFM38:UFP38"/>
    <mergeCell ref="UFQ38:UFT38"/>
    <mergeCell ref="UFU38:UFX38"/>
    <mergeCell ref="UFY38:UGB38"/>
    <mergeCell ref="UGC38:UGF38"/>
    <mergeCell ref="UES38:UEV38"/>
    <mergeCell ref="UEW38:UEZ38"/>
    <mergeCell ref="UFA38:UFD38"/>
    <mergeCell ref="UFE38:UFH38"/>
    <mergeCell ref="UFI38:UFL38"/>
    <mergeCell ref="UDY38:UEB38"/>
    <mergeCell ref="UEC38:UEF38"/>
    <mergeCell ref="UEG38:UEJ38"/>
    <mergeCell ref="UEK38:UEN38"/>
    <mergeCell ref="UEO38:UER38"/>
    <mergeCell ref="UDE38:UDH38"/>
    <mergeCell ref="UDI38:UDL38"/>
    <mergeCell ref="UDM38:UDP38"/>
    <mergeCell ref="UDQ38:UDT38"/>
    <mergeCell ref="UDU38:UDX38"/>
    <mergeCell ref="UCK38:UCN38"/>
    <mergeCell ref="UCO38:UCR38"/>
    <mergeCell ref="UCS38:UCV38"/>
    <mergeCell ref="UCW38:UCZ38"/>
    <mergeCell ref="UDA38:UDD38"/>
    <mergeCell ref="UBQ38:UBT38"/>
    <mergeCell ref="UBU38:UBX38"/>
    <mergeCell ref="UBY38:UCB38"/>
    <mergeCell ref="UCC38:UCF38"/>
    <mergeCell ref="UCG38:UCJ38"/>
    <mergeCell ref="UAW38:UAZ38"/>
    <mergeCell ref="UBA38:UBD38"/>
    <mergeCell ref="UBE38:UBH38"/>
    <mergeCell ref="UBI38:UBL38"/>
    <mergeCell ref="UBM38:UBP38"/>
    <mergeCell ref="UAC38:UAF38"/>
    <mergeCell ref="UAG38:UAJ38"/>
    <mergeCell ref="UAK38:UAN38"/>
    <mergeCell ref="UAO38:UAR38"/>
    <mergeCell ref="UAS38:UAV38"/>
    <mergeCell ref="TZI38:TZL38"/>
    <mergeCell ref="TZM38:TZP38"/>
    <mergeCell ref="TZQ38:TZT38"/>
    <mergeCell ref="TZU38:TZX38"/>
    <mergeCell ref="TZY38:UAB38"/>
    <mergeCell ref="TYO38:TYR38"/>
    <mergeCell ref="TYS38:TYV38"/>
    <mergeCell ref="TYW38:TYZ38"/>
    <mergeCell ref="TZA38:TZD38"/>
    <mergeCell ref="TZE38:TZH38"/>
    <mergeCell ref="TXU38:TXX38"/>
    <mergeCell ref="TXY38:TYB38"/>
    <mergeCell ref="TYC38:TYF38"/>
    <mergeCell ref="TYG38:TYJ38"/>
    <mergeCell ref="TYK38:TYN38"/>
    <mergeCell ref="TXA38:TXD38"/>
    <mergeCell ref="TXE38:TXH38"/>
    <mergeCell ref="TXI38:TXL38"/>
    <mergeCell ref="TXM38:TXP38"/>
    <mergeCell ref="TXQ38:TXT38"/>
    <mergeCell ref="TWG38:TWJ38"/>
    <mergeCell ref="TWK38:TWN38"/>
    <mergeCell ref="TWO38:TWR38"/>
    <mergeCell ref="TWS38:TWV38"/>
    <mergeCell ref="TWW38:TWZ38"/>
    <mergeCell ref="TVM38:TVP38"/>
    <mergeCell ref="TVQ38:TVT38"/>
    <mergeCell ref="TVU38:TVX38"/>
    <mergeCell ref="TVY38:TWB38"/>
    <mergeCell ref="TWC38:TWF38"/>
    <mergeCell ref="TUS38:TUV38"/>
    <mergeCell ref="TUW38:TUZ38"/>
    <mergeCell ref="TVA38:TVD38"/>
    <mergeCell ref="TVE38:TVH38"/>
    <mergeCell ref="TVI38:TVL38"/>
    <mergeCell ref="TTY38:TUB38"/>
    <mergeCell ref="TUC38:TUF38"/>
    <mergeCell ref="TUG38:TUJ38"/>
    <mergeCell ref="TUK38:TUN38"/>
    <mergeCell ref="TUO38:TUR38"/>
    <mergeCell ref="TTE38:TTH38"/>
    <mergeCell ref="TTI38:TTL38"/>
    <mergeCell ref="TTM38:TTP38"/>
    <mergeCell ref="TTQ38:TTT38"/>
    <mergeCell ref="TTU38:TTX38"/>
    <mergeCell ref="TSK38:TSN38"/>
    <mergeCell ref="TSO38:TSR38"/>
    <mergeCell ref="TSS38:TSV38"/>
    <mergeCell ref="TSW38:TSZ38"/>
    <mergeCell ref="TTA38:TTD38"/>
    <mergeCell ref="TRQ38:TRT38"/>
    <mergeCell ref="TRU38:TRX38"/>
    <mergeCell ref="TRY38:TSB38"/>
    <mergeCell ref="TSC38:TSF38"/>
    <mergeCell ref="TSG38:TSJ38"/>
    <mergeCell ref="TQW38:TQZ38"/>
    <mergeCell ref="TRA38:TRD38"/>
    <mergeCell ref="TRE38:TRH38"/>
    <mergeCell ref="TRI38:TRL38"/>
    <mergeCell ref="TRM38:TRP38"/>
    <mergeCell ref="TQC38:TQF38"/>
    <mergeCell ref="TQG38:TQJ38"/>
    <mergeCell ref="TQK38:TQN38"/>
    <mergeCell ref="TQO38:TQR38"/>
    <mergeCell ref="TQS38:TQV38"/>
    <mergeCell ref="TPI38:TPL38"/>
    <mergeCell ref="TPM38:TPP38"/>
    <mergeCell ref="TPQ38:TPT38"/>
    <mergeCell ref="TPU38:TPX38"/>
    <mergeCell ref="TPY38:TQB38"/>
    <mergeCell ref="TOO38:TOR38"/>
    <mergeCell ref="TOS38:TOV38"/>
    <mergeCell ref="TOW38:TOZ38"/>
    <mergeCell ref="TPA38:TPD38"/>
    <mergeCell ref="TPE38:TPH38"/>
    <mergeCell ref="TNU38:TNX38"/>
    <mergeCell ref="TNY38:TOB38"/>
    <mergeCell ref="TOC38:TOF38"/>
    <mergeCell ref="TOG38:TOJ38"/>
    <mergeCell ref="TOK38:TON38"/>
    <mergeCell ref="TNA38:TND38"/>
    <mergeCell ref="TNE38:TNH38"/>
    <mergeCell ref="TNI38:TNL38"/>
    <mergeCell ref="TNM38:TNP38"/>
    <mergeCell ref="TNQ38:TNT38"/>
    <mergeCell ref="TMG38:TMJ38"/>
    <mergeCell ref="TMK38:TMN38"/>
    <mergeCell ref="TMO38:TMR38"/>
    <mergeCell ref="TMS38:TMV38"/>
    <mergeCell ref="TMW38:TMZ38"/>
    <mergeCell ref="TLM38:TLP38"/>
    <mergeCell ref="TLQ38:TLT38"/>
    <mergeCell ref="TLU38:TLX38"/>
    <mergeCell ref="TLY38:TMB38"/>
    <mergeCell ref="TMC38:TMF38"/>
    <mergeCell ref="TKS38:TKV38"/>
    <mergeCell ref="TKW38:TKZ38"/>
    <mergeCell ref="TLA38:TLD38"/>
    <mergeCell ref="TLE38:TLH38"/>
    <mergeCell ref="TLI38:TLL38"/>
    <mergeCell ref="TJY38:TKB38"/>
    <mergeCell ref="TKC38:TKF38"/>
    <mergeCell ref="TKG38:TKJ38"/>
    <mergeCell ref="TKK38:TKN38"/>
    <mergeCell ref="TKO38:TKR38"/>
    <mergeCell ref="TJE38:TJH38"/>
    <mergeCell ref="TJI38:TJL38"/>
    <mergeCell ref="TJM38:TJP38"/>
    <mergeCell ref="TJQ38:TJT38"/>
    <mergeCell ref="TJU38:TJX38"/>
    <mergeCell ref="TIK38:TIN38"/>
    <mergeCell ref="TIO38:TIR38"/>
    <mergeCell ref="TIS38:TIV38"/>
    <mergeCell ref="TIW38:TIZ38"/>
    <mergeCell ref="TJA38:TJD38"/>
    <mergeCell ref="THQ38:THT38"/>
    <mergeCell ref="THU38:THX38"/>
    <mergeCell ref="THY38:TIB38"/>
    <mergeCell ref="TIC38:TIF38"/>
    <mergeCell ref="TIG38:TIJ38"/>
    <mergeCell ref="TGW38:TGZ38"/>
    <mergeCell ref="THA38:THD38"/>
    <mergeCell ref="THE38:THH38"/>
    <mergeCell ref="THI38:THL38"/>
    <mergeCell ref="THM38:THP38"/>
    <mergeCell ref="TGC38:TGF38"/>
    <mergeCell ref="TGG38:TGJ38"/>
    <mergeCell ref="TGK38:TGN38"/>
    <mergeCell ref="TGO38:TGR38"/>
    <mergeCell ref="TGS38:TGV38"/>
    <mergeCell ref="TFI38:TFL38"/>
    <mergeCell ref="TFM38:TFP38"/>
    <mergeCell ref="TFQ38:TFT38"/>
    <mergeCell ref="TFU38:TFX38"/>
    <mergeCell ref="TFY38:TGB38"/>
    <mergeCell ref="TEO38:TER38"/>
    <mergeCell ref="TES38:TEV38"/>
    <mergeCell ref="TEW38:TEZ38"/>
    <mergeCell ref="TFA38:TFD38"/>
    <mergeCell ref="TFE38:TFH38"/>
    <mergeCell ref="TDU38:TDX38"/>
    <mergeCell ref="TDY38:TEB38"/>
    <mergeCell ref="TEC38:TEF38"/>
    <mergeCell ref="TEG38:TEJ38"/>
    <mergeCell ref="TEK38:TEN38"/>
    <mergeCell ref="TDA38:TDD38"/>
    <mergeCell ref="TDE38:TDH38"/>
    <mergeCell ref="TDI38:TDL38"/>
    <mergeCell ref="TDM38:TDP38"/>
    <mergeCell ref="TDQ38:TDT38"/>
    <mergeCell ref="TCG38:TCJ38"/>
    <mergeCell ref="TCK38:TCN38"/>
    <mergeCell ref="TCO38:TCR38"/>
    <mergeCell ref="TCS38:TCV38"/>
    <mergeCell ref="TCW38:TCZ38"/>
    <mergeCell ref="TBM38:TBP38"/>
    <mergeCell ref="TBQ38:TBT38"/>
    <mergeCell ref="TBU38:TBX38"/>
    <mergeCell ref="TBY38:TCB38"/>
    <mergeCell ref="TCC38:TCF38"/>
    <mergeCell ref="TAS38:TAV38"/>
    <mergeCell ref="TAW38:TAZ38"/>
    <mergeCell ref="TBA38:TBD38"/>
    <mergeCell ref="TBE38:TBH38"/>
    <mergeCell ref="TBI38:TBL38"/>
    <mergeCell ref="SZY38:TAB38"/>
    <mergeCell ref="TAC38:TAF38"/>
    <mergeCell ref="TAG38:TAJ38"/>
    <mergeCell ref="TAK38:TAN38"/>
    <mergeCell ref="TAO38:TAR38"/>
    <mergeCell ref="SZE38:SZH38"/>
    <mergeCell ref="SZI38:SZL38"/>
    <mergeCell ref="SZM38:SZP38"/>
    <mergeCell ref="SZQ38:SZT38"/>
    <mergeCell ref="SZU38:SZX38"/>
    <mergeCell ref="SYK38:SYN38"/>
    <mergeCell ref="SYO38:SYR38"/>
    <mergeCell ref="SYS38:SYV38"/>
    <mergeCell ref="SYW38:SYZ38"/>
    <mergeCell ref="SZA38:SZD38"/>
    <mergeCell ref="SXQ38:SXT38"/>
    <mergeCell ref="SXU38:SXX38"/>
    <mergeCell ref="SXY38:SYB38"/>
    <mergeCell ref="SYC38:SYF38"/>
    <mergeCell ref="SYG38:SYJ38"/>
    <mergeCell ref="SWW38:SWZ38"/>
    <mergeCell ref="SXA38:SXD38"/>
    <mergeCell ref="SXE38:SXH38"/>
    <mergeCell ref="SXI38:SXL38"/>
    <mergeCell ref="SXM38:SXP38"/>
    <mergeCell ref="SWC38:SWF38"/>
    <mergeCell ref="SWG38:SWJ38"/>
    <mergeCell ref="SWK38:SWN38"/>
    <mergeCell ref="SWO38:SWR38"/>
    <mergeCell ref="SWS38:SWV38"/>
    <mergeCell ref="SVI38:SVL38"/>
    <mergeCell ref="SVM38:SVP38"/>
    <mergeCell ref="SVQ38:SVT38"/>
    <mergeCell ref="SVU38:SVX38"/>
    <mergeCell ref="SVY38:SWB38"/>
    <mergeCell ref="SUO38:SUR38"/>
    <mergeCell ref="SUS38:SUV38"/>
    <mergeCell ref="SUW38:SUZ38"/>
    <mergeCell ref="SVA38:SVD38"/>
    <mergeCell ref="SVE38:SVH38"/>
    <mergeCell ref="STU38:STX38"/>
    <mergeCell ref="STY38:SUB38"/>
    <mergeCell ref="SUC38:SUF38"/>
    <mergeCell ref="SUG38:SUJ38"/>
    <mergeCell ref="SUK38:SUN38"/>
    <mergeCell ref="STA38:STD38"/>
    <mergeCell ref="STE38:STH38"/>
    <mergeCell ref="STI38:STL38"/>
    <mergeCell ref="STM38:STP38"/>
    <mergeCell ref="STQ38:STT38"/>
    <mergeCell ref="SSG38:SSJ38"/>
    <mergeCell ref="SSK38:SSN38"/>
    <mergeCell ref="SSO38:SSR38"/>
    <mergeCell ref="SSS38:SSV38"/>
    <mergeCell ref="SSW38:SSZ38"/>
    <mergeCell ref="SRM38:SRP38"/>
    <mergeCell ref="SRQ38:SRT38"/>
    <mergeCell ref="SRU38:SRX38"/>
    <mergeCell ref="SRY38:SSB38"/>
    <mergeCell ref="SSC38:SSF38"/>
    <mergeCell ref="SQS38:SQV38"/>
    <mergeCell ref="SQW38:SQZ38"/>
    <mergeCell ref="SRA38:SRD38"/>
    <mergeCell ref="SRE38:SRH38"/>
    <mergeCell ref="SRI38:SRL38"/>
    <mergeCell ref="SPY38:SQB38"/>
    <mergeCell ref="SQC38:SQF38"/>
    <mergeCell ref="SQG38:SQJ38"/>
    <mergeCell ref="SQK38:SQN38"/>
    <mergeCell ref="SQO38:SQR38"/>
    <mergeCell ref="SPE38:SPH38"/>
    <mergeCell ref="SPI38:SPL38"/>
    <mergeCell ref="SPM38:SPP38"/>
    <mergeCell ref="SPQ38:SPT38"/>
    <mergeCell ref="SPU38:SPX38"/>
    <mergeCell ref="SOK38:SON38"/>
    <mergeCell ref="SOO38:SOR38"/>
    <mergeCell ref="SOS38:SOV38"/>
    <mergeCell ref="SOW38:SOZ38"/>
    <mergeCell ref="SPA38:SPD38"/>
    <mergeCell ref="SNQ38:SNT38"/>
    <mergeCell ref="SNU38:SNX38"/>
    <mergeCell ref="SNY38:SOB38"/>
    <mergeCell ref="SOC38:SOF38"/>
    <mergeCell ref="SOG38:SOJ38"/>
    <mergeCell ref="SMW38:SMZ38"/>
    <mergeCell ref="SNA38:SND38"/>
    <mergeCell ref="SNE38:SNH38"/>
    <mergeCell ref="SNI38:SNL38"/>
    <mergeCell ref="SNM38:SNP38"/>
    <mergeCell ref="SMC38:SMF38"/>
    <mergeCell ref="SMG38:SMJ38"/>
    <mergeCell ref="SMK38:SMN38"/>
    <mergeCell ref="SMO38:SMR38"/>
    <mergeCell ref="SMS38:SMV38"/>
    <mergeCell ref="SLI38:SLL38"/>
    <mergeCell ref="SLM38:SLP38"/>
    <mergeCell ref="SLQ38:SLT38"/>
    <mergeCell ref="SLU38:SLX38"/>
    <mergeCell ref="SLY38:SMB38"/>
    <mergeCell ref="SKO38:SKR38"/>
    <mergeCell ref="SKS38:SKV38"/>
    <mergeCell ref="SKW38:SKZ38"/>
    <mergeCell ref="SLA38:SLD38"/>
    <mergeCell ref="SLE38:SLH38"/>
    <mergeCell ref="SJU38:SJX38"/>
    <mergeCell ref="SJY38:SKB38"/>
    <mergeCell ref="SKC38:SKF38"/>
    <mergeCell ref="SKG38:SKJ38"/>
    <mergeCell ref="SKK38:SKN38"/>
    <mergeCell ref="SJA38:SJD38"/>
    <mergeCell ref="SJE38:SJH38"/>
    <mergeCell ref="SJI38:SJL38"/>
    <mergeCell ref="SJM38:SJP38"/>
    <mergeCell ref="SJQ38:SJT38"/>
    <mergeCell ref="SIG38:SIJ38"/>
    <mergeCell ref="SIK38:SIN38"/>
    <mergeCell ref="SIO38:SIR38"/>
    <mergeCell ref="SIS38:SIV38"/>
    <mergeCell ref="SIW38:SIZ38"/>
    <mergeCell ref="SHM38:SHP38"/>
    <mergeCell ref="SHQ38:SHT38"/>
    <mergeCell ref="SHU38:SHX38"/>
    <mergeCell ref="SHY38:SIB38"/>
    <mergeCell ref="SIC38:SIF38"/>
    <mergeCell ref="SGS38:SGV38"/>
    <mergeCell ref="SGW38:SGZ38"/>
    <mergeCell ref="SHA38:SHD38"/>
    <mergeCell ref="SHE38:SHH38"/>
    <mergeCell ref="SHI38:SHL38"/>
    <mergeCell ref="SFY38:SGB38"/>
    <mergeCell ref="SGC38:SGF38"/>
    <mergeCell ref="SGG38:SGJ38"/>
    <mergeCell ref="SGK38:SGN38"/>
    <mergeCell ref="SGO38:SGR38"/>
    <mergeCell ref="SFE38:SFH38"/>
    <mergeCell ref="SFI38:SFL38"/>
    <mergeCell ref="SFM38:SFP38"/>
    <mergeCell ref="SFQ38:SFT38"/>
    <mergeCell ref="SFU38:SFX38"/>
    <mergeCell ref="SEK38:SEN38"/>
    <mergeCell ref="SEO38:SER38"/>
    <mergeCell ref="SES38:SEV38"/>
    <mergeCell ref="SEW38:SEZ38"/>
    <mergeCell ref="SFA38:SFD38"/>
    <mergeCell ref="SDQ38:SDT38"/>
    <mergeCell ref="SDU38:SDX38"/>
    <mergeCell ref="SDY38:SEB38"/>
    <mergeCell ref="SEC38:SEF38"/>
    <mergeCell ref="SEG38:SEJ38"/>
    <mergeCell ref="SCW38:SCZ38"/>
    <mergeCell ref="SDA38:SDD38"/>
    <mergeCell ref="SDE38:SDH38"/>
    <mergeCell ref="SDI38:SDL38"/>
    <mergeCell ref="SDM38:SDP38"/>
    <mergeCell ref="SCC38:SCF38"/>
    <mergeCell ref="SCG38:SCJ38"/>
    <mergeCell ref="SCK38:SCN38"/>
    <mergeCell ref="SCO38:SCR38"/>
    <mergeCell ref="SCS38:SCV38"/>
    <mergeCell ref="SBI38:SBL38"/>
    <mergeCell ref="SBM38:SBP38"/>
    <mergeCell ref="SBQ38:SBT38"/>
    <mergeCell ref="SBU38:SBX38"/>
    <mergeCell ref="SBY38:SCB38"/>
    <mergeCell ref="SAO38:SAR38"/>
    <mergeCell ref="SAS38:SAV38"/>
    <mergeCell ref="SAW38:SAZ38"/>
    <mergeCell ref="SBA38:SBD38"/>
    <mergeCell ref="SBE38:SBH38"/>
    <mergeCell ref="RZU38:RZX38"/>
    <mergeCell ref="RZY38:SAB38"/>
    <mergeCell ref="SAC38:SAF38"/>
    <mergeCell ref="SAG38:SAJ38"/>
    <mergeCell ref="SAK38:SAN38"/>
    <mergeCell ref="RZA38:RZD38"/>
    <mergeCell ref="RZE38:RZH38"/>
    <mergeCell ref="RZI38:RZL38"/>
    <mergeCell ref="RZM38:RZP38"/>
    <mergeCell ref="RZQ38:RZT38"/>
    <mergeCell ref="RYG38:RYJ38"/>
    <mergeCell ref="RYK38:RYN38"/>
    <mergeCell ref="RYO38:RYR38"/>
    <mergeCell ref="RYS38:RYV38"/>
    <mergeCell ref="RYW38:RYZ38"/>
    <mergeCell ref="RXM38:RXP38"/>
    <mergeCell ref="RXQ38:RXT38"/>
    <mergeCell ref="RXU38:RXX38"/>
    <mergeCell ref="RXY38:RYB38"/>
    <mergeCell ref="RYC38:RYF38"/>
    <mergeCell ref="RWS38:RWV38"/>
    <mergeCell ref="RWW38:RWZ38"/>
    <mergeCell ref="RXA38:RXD38"/>
    <mergeCell ref="RXE38:RXH38"/>
    <mergeCell ref="RXI38:RXL38"/>
    <mergeCell ref="RVY38:RWB38"/>
    <mergeCell ref="RWC38:RWF38"/>
    <mergeCell ref="RWG38:RWJ38"/>
    <mergeCell ref="RWK38:RWN38"/>
    <mergeCell ref="RWO38:RWR38"/>
    <mergeCell ref="RVE38:RVH38"/>
    <mergeCell ref="RVI38:RVL38"/>
    <mergeCell ref="RVM38:RVP38"/>
    <mergeCell ref="RVQ38:RVT38"/>
    <mergeCell ref="RVU38:RVX38"/>
    <mergeCell ref="RUK38:RUN38"/>
    <mergeCell ref="RUO38:RUR38"/>
    <mergeCell ref="RUS38:RUV38"/>
    <mergeCell ref="RUW38:RUZ38"/>
    <mergeCell ref="RVA38:RVD38"/>
    <mergeCell ref="RTQ38:RTT38"/>
    <mergeCell ref="RTU38:RTX38"/>
    <mergeCell ref="RTY38:RUB38"/>
    <mergeCell ref="RUC38:RUF38"/>
    <mergeCell ref="RUG38:RUJ38"/>
    <mergeCell ref="RSW38:RSZ38"/>
    <mergeCell ref="RTA38:RTD38"/>
    <mergeCell ref="RTE38:RTH38"/>
    <mergeCell ref="RTI38:RTL38"/>
    <mergeCell ref="RTM38:RTP38"/>
    <mergeCell ref="RSC38:RSF38"/>
    <mergeCell ref="RSG38:RSJ38"/>
    <mergeCell ref="RSK38:RSN38"/>
    <mergeCell ref="RSO38:RSR38"/>
    <mergeCell ref="RSS38:RSV38"/>
    <mergeCell ref="RRI38:RRL38"/>
    <mergeCell ref="RRM38:RRP38"/>
    <mergeCell ref="RRQ38:RRT38"/>
    <mergeCell ref="RRU38:RRX38"/>
    <mergeCell ref="RRY38:RSB38"/>
    <mergeCell ref="RQO38:RQR38"/>
    <mergeCell ref="RQS38:RQV38"/>
    <mergeCell ref="RQW38:RQZ38"/>
    <mergeCell ref="RRA38:RRD38"/>
    <mergeCell ref="RRE38:RRH38"/>
    <mergeCell ref="RPU38:RPX38"/>
    <mergeCell ref="RPY38:RQB38"/>
    <mergeCell ref="RQC38:RQF38"/>
    <mergeCell ref="RQG38:RQJ38"/>
    <mergeCell ref="RQK38:RQN38"/>
    <mergeCell ref="RPA38:RPD38"/>
    <mergeCell ref="RPE38:RPH38"/>
    <mergeCell ref="RPI38:RPL38"/>
    <mergeCell ref="RPM38:RPP38"/>
    <mergeCell ref="RPQ38:RPT38"/>
    <mergeCell ref="ROG38:ROJ38"/>
    <mergeCell ref="ROK38:RON38"/>
    <mergeCell ref="ROO38:ROR38"/>
    <mergeCell ref="ROS38:ROV38"/>
    <mergeCell ref="ROW38:ROZ38"/>
    <mergeCell ref="RNM38:RNP38"/>
    <mergeCell ref="RNQ38:RNT38"/>
    <mergeCell ref="RNU38:RNX38"/>
    <mergeCell ref="RNY38:ROB38"/>
    <mergeCell ref="ROC38:ROF38"/>
    <mergeCell ref="RMS38:RMV38"/>
    <mergeCell ref="RMW38:RMZ38"/>
    <mergeCell ref="RNA38:RND38"/>
    <mergeCell ref="RNE38:RNH38"/>
    <mergeCell ref="RNI38:RNL38"/>
    <mergeCell ref="RLY38:RMB38"/>
    <mergeCell ref="RMC38:RMF38"/>
    <mergeCell ref="RMG38:RMJ38"/>
    <mergeCell ref="RMK38:RMN38"/>
    <mergeCell ref="RMO38:RMR38"/>
    <mergeCell ref="RLE38:RLH38"/>
    <mergeCell ref="RLI38:RLL38"/>
    <mergeCell ref="RLM38:RLP38"/>
    <mergeCell ref="RLQ38:RLT38"/>
    <mergeCell ref="RLU38:RLX38"/>
    <mergeCell ref="RKK38:RKN38"/>
    <mergeCell ref="RKO38:RKR38"/>
    <mergeCell ref="RKS38:RKV38"/>
    <mergeCell ref="RKW38:RKZ38"/>
    <mergeCell ref="RLA38:RLD38"/>
    <mergeCell ref="RJQ38:RJT38"/>
    <mergeCell ref="RJU38:RJX38"/>
    <mergeCell ref="RJY38:RKB38"/>
    <mergeCell ref="RKC38:RKF38"/>
    <mergeCell ref="RKG38:RKJ38"/>
    <mergeCell ref="RIW38:RIZ38"/>
    <mergeCell ref="RJA38:RJD38"/>
    <mergeCell ref="RJE38:RJH38"/>
    <mergeCell ref="RJI38:RJL38"/>
    <mergeCell ref="RJM38:RJP38"/>
    <mergeCell ref="RIC38:RIF38"/>
    <mergeCell ref="RIG38:RIJ38"/>
    <mergeCell ref="RIK38:RIN38"/>
    <mergeCell ref="RIO38:RIR38"/>
    <mergeCell ref="RIS38:RIV38"/>
    <mergeCell ref="RHI38:RHL38"/>
    <mergeCell ref="RHM38:RHP38"/>
    <mergeCell ref="RHQ38:RHT38"/>
    <mergeCell ref="RHU38:RHX38"/>
    <mergeCell ref="RHY38:RIB38"/>
    <mergeCell ref="RGO38:RGR38"/>
    <mergeCell ref="RGS38:RGV38"/>
    <mergeCell ref="RGW38:RGZ38"/>
    <mergeCell ref="RHA38:RHD38"/>
    <mergeCell ref="RHE38:RHH38"/>
    <mergeCell ref="RFU38:RFX38"/>
    <mergeCell ref="RFY38:RGB38"/>
    <mergeCell ref="RGC38:RGF38"/>
    <mergeCell ref="RGG38:RGJ38"/>
    <mergeCell ref="RGK38:RGN38"/>
    <mergeCell ref="RFA38:RFD38"/>
    <mergeCell ref="RFE38:RFH38"/>
    <mergeCell ref="RFI38:RFL38"/>
    <mergeCell ref="RFM38:RFP38"/>
    <mergeCell ref="RFQ38:RFT38"/>
    <mergeCell ref="REG38:REJ38"/>
    <mergeCell ref="REK38:REN38"/>
    <mergeCell ref="REO38:RER38"/>
    <mergeCell ref="RES38:REV38"/>
    <mergeCell ref="REW38:REZ38"/>
    <mergeCell ref="RDM38:RDP38"/>
    <mergeCell ref="RDQ38:RDT38"/>
    <mergeCell ref="RDU38:RDX38"/>
    <mergeCell ref="RDY38:REB38"/>
    <mergeCell ref="REC38:REF38"/>
    <mergeCell ref="RCS38:RCV38"/>
    <mergeCell ref="RCW38:RCZ38"/>
    <mergeCell ref="RDA38:RDD38"/>
    <mergeCell ref="RDE38:RDH38"/>
    <mergeCell ref="RDI38:RDL38"/>
    <mergeCell ref="RBY38:RCB38"/>
    <mergeCell ref="RCC38:RCF38"/>
    <mergeCell ref="RCG38:RCJ38"/>
    <mergeCell ref="RCK38:RCN38"/>
    <mergeCell ref="RCO38:RCR38"/>
    <mergeCell ref="RBE38:RBH38"/>
    <mergeCell ref="RBI38:RBL38"/>
    <mergeCell ref="RBM38:RBP38"/>
    <mergeCell ref="RBQ38:RBT38"/>
    <mergeCell ref="RBU38:RBX38"/>
    <mergeCell ref="RAK38:RAN38"/>
    <mergeCell ref="RAO38:RAR38"/>
    <mergeCell ref="RAS38:RAV38"/>
    <mergeCell ref="RAW38:RAZ38"/>
    <mergeCell ref="RBA38:RBD38"/>
    <mergeCell ref="QZQ38:QZT38"/>
    <mergeCell ref="QZU38:QZX38"/>
    <mergeCell ref="QZY38:RAB38"/>
    <mergeCell ref="RAC38:RAF38"/>
    <mergeCell ref="RAG38:RAJ38"/>
    <mergeCell ref="QYW38:QYZ38"/>
    <mergeCell ref="QZA38:QZD38"/>
    <mergeCell ref="QZE38:QZH38"/>
    <mergeCell ref="QZI38:QZL38"/>
    <mergeCell ref="QZM38:QZP38"/>
    <mergeCell ref="QYC38:QYF38"/>
    <mergeCell ref="QYG38:QYJ38"/>
    <mergeCell ref="QYK38:QYN38"/>
    <mergeCell ref="QYO38:QYR38"/>
    <mergeCell ref="QYS38:QYV38"/>
    <mergeCell ref="QXI38:QXL38"/>
    <mergeCell ref="QXM38:QXP38"/>
    <mergeCell ref="QXQ38:QXT38"/>
    <mergeCell ref="QXU38:QXX38"/>
    <mergeCell ref="QXY38:QYB38"/>
    <mergeCell ref="QWO38:QWR38"/>
    <mergeCell ref="QWS38:QWV38"/>
    <mergeCell ref="QWW38:QWZ38"/>
    <mergeCell ref="QXA38:QXD38"/>
    <mergeCell ref="QXE38:QXH38"/>
    <mergeCell ref="QVU38:QVX38"/>
    <mergeCell ref="QVY38:QWB38"/>
    <mergeCell ref="QWC38:QWF38"/>
    <mergeCell ref="QWG38:QWJ38"/>
    <mergeCell ref="QWK38:QWN38"/>
    <mergeCell ref="QVA38:QVD38"/>
    <mergeCell ref="QVE38:QVH38"/>
    <mergeCell ref="QVI38:QVL38"/>
    <mergeCell ref="QVM38:QVP38"/>
    <mergeCell ref="QVQ38:QVT38"/>
    <mergeCell ref="QUG38:QUJ38"/>
    <mergeCell ref="QUK38:QUN38"/>
    <mergeCell ref="QUO38:QUR38"/>
    <mergeCell ref="QUS38:QUV38"/>
    <mergeCell ref="QUW38:QUZ38"/>
    <mergeCell ref="QTM38:QTP38"/>
    <mergeCell ref="QTQ38:QTT38"/>
    <mergeCell ref="QTU38:QTX38"/>
    <mergeCell ref="QTY38:QUB38"/>
    <mergeCell ref="QUC38:QUF38"/>
    <mergeCell ref="QSS38:QSV38"/>
    <mergeCell ref="QSW38:QSZ38"/>
    <mergeCell ref="QTA38:QTD38"/>
    <mergeCell ref="QTE38:QTH38"/>
    <mergeCell ref="QTI38:QTL38"/>
    <mergeCell ref="QRY38:QSB38"/>
    <mergeCell ref="QSC38:QSF38"/>
    <mergeCell ref="QSG38:QSJ38"/>
    <mergeCell ref="QSK38:QSN38"/>
    <mergeCell ref="QSO38:QSR38"/>
    <mergeCell ref="QRE38:QRH38"/>
    <mergeCell ref="QRI38:QRL38"/>
    <mergeCell ref="QRM38:QRP38"/>
    <mergeCell ref="QRQ38:QRT38"/>
    <mergeCell ref="QRU38:QRX38"/>
    <mergeCell ref="QQK38:QQN38"/>
    <mergeCell ref="QQO38:QQR38"/>
    <mergeCell ref="QQS38:QQV38"/>
    <mergeCell ref="QQW38:QQZ38"/>
    <mergeCell ref="QRA38:QRD38"/>
    <mergeCell ref="QPQ38:QPT38"/>
    <mergeCell ref="QPU38:QPX38"/>
    <mergeCell ref="QPY38:QQB38"/>
    <mergeCell ref="QQC38:QQF38"/>
    <mergeCell ref="QQG38:QQJ38"/>
    <mergeCell ref="QOW38:QOZ38"/>
    <mergeCell ref="QPA38:QPD38"/>
    <mergeCell ref="QPE38:QPH38"/>
    <mergeCell ref="QPI38:QPL38"/>
    <mergeCell ref="QPM38:QPP38"/>
    <mergeCell ref="QOC38:QOF38"/>
    <mergeCell ref="QOG38:QOJ38"/>
    <mergeCell ref="QOK38:QON38"/>
    <mergeCell ref="QOO38:QOR38"/>
    <mergeCell ref="QOS38:QOV38"/>
    <mergeCell ref="QNI38:QNL38"/>
    <mergeCell ref="QNM38:QNP38"/>
    <mergeCell ref="QNQ38:QNT38"/>
    <mergeCell ref="QNU38:QNX38"/>
    <mergeCell ref="QNY38:QOB38"/>
    <mergeCell ref="QMO38:QMR38"/>
    <mergeCell ref="QMS38:QMV38"/>
    <mergeCell ref="QMW38:QMZ38"/>
    <mergeCell ref="QNA38:QND38"/>
    <mergeCell ref="QNE38:QNH38"/>
    <mergeCell ref="QLU38:QLX38"/>
    <mergeCell ref="QLY38:QMB38"/>
    <mergeCell ref="QMC38:QMF38"/>
    <mergeCell ref="QMG38:QMJ38"/>
    <mergeCell ref="QMK38:QMN38"/>
    <mergeCell ref="QLA38:QLD38"/>
    <mergeCell ref="QLE38:QLH38"/>
    <mergeCell ref="QLI38:QLL38"/>
    <mergeCell ref="QLM38:QLP38"/>
    <mergeCell ref="QLQ38:QLT38"/>
    <mergeCell ref="QKG38:QKJ38"/>
    <mergeCell ref="QKK38:QKN38"/>
    <mergeCell ref="QKO38:QKR38"/>
    <mergeCell ref="QKS38:QKV38"/>
    <mergeCell ref="QKW38:QKZ38"/>
    <mergeCell ref="QJM38:QJP38"/>
    <mergeCell ref="QJQ38:QJT38"/>
    <mergeCell ref="QJU38:QJX38"/>
    <mergeCell ref="QJY38:QKB38"/>
    <mergeCell ref="QKC38:QKF38"/>
    <mergeCell ref="QIS38:QIV38"/>
    <mergeCell ref="QIW38:QIZ38"/>
    <mergeCell ref="QJA38:QJD38"/>
    <mergeCell ref="QJE38:QJH38"/>
    <mergeCell ref="QJI38:QJL38"/>
    <mergeCell ref="QHY38:QIB38"/>
    <mergeCell ref="QIC38:QIF38"/>
    <mergeCell ref="QIG38:QIJ38"/>
    <mergeCell ref="QIK38:QIN38"/>
    <mergeCell ref="QIO38:QIR38"/>
    <mergeCell ref="QHE38:QHH38"/>
    <mergeCell ref="QHI38:QHL38"/>
    <mergeCell ref="QHM38:QHP38"/>
    <mergeCell ref="QHQ38:QHT38"/>
    <mergeCell ref="QHU38:QHX38"/>
    <mergeCell ref="QGK38:QGN38"/>
    <mergeCell ref="QGO38:QGR38"/>
    <mergeCell ref="QGS38:QGV38"/>
    <mergeCell ref="QGW38:QGZ38"/>
    <mergeCell ref="QHA38:QHD38"/>
    <mergeCell ref="QFQ38:QFT38"/>
    <mergeCell ref="QFU38:QFX38"/>
    <mergeCell ref="QFY38:QGB38"/>
    <mergeCell ref="QGC38:QGF38"/>
    <mergeCell ref="QGG38:QGJ38"/>
    <mergeCell ref="QEW38:QEZ38"/>
    <mergeCell ref="QFA38:QFD38"/>
    <mergeCell ref="QFE38:QFH38"/>
    <mergeCell ref="QFI38:QFL38"/>
    <mergeCell ref="QFM38:QFP38"/>
    <mergeCell ref="QEC38:QEF38"/>
    <mergeCell ref="QEG38:QEJ38"/>
    <mergeCell ref="QEK38:QEN38"/>
    <mergeCell ref="QEO38:QER38"/>
    <mergeCell ref="QES38:QEV38"/>
    <mergeCell ref="QDI38:QDL38"/>
    <mergeCell ref="QDM38:QDP38"/>
    <mergeCell ref="QDQ38:QDT38"/>
    <mergeCell ref="QDU38:QDX38"/>
    <mergeCell ref="QDY38:QEB38"/>
    <mergeCell ref="QCO38:QCR38"/>
    <mergeCell ref="QCS38:QCV38"/>
    <mergeCell ref="QCW38:QCZ38"/>
    <mergeCell ref="QDA38:QDD38"/>
    <mergeCell ref="QDE38:QDH38"/>
    <mergeCell ref="QBU38:QBX38"/>
    <mergeCell ref="QBY38:QCB38"/>
    <mergeCell ref="QCC38:QCF38"/>
    <mergeCell ref="QCG38:QCJ38"/>
    <mergeCell ref="QCK38:QCN38"/>
    <mergeCell ref="QBA38:QBD38"/>
    <mergeCell ref="QBE38:QBH38"/>
    <mergeCell ref="QBI38:QBL38"/>
    <mergeCell ref="QBM38:QBP38"/>
    <mergeCell ref="QBQ38:QBT38"/>
    <mergeCell ref="QAG38:QAJ38"/>
    <mergeCell ref="QAK38:QAN38"/>
    <mergeCell ref="QAO38:QAR38"/>
    <mergeCell ref="QAS38:QAV38"/>
    <mergeCell ref="QAW38:QAZ38"/>
    <mergeCell ref="PZM38:PZP38"/>
    <mergeCell ref="PZQ38:PZT38"/>
    <mergeCell ref="PZU38:PZX38"/>
    <mergeCell ref="PZY38:QAB38"/>
    <mergeCell ref="QAC38:QAF38"/>
    <mergeCell ref="PYS38:PYV38"/>
    <mergeCell ref="PYW38:PYZ38"/>
    <mergeCell ref="PZA38:PZD38"/>
    <mergeCell ref="PZE38:PZH38"/>
    <mergeCell ref="PZI38:PZL38"/>
    <mergeCell ref="PXY38:PYB38"/>
    <mergeCell ref="PYC38:PYF38"/>
    <mergeCell ref="PYG38:PYJ38"/>
    <mergeCell ref="PYK38:PYN38"/>
    <mergeCell ref="PYO38:PYR38"/>
    <mergeCell ref="PXE38:PXH38"/>
    <mergeCell ref="PXI38:PXL38"/>
    <mergeCell ref="PXM38:PXP38"/>
    <mergeCell ref="PXQ38:PXT38"/>
    <mergeCell ref="PXU38:PXX38"/>
    <mergeCell ref="PWK38:PWN38"/>
    <mergeCell ref="PWO38:PWR38"/>
    <mergeCell ref="PWS38:PWV38"/>
    <mergeCell ref="PWW38:PWZ38"/>
    <mergeCell ref="PXA38:PXD38"/>
    <mergeCell ref="PVQ38:PVT38"/>
    <mergeCell ref="PVU38:PVX38"/>
    <mergeCell ref="PVY38:PWB38"/>
    <mergeCell ref="PWC38:PWF38"/>
    <mergeCell ref="PWG38:PWJ38"/>
    <mergeCell ref="PUW38:PUZ38"/>
    <mergeCell ref="PVA38:PVD38"/>
    <mergeCell ref="PVE38:PVH38"/>
    <mergeCell ref="PVI38:PVL38"/>
    <mergeCell ref="PVM38:PVP38"/>
    <mergeCell ref="PUC38:PUF38"/>
    <mergeCell ref="PUG38:PUJ38"/>
    <mergeCell ref="PUK38:PUN38"/>
    <mergeCell ref="PUO38:PUR38"/>
    <mergeCell ref="PUS38:PUV38"/>
    <mergeCell ref="PTI38:PTL38"/>
    <mergeCell ref="PTM38:PTP38"/>
    <mergeCell ref="PTQ38:PTT38"/>
    <mergeCell ref="PTU38:PTX38"/>
    <mergeCell ref="PTY38:PUB38"/>
    <mergeCell ref="PSO38:PSR38"/>
    <mergeCell ref="PSS38:PSV38"/>
    <mergeCell ref="PSW38:PSZ38"/>
    <mergeCell ref="PTA38:PTD38"/>
    <mergeCell ref="PTE38:PTH38"/>
    <mergeCell ref="PRU38:PRX38"/>
    <mergeCell ref="PRY38:PSB38"/>
    <mergeCell ref="PSC38:PSF38"/>
    <mergeCell ref="PSG38:PSJ38"/>
    <mergeCell ref="PSK38:PSN38"/>
    <mergeCell ref="PRA38:PRD38"/>
    <mergeCell ref="PRE38:PRH38"/>
    <mergeCell ref="PRI38:PRL38"/>
    <mergeCell ref="PRM38:PRP38"/>
    <mergeCell ref="PRQ38:PRT38"/>
    <mergeCell ref="PQG38:PQJ38"/>
    <mergeCell ref="PQK38:PQN38"/>
    <mergeCell ref="PQO38:PQR38"/>
    <mergeCell ref="PQS38:PQV38"/>
    <mergeCell ref="PQW38:PQZ38"/>
    <mergeCell ref="PPM38:PPP38"/>
    <mergeCell ref="PPQ38:PPT38"/>
    <mergeCell ref="PPU38:PPX38"/>
    <mergeCell ref="PPY38:PQB38"/>
    <mergeCell ref="PQC38:PQF38"/>
    <mergeCell ref="POS38:POV38"/>
    <mergeCell ref="POW38:POZ38"/>
    <mergeCell ref="PPA38:PPD38"/>
    <mergeCell ref="PPE38:PPH38"/>
    <mergeCell ref="PPI38:PPL38"/>
    <mergeCell ref="PNY38:POB38"/>
    <mergeCell ref="POC38:POF38"/>
    <mergeCell ref="POG38:POJ38"/>
    <mergeCell ref="POK38:PON38"/>
    <mergeCell ref="POO38:POR38"/>
    <mergeCell ref="PNE38:PNH38"/>
    <mergeCell ref="PNI38:PNL38"/>
    <mergeCell ref="PNM38:PNP38"/>
    <mergeCell ref="PNQ38:PNT38"/>
    <mergeCell ref="PNU38:PNX38"/>
    <mergeCell ref="PMK38:PMN38"/>
    <mergeCell ref="PMO38:PMR38"/>
    <mergeCell ref="PMS38:PMV38"/>
    <mergeCell ref="PMW38:PMZ38"/>
    <mergeCell ref="PNA38:PND38"/>
    <mergeCell ref="PLQ38:PLT38"/>
    <mergeCell ref="PLU38:PLX38"/>
    <mergeCell ref="PLY38:PMB38"/>
    <mergeCell ref="PMC38:PMF38"/>
    <mergeCell ref="PMG38:PMJ38"/>
    <mergeCell ref="PKW38:PKZ38"/>
    <mergeCell ref="PLA38:PLD38"/>
    <mergeCell ref="PLE38:PLH38"/>
    <mergeCell ref="PLI38:PLL38"/>
    <mergeCell ref="PLM38:PLP38"/>
    <mergeCell ref="PKC38:PKF38"/>
    <mergeCell ref="PKG38:PKJ38"/>
    <mergeCell ref="PKK38:PKN38"/>
    <mergeCell ref="PKO38:PKR38"/>
    <mergeCell ref="PKS38:PKV38"/>
    <mergeCell ref="PJI38:PJL38"/>
    <mergeCell ref="PJM38:PJP38"/>
    <mergeCell ref="PJQ38:PJT38"/>
    <mergeCell ref="PJU38:PJX38"/>
    <mergeCell ref="PJY38:PKB38"/>
    <mergeCell ref="PIO38:PIR38"/>
    <mergeCell ref="PIS38:PIV38"/>
    <mergeCell ref="PIW38:PIZ38"/>
    <mergeCell ref="PJA38:PJD38"/>
    <mergeCell ref="PJE38:PJH38"/>
    <mergeCell ref="PHU38:PHX38"/>
    <mergeCell ref="PHY38:PIB38"/>
    <mergeCell ref="PIC38:PIF38"/>
    <mergeCell ref="PIG38:PIJ38"/>
    <mergeCell ref="PIK38:PIN38"/>
    <mergeCell ref="PHA38:PHD38"/>
    <mergeCell ref="PHE38:PHH38"/>
    <mergeCell ref="PHI38:PHL38"/>
    <mergeCell ref="PHM38:PHP38"/>
    <mergeCell ref="PHQ38:PHT38"/>
    <mergeCell ref="PGG38:PGJ38"/>
    <mergeCell ref="PGK38:PGN38"/>
    <mergeCell ref="PGO38:PGR38"/>
    <mergeCell ref="PGS38:PGV38"/>
    <mergeCell ref="PGW38:PGZ38"/>
    <mergeCell ref="PFM38:PFP38"/>
    <mergeCell ref="PFQ38:PFT38"/>
    <mergeCell ref="PFU38:PFX38"/>
    <mergeCell ref="PFY38:PGB38"/>
    <mergeCell ref="PGC38:PGF38"/>
    <mergeCell ref="PES38:PEV38"/>
    <mergeCell ref="PEW38:PEZ38"/>
    <mergeCell ref="PFA38:PFD38"/>
    <mergeCell ref="PFE38:PFH38"/>
    <mergeCell ref="PFI38:PFL38"/>
    <mergeCell ref="PDY38:PEB38"/>
    <mergeCell ref="PEC38:PEF38"/>
    <mergeCell ref="PEG38:PEJ38"/>
    <mergeCell ref="PEK38:PEN38"/>
    <mergeCell ref="PEO38:PER38"/>
    <mergeCell ref="PDE38:PDH38"/>
    <mergeCell ref="PDI38:PDL38"/>
    <mergeCell ref="PDM38:PDP38"/>
    <mergeCell ref="PDQ38:PDT38"/>
    <mergeCell ref="PDU38:PDX38"/>
    <mergeCell ref="PCK38:PCN38"/>
    <mergeCell ref="PCO38:PCR38"/>
    <mergeCell ref="PCS38:PCV38"/>
    <mergeCell ref="PCW38:PCZ38"/>
    <mergeCell ref="PDA38:PDD38"/>
    <mergeCell ref="PBQ38:PBT38"/>
    <mergeCell ref="PBU38:PBX38"/>
    <mergeCell ref="PBY38:PCB38"/>
    <mergeCell ref="PCC38:PCF38"/>
    <mergeCell ref="PCG38:PCJ38"/>
    <mergeCell ref="PAW38:PAZ38"/>
    <mergeCell ref="PBA38:PBD38"/>
    <mergeCell ref="PBE38:PBH38"/>
    <mergeCell ref="PBI38:PBL38"/>
    <mergeCell ref="PBM38:PBP38"/>
    <mergeCell ref="PAC38:PAF38"/>
    <mergeCell ref="PAG38:PAJ38"/>
    <mergeCell ref="PAK38:PAN38"/>
    <mergeCell ref="PAO38:PAR38"/>
    <mergeCell ref="PAS38:PAV38"/>
    <mergeCell ref="OZI38:OZL38"/>
    <mergeCell ref="OZM38:OZP38"/>
    <mergeCell ref="OZQ38:OZT38"/>
    <mergeCell ref="OZU38:OZX38"/>
    <mergeCell ref="OZY38:PAB38"/>
    <mergeCell ref="OYO38:OYR38"/>
    <mergeCell ref="OYS38:OYV38"/>
    <mergeCell ref="OYW38:OYZ38"/>
    <mergeCell ref="OZA38:OZD38"/>
    <mergeCell ref="OZE38:OZH38"/>
    <mergeCell ref="OXU38:OXX38"/>
    <mergeCell ref="OXY38:OYB38"/>
    <mergeCell ref="OYC38:OYF38"/>
    <mergeCell ref="OYG38:OYJ38"/>
    <mergeCell ref="OYK38:OYN38"/>
    <mergeCell ref="OXA38:OXD38"/>
    <mergeCell ref="OXE38:OXH38"/>
    <mergeCell ref="OXI38:OXL38"/>
    <mergeCell ref="OXM38:OXP38"/>
    <mergeCell ref="OXQ38:OXT38"/>
    <mergeCell ref="OWG38:OWJ38"/>
    <mergeCell ref="OWK38:OWN38"/>
    <mergeCell ref="OWO38:OWR38"/>
    <mergeCell ref="OWS38:OWV38"/>
    <mergeCell ref="OWW38:OWZ38"/>
    <mergeCell ref="OVM38:OVP38"/>
    <mergeCell ref="OVQ38:OVT38"/>
    <mergeCell ref="OVU38:OVX38"/>
    <mergeCell ref="OVY38:OWB38"/>
    <mergeCell ref="OWC38:OWF38"/>
    <mergeCell ref="OUS38:OUV38"/>
    <mergeCell ref="OUW38:OUZ38"/>
    <mergeCell ref="OVA38:OVD38"/>
    <mergeCell ref="OVE38:OVH38"/>
    <mergeCell ref="OVI38:OVL38"/>
    <mergeCell ref="OTY38:OUB38"/>
    <mergeCell ref="OUC38:OUF38"/>
    <mergeCell ref="OUG38:OUJ38"/>
    <mergeCell ref="OUK38:OUN38"/>
    <mergeCell ref="OUO38:OUR38"/>
    <mergeCell ref="OTE38:OTH38"/>
    <mergeCell ref="OTI38:OTL38"/>
    <mergeCell ref="OTM38:OTP38"/>
    <mergeCell ref="OTQ38:OTT38"/>
    <mergeCell ref="OTU38:OTX38"/>
    <mergeCell ref="OSK38:OSN38"/>
    <mergeCell ref="OSO38:OSR38"/>
    <mergeCell ref="OSS38:OSV38"/>
    <mergeCell ref="OSW38:OSZ38"/>
    <mergeCell ref="OTA38:OTD38"/>
    <mergeCell ref="ORQ38:ORT38"/>
    <mergeCell ref="ORU38:ORX38"/>
    <mergeCell ref="ORY38:OSB38"/>
    <mergeCell ref="OSC38:OSF38"/>
    <mergeCell ref="OSG38:OSJ38"/>
    <mergeCell ref="OQW38:OQZ38"/>
    <mergeCell ref="ORA38:ORD38"/>
    <mergeCell ref="ORE38:ORH38"/>
    <mergeCell ref="ORI38:ORL38"/>
    <mergeCell ref="ORM38:ORP38"/>
    <mergeCell ref="OQC38:OQF38"/>
    <mergeCell ref="OQG38:OQJ38"/>
    <mergeCell ref="OQK38:OQN38"/>
    <mergeCell ref="OQO38:OQR38"/>
    <mergeCell ref="OQS38:OQV38"/>
    <mergeCell ref="OPI38:OPL38"/>
    <mergeCell ref="OPM38:OPP38"/>
    <mergeCell ref="OPQ38:OPT38"/>
    <mergeCell ref="OPU38:OPX38"/>
    <mergeCell ref="OPY38:OQB38"/>
    <mergeCell ref="OOO38:OOR38"/>
    <mergeCell ref="OOS38:OOV38"/>
    <mergeCell ref="OOW38:OOZ38"/>
    <mergeCell ref="OPA38:OPD38"/>
    <mergeCell ref="OPE38:OPH38"/>
    <mergeCell ref="ONU38:ONX38"/>
    <mergeCell ref="ONY38:OOB38"/>
    <mergeCell ref="OOC38:OOF38"/>
    <mergeCell ref="OOG38:OOJ38"/>
    <mergeCell ref="OOK38:OON38"/>
    <mergeCell ref="ONA38:OND38"/>
    <mergeCell ref="ONE38:ONH38"/>
    <mergeCell ref="ONI38:ONL38"/>
    <mergeCell ref="ONM38:ONP38"/>
    <mergeCell ref="ONQ38:ONT38"/>
    <mergeCell ref="OMG38:OMJ38"/>
    <mergeCell ref="OMK38:OMN38"/>
    <mergeCell ref="OMO38:OMR38"/>
    <mergeCell ref="OMS38:OMV38"/>
    <mergeCell ref="OMW38:OMZ38"/>
    <mergeCell ref="OLM38:OLP38"/>
    <mergeCell ref="OLQ38:OLT38"/>
    <mergeCell ref="OLU38:OLX38"/>
    <mergeCell ref="OLY38:OMB38"/>
    <mergeCell ref="OMC38:OMF38"/>
    <mergeCell ref="OKS38:OKV38"/>
    <mergeCell ref="OKW38:OKZ38"/>
    <mergeCell ref="OLA38:OLD38"/>
    <mergeCell ref="OLE38:OLH38"/>
    <mergeCell ref="OLI38:OLL38"/>
    <mergeCell ref="OJY38:OKB38"/>
    <mergeCell ref="OKC38:OKF38"/>
    <mergeCell ref="OKG38:OKJ38"/>
    <mergeCell ref="OKK38:OKN38"/>
    <mergeCell ref="OKO38:OKR38"/>
    <mergeCell ref="OJE38:OJH38"/>
    <mergeCell ref="OJI38:OJL38"/>
    <mergeCell ref="OJM38:OJP38"/>
    <mergeCell ref="OJQ38:OJT38"/>
    <mergeCell ref="OJU38:OJX38"/>
    <mergeCell ref="OIK38:OIN38"/>
    <mergeCell ref="OIO38:OIR38"/>
    <mergeCell ref="OIS38:OIV38"/>
    <mergeCell ref="OIW38:OIZ38"/>
    <mergeCell ref="OJA38:OJD38"/>
    <mergeCell ref="OHQ38:OHT38"/>
    <mergeCell ref="OHU38:OHX38"/>
    <mergeCell ref="OHY38:OIB38"/>
    <mergeCell ref="OIC38:OIF38"/>
    <mergeCell ref="OIG38:OIJ38"/>
    <mergeCell ref="OGW38:OGZ38"/>
    <mergeCell ref="OHA38:OHD38"/>
    <mergeCell ref="OHE38:OHH38"/>
    <mergeCell ref="OHI38:OHL38"/>
    <mergeCell ref="OHM38:OHP38"/>
    <mergeCell ref="OGC38:OGF38"/>
    <mergeCell ref="OGG38:OGJ38"/>
    <mergeCell ref="OGK38:OGN38"/>
    <mergeCell ref="OGO38:OGR38"/>
    <mergeCell ref="OGS38:OGV38"/>
    <mergeCell ref="OFI38:OFL38"/>
    <mergeCell ref="OFM38:OFP38"/>
    <mergeCell ref="OFQ38:OFT38"/>
    <mergeCell ref="OFU38:OFX38"/>
    <mergeCell ref="OFY38:OGB38"/>
    <mergeCell ref="OEO38:OER38"/>
    <mergeCell ref="OES38:OEV38"/>
    <mergeCell ref="OEW38:OEZ38"/>
    <mergeCell ref="OFA38:OFD38"/>
    <mergeCell ref="OFE38:OFH38"/>
    <mergeCell ref="ODU38:ODX38"/>
    <mergeCell ref="ODY38:OEB38"/>
    <mergeCell ref="OEC38:OEF38"/>
    <mergeCell ref="OEG38:OEJ38"/>
    <mergeCell ref="OEK38:OEN38"/>
    <mergeCell ref="ODA38:ODD38"/>
    <mergeCell ref="ODE38:ODH38"/>
    <mergeCell ref="ODI38:ODL38"/>
    <mergeCell ref="ODM38:ODP38"/>
    <mergeCell ref="ODQ38:ODT38"/>
    <mergeCell ref="OCG38:OCJ38"/>
    <mergeCell ref="OCK38:OCN38"/>
    <mergeCell ref="OCO38:OCR38"/>
    <mergeCell ref="OCS38:OCV38"/>
    <mergeCell ref="OCW38:OCZ38"/>
    <mergeCell ref="OBM38:OBP38"/>
    <mergeCell ref="OBQ38:OBT38"/>
    <mergeCell ref="OBU38:OBX38"/>
    <mergeCell ref="OBY38:OCB38"/>
    <mergeCell ref="OCC38:OCF38"/>
    <mergeCell ref="OAS38:OAV38"/>
    <mergeCell ref="OAW38:OAZ38"/>
    <mergeCell ref="OBA38:OBD38"/>
    <mergeCell ref="OBE38:OBH38"/>
    <mergeCell ref="OBI38:OBL38"/>
    <mergeCell ref="NZY38:OAB38"/>
    <mergeCell ref="OAC38:OAF38"/>
    <mergeCell ref="OAG38:OAJ38"/>
    <mergeCell ref="OAK38:OAN38"/>
    <mergeCell ref="OAO38:OAR38"/>
    <mergeCell ref="NZE38:NZH38"/>
    <mergeCell ref="NZI38:NZL38"/>
    <mergeCell ref="NZM38:NZP38"/>
    <mergeCell ref="NZQ38:NZT38"/>
    <mergeCell ref="NZU38:NZX38"/>
    <mergeCell ref="NYK38:NYN38"/>
    <mergeCell ref="NYO38:NYR38"/>
    <mergeCell ref="NYS38:NYV38"/>
    <mergeCell ref="NYW38:NYZ38"/>
    <mergeCell ref="NZA38:NZD38"/>
    <mergeCell ref="NXQ38:NXT38"/>
    <mergeCell ref="NXU38:NXX38"/>
    <mergeCell ref="NXY38:NYB38"/>
    <mergeCell ref="NYC38:NYF38"/>
    <mergeCell ref="NYG38:NYJ38"/>
    <mergeCell ref="NWW38:NWZ38"/>
    <mergeCell ref="NXA38:NXD38"/>
    <mergeCell ref="NXE38:NXH38"/>
    <mergeCell ref="NXI38:NXL38"/>
    <mergeCell ref="NXM38:NXP38"/>
    <mergeCell ref="NWC38:NWF38"/>
    <mergeCell ref="NWG38:NWJ38"/>
    <mergeCell ref="NWK38:NWN38"/>
    <mergeCell ref="NWO38:NWR38"/>
    <mergeCell ref="NWS38:NWV38"/>
    <mergeCell ref="NVI38:NVL38"/>
    <mergeCell ref="NVM38:NVP38"/>
    <mergeCell ref="NVQ38:NVT38"/>
    <mergeCell ref="NVU38:NVX38"/>
    <mergeCell ref="NVY38:NWB38"/>
    <mergeCell ref="NUO38:NUR38"/>
    <mergeCell ref="NUS38:NUV38"/>
    <mergeCell ref="NUW38:NUZ38"/>
    <mergeCell ref="NVA38:NVD38"/>
    <mergeCell ref="NVE38:NVH38"/>
    <mergeCell ref="NTU38:NTX38"/>
    <mergeCell ref="NTY38:NUB38"/>
    <mergeCell ref="NUC38:NUF38"/>
    <mergeCell ref="NUG38:NUJ38"/>
    <mergeCell ref="NUK38:NUN38"/>
    <mergeCell ref="NTA38:NTD38"/>
    <mergeCell ref="NTE38:NTH38"/>
    <mergeCell ref="NTI38:NTL38"/>
    <mergeCell ref="NTM38:NTP38"/>
    <mergeCell ref="NTQ38:NTT38"/>
    <mergeCell ref="NSG38:NSJ38"/>
    <mergeCell ref="NSK38:NSN38"/>
    <mergeCell ref="NSO38:NSR38"/>
    <mergeCell ref="NSS38:NSV38"/>
    <mergeCell ref="NSW38:NSZ38"/>
    <mergeCell ref="NRM38:NRP38"/>
    <mergeCell ref="NRQ38:NRT38"/>
    <mergeCell ref="NRU38:NRX38"/>
    <mergeCell ref="NRY38:NSB38"/>
    <mergeCell ref="NSC38:NSF38"/>
    <mergeCell ref="NQS38:NQV38"/>
    <mergeCell ref="NQW38:NQZ38"/>
    <mergeCell ref="NRA38:NRD38"/>
    <mergeCell ref="NRE38:NRH38"/>
    <mergeCell ref="NRI38:NRL38"/>
    <mergeCell ref="NPY38:NQB38"/>
    <mergeCell ref="NQC38:NQF38"/>
    <mergeCell ref="NQG38:NQJ38"/>
    <mergeCell ref="NQK38:NQN38"/>
    <mergeCell ref="NQO38:NQR38"/>
    <mergeCell ref="NPE38:NPH38"/>
    <mergeCell ref="NPI38:NPL38"/>
    <mergeCell ref="NPM38:NPP38"/>
    <mergeCell ref="NPQ38:NPT38"/>
    <mergeCell ref="NPU38:NPX38"/>
    <mergeCell ref="NOK38:NON38"/>
    <mergeCell ref="NOO38:NOR38"/>
    <mergeCell ref="NOS38:NOV38"/>
    <mergeCell ref="NOW38:NOZ38"/>
    <mergeCell ref="NPA38:NPD38"/>
    <mergeCell ref="NNQ38:NNT38"/>
    <mergeCell ref="NNU38:NNX38"/>
    <mergeCell ref="NNY38:NOB38"/>
    <mergeCell ref="NOC38:NOF38"/>
    <mergeCell ref="NOG38:NOJ38"/>
    <mergeCell ref="NMW38:NMZ38"/>
    <mergeCell ref="NNA38:NND38"/>
    <mergeCell ref="NNE38:NNH38"/>
    <mergeCell ref="NNI38:NNL38"/>
    <mergeCell ref="NNM38:NNP38"/>
    <mergeCell ref="NMC38:NMF38"/>
    <mergeCell ref="NMG38:NMJ38"/>
    <mergeCell ref="NMK38:NMN38"/>
    <mergeCell ref="NMO38:NMR38"/>
    <mergeCell ref="NMS38:NMV38"/>
    <mergeCell ref="NLI38:NLL38"/>
    <mergeCell ref="NLM38:NLP38"/>
    <mergeCell ref="NLQ38:NLT38"/>
    <mergeCell ref="NLU38:NLX38"/>
    <mergeCell ref="NLY38:NMB38"/>
    <mergeCell ref="NKO38:NKR38"/>
    <mergeCell ref="NKS38:NKV38"/>
    <mergeCell ref="NKW38:NKZ38"/>
    <mergeCell ref="NLA38:NLD38"/>
    <mergeCell ref="NLE38:NLH38"/>
    <mergeCell ref="NJU38:NJX38"/>
    <mergeCell ref="NJY38:NKB38"/>
    <mergeCell ref="NKC38:NKF38"/>
    <mergeCell ref="NKG38:NKJ38"/>
    <mergeCell ref="NKK38:NKN38"/>
    <mergeCell ref="NJA38:NJD38"/>
    <mergeCell ref="NJE38:NJH38"/>
    <mergeCell ref="NJI38:NJL38"/>
    <mergeCell ref="NJM38:NJP38"/>
    <mergeCell ref="NJQ38:NJT38"/>
    <mergeCell ref="NIG38:NIJ38"/>
    <mergeCell ref="NIK38:NIN38"/>
    <mergeCell ref="NIO38:NIR38"/>
    <mergeCell ref="NIS38:NIV38"/>
    <mergeCell ref="NIW38:NIZ38"/>
    <mergeCell ref="NHM38:NHP38"/>
    <mergeCell ref="NHQ38:NHT38"/>
    <mergeCell ref="NHU38:NHX38"/>
    <mergeCell ref="NHY38:NIB38"/>
    <mergeCell ref="NIC38:NIF38"/>
    <mergeCell ref="NGS38:NGV38"/>
    <mergeCell ref="NGW38:NGZ38"/>
    <mergeCell ref="NHA38:NHD38"/>
    <mergeCell ref="NHE38:NHH38"/>
    <mergeCell ref="NHI38:NHL38"/>
    <mergeCell ref="NFY38:NGB38"/>
    <mergeCell ref="NGC38:NGF38"/>
    <mergeCell ref="NGG38:NGJ38"/>
    <mergeCell ref="NGK38:NGN38"/>
    <mergeCell ref="NGO38:NGR38"/>
    <mergeCell ref="NFE38:NFH38"/>
    <mergeCell ref="NFI38:NFL38"/>
    <mergeCell ref="NFM38:NFP38"/>
    <mergeCell ref="NFQ38:NFT38"/>
    <mergeCell ref="NFU38:NFX38"/>
    <mergeCell ref="NEK38:NEN38"/>
    <mergeCell ref="NEO38:NER38"/>
    <mergeCell ref="NES38:NEV38"/>
    <mergeCell ref="NEW38:NEZ38"/>
    <mergeCell ref="NFA38:NFD38"/>
    <mergeCell ref="NDQ38:NDT38"/>
    <mergeCell ref="NDU38:NDX38"/>
    <mergeCell ref="NDY38:NEB38"/>
    <mergeCell ref="NEC38:NEF38"/>
    <mergeCell ref="NEG38:NEJ38"/>
    <mergeCell ref="NCW38:NCZ38"/>
    <mergeCell ref="NDA38:NDD38"/>
    <mergeCell ref="NDE38:NDH38"/>
    <mergeCell ref="NDI38:NDL38"/>
    <mergeCell ref="NDM38:NDP38"/>
    <mergeCell ref="NCC38:NCF38"/>
    <mergeCell ref="NCG38:NCJ38"/>
    <mergeCell ref="NCK38:NCN38"/>
    <mergeCell ref="NCO38:NCR38"/>
    <mergeCell ref="NCS38:NCV38"/>
    <mergeCell ref="NBI38:NBL38"/>
    <mergeCell ref="NBM38:NBP38"/>
    <mergeCell ref="NBQ38:NBT38"/>
    <mergeCell ref="NBU38:NBX38"/>
    <mergeCell ref="NBY38:NCB38"/>
    <mergeCell ref="NAO38:NAR38"/>
    <mergeCell ref="NAS38:NAV38"/>
    <mergeCell ref="NAW38:NAZ38"/>
    <mergeCell ref="NBA38:NBD38"/>
    <mergeCell ref="NBE38:NBH38"/>
    <mergeCell ref="MZU38:MZX38"/>
    <mergeCell ref="MZY38:NAB38"/>
    <mergeCell ref="NAC38:NAF38"/>
    <mergeCell ref="NAG38:NAJ38"/>
    <mergeCell ref="NAK38:NAN38"/>
    <mergeCell ref="MZA38:MZD38"/>
    <mergeCell ref="MZE38:MZH38"/>
    <mergeCell ref="MZI38:MZL38"/>
    <mergeCell ref="MZM38:MZP38"/>
    <mergeCell ref="MZQ38:MZT38"/>
    <mergeCell ref="MYG38:MYJ38"/>
    <mergeCell ref="MYK38:MYN38"/>
    <mergeCell ref="MYO38:MYR38"/>
    <mergeCell ref="MYS38:MYV38"/>
    <mergeCell ref="MYW38:MYZ38"/>
    <mergeCell ref="MXM38:MXP38"/>
    <mergeCell ref="MXQ38:MXT38"/>
    <mergeCell ref="MXU38:MXX38"/>
    <mergeCell ref="MXY38:MYB38"/>
    <mergeCell ref="MYC38:MYF38"/>
    <mergeCell ref="MWS38:MWV38"/>
    <mergeCell ref="MWW38:MWZ38"/>
    <mergeCell ref="MXA38:MXD38"/>
    <mergeCell ref="MXE38:MXH38"/>
    <mergeCell ref="MXI38:MXL38"/>
    <mergeCell ref="MVY38:MWB38"/>
    <mergeCell ref="MWC38:MWF38"/>
    <mergeCell ref="MWG38:MWJ38"/>
    <mergeCell ref="MWK38:MWN38"/>
    <mergeCell ref="MWO38:MWR38"/>
    <mergeCell ref="MVE38:MVH38"/>
    <mergeCell ref="MVI38:MVL38"/>
    <mergeCell ref="MVM38:MVP38"/>
    <mergeCell ref="MVQ38:MVT38"/>
    <mergeCell ref="MVU38:MVX38"/>
    <mergeCell ref="MUK38:MUN38"/>
    <mergeCell ref="MUO38:MUR38"/>
    <mergeCell ref="MUS38:MUV38"/>
    <mergeCell ref="MUW38:MUZ38"/>
    <mergeCell ref="MVA38:MVD38"/>
    <mergeCell ref="MTQ38:MTT38"/>
    <mergeCell ref="MTU38:MTX38"/>
    <mergeCell ref="MTY38:MUB38"/>
    <mergeCell ref="MUC38:MUF38"/>
    <mergeCell ref="MUG38:MUJ38"/>
    <mergeCell ref="MSW38:MSZ38"/>
    <mergeCell ref="MTA38:MTD38"/>
    <mergeCell ref="MTE38:MTH38"/>
    <mergeCell ref="MTI38:MTL38"/>
    <mergeCell ref="MTM38:MTP38"/>
    <mergeCell ref="MSC38:MSF38"/>
    <mergeCell ref="MSG38:MSJ38"/>
    <mergeCell ref="MSK38:MSN38"/>
    <mergeCell ref="MSO38:MSR38"/>
    <mergeCell ref="MSS38:MSV38"/>
    <mergeCell ref="MRI38:MRL38"/>
    <mergeCell ref="MRM38:MRP38"/>
    <mergeCell ref="MRQ38:MRT38"/>
    <mergeCell ref="MRU38:MRX38"/>
    <mergeCell ref="MRY38:MSB38"/>
    <mergeCell ref="MQO38:MQR38"/>
    <mergeCell ref="MQS38:MQV38"/>
    <mergeCell ref="MQW38:MQZ38"/>
    <mergeCell ref="MRA38:MRD38"/>
    <mergeCell ref="MRE38:MRH38"/>
    <mergeCell ref="MPU38:MPX38"/>
    <mergeCell ref="MPY38:MQB38"/>
    <mergeCell ref="MQC38:MQF38"/>
    <mergeCell ref="MQG38:MQJ38"/>
    <mergeCell ref="MQK38:MQN38"/>
    <mergeCell ref="MPA38:MPD38"/>
    <mergeCell ref="MPE38:MPH38"/>
    <mergeCell ref="MPI38:MPL38"/>
    <mergeCell ref="MPM38:MPP38"/>
    <mergeCell ref="MPQ38:MPT38"/>
    <mergeCell ref="MOG38:MOJ38"/>
    <mergeCell ref="MOK38:MON38"/>
    <mergeCell ref="MOO38:MOR38"/>
    <mergeCell ref="MOS38:MOV38"/>
    <mergeCell ref="MOW38:MOZ38"/>
    <mergeCell ref="MNM38:MNP38"/>
    <mergeCell ref="MNQ38:MNT38"/>
    <mergeCell ref="MNU38:MNX38"/>
    <mergeCell ref="MNY38:MOB38"/>
    <mergeCell ref="MOC38:MOF38"/>
    <mergeCell ref="MMS38:MMV38"/>
    <mergeCell ref="MMW38:MMZ38"/>
    <mergeCell ref="MNA38:MND38"/>
    <mergeCell ref="MNE38:MNH38"/>
    <mergeCell ref="MNI38:MNL38"/>
    <mergeCell ref="MLY38:MMB38"/>
    <mergeCell ref="MMC38:MMF38"/>
    <mergeCell ref="MMG38:MMJ38"/>
    <mergeCell ref="MMK38:MMN38"/>
    <mergeCell ref="MMO38:MMR38"/>
    <mergeCell ref="MLE38:MLH38"/>
    <mergeCell ref="MLI38:MLL38"/>
    <mergeCell ref="MLM38:MLP38"/>
    <mergeCell ref="MLQ38:MLT38"/>
    <mergeCell ref="MLU38:MLX38"/>
    <mergeCell ref="MKK38:MKN38"/>
    <mergeCell ref="MKO38:MKR38"/>
    <mergeCell ref="MKS38:MKV38"/>
    <mergeCell ref="MKW38:MKZ38"/>
    <mergeCell ref="MLA38:MLD38"/>
    <mergeCell ref="MJQ38:MJT38"/>
    <mergeCell ref="MJU38:MJX38"/>
    <mergeCell ref="MJY38:MKB38"/>
    <mergeCell ref="MKC38:MKF38"/>
    <mergeCell ref="MKG38:MKJ38"/>
    <mergeCell ref="MIW38:MIZ38"/>
    <mergeCell ref="MJA38:MJD38"/>
    <mergeCell ref="MJE38:MJH38"/>
    <mergeCell ref="MJI38:MJL38"/>
    <mergeCell ref="MJM38:MJP38"/>
    <mergeCell ref="MIC38:MIF38"/>
    <mergeCell ref="MIG38:MIJ38"/>
    <mergeCell ref="MIK38:MIN38"/>
    <mergeCell ref="MIO38:MIR38"/>
    <mergeCell ref="MIS38:MIV38"/>
    <mergeCell ref="MHI38:MHL38"/>
    <mergeCell ref="MHM38:MHP38"/>
    <mergeCell ref="MHQ38:MHT38"/>
    <mergeCell ref="MHU38:MHX38"/>
    <mergeCell ref="MHY38:MIB38"/>
    <mergeCell ref="MGO38:MGR38"/>
    <mergeCell ref="MGS38:MGV38"/>
    <mergeCell ref="MGW38:MGZ38"/>
    <mergeCell ref="MHA38:MHD38"/>
    <mergeCell ref="MHE38:MHH38"/>
    <mergeCell ref="MFU38:MFX38"/>
    <mergeCell ref="MFY38:MGB38"/>
    <mergeCell ref="MGC38:MGF38"/>
    <mergeCell ref="MGG38:MGJ38"/>
    <mergeCell ref="MGK38:MGN38"/>
    <mergeCell ref="MFA38:MFD38"/>
    <mergeCell ref="MFE38:MFH38"/>
    <mergeCell ref="MFI38:MFL38"/>
    <mergeCell ref="MFM38:MFP38"/>
    <mergeCell ref="MFQ38:MFT38"/>
    <mergeCell ref="MEG38:MEJ38"/>
    <mergeCell ref="MEK38:MEN38"/>
    <mergeCell ref="MEO38:MER38"/>
    <mergeCell ref="MES38:MEV38"/>
    <mergeCell ref="MEW38:MEZ38"/>
    <mergeCell ref="MDM38:MDP38"/>
    <mergeCell ref="MDQ38:MDT38"/>
    <mergeCell ref="MDU38:MDX38"/>
    <mergeCell ref="MDY38:MEB38"/>
    <mergeCell ref="MEC38:MEF38"/>
    <mergeCell ref="MCS38:MCV38"/>
    <mergeCell ref="MCW38:MCZ38"/>
    <mergeCell ref="MDA38:MDD38"/>
    <mergeCell ref="MDE38:MDH38"/>
    <mergeCell ref="MDI38:MDL38"/>
    <mergeCell ref="MBY38:MCB38"/>
    <mergeCell ref="MCC38:MCF38"/>
    <mergeCell ref="MCG38:MCJ38"/>
    <mergeCell ref="MCK38:MCN38"/>
    <mergeCell ref="MCO38:MCR38"/>
    <mergeCell ref="MBE38:MBH38"/>
    <mergeCell ref="MBI38:MBL38"/>
    <mergeCell ref="MBM38:MBP38"/>
    <mergeCell ref="MBQ38:MBT38"/>
    <mergeCell ref="MBU38:MBX38"/>
    <mergeCell ref="MAK38:MAN38"/>
    <mergeCell ref="MAO38:MAR38"/>
    <mergeCell ref="MAS38:MAV38"/>
    <mergeCell ref="MAW38:MAZ38"/>
    <mergeCell ref="MBA38:MBD38"/>
    <mergeCell ref="LZQ38:LZT38"/>
    <mergeCell ref="LZU38:LZX38"/>
    <mergeCell ref="LZY38:MAB38"/>
    <mergeCell ref="MAC38:MAF38"/>
    <mergeCell ref="MAG38:MAJ38"/>
    <mergeCell ref="LYW38:LYZ38"/>
    <mergeCell ref="LZA38:LZD38"/>
    <mergeCell ref="LZE38:LZH38"/>
    <mergeCell ref="LZI38:LZL38"/>
    <mergeCell ref="LZM38:LZP38"/>
    <mergeCell ref="LYC38:LYF38"/>
    <mergeCell ref="LYG38:LYJ38"/>
    <mergeCell ref="LYK38:LYN38"/>
    <mergeCell ref="LYO38:LYR38"/>
    <mergeCell ref="LYS38:LYV38"/>
    <mergeCell ref="LXI38:LXL38"/>
    <mergeCell ref="LXM38:LXP38"/>
    <mergeCell ref="LXQ38:LXT38"/>
    <mergeCell ref="LXU38:LXX38"/>
    <mergeCell ref="LXY38:LYB38"/>
    <mergeCell ref="LWO38:LWR38"/>
    <mergeCell ref="LWS38:LWV38"/>
    <mergeCell ref="LWW38:LWZ38"/>
    <mergeCell ref="LXA38:LXD38"/>
    <mergeCell ref="LXE38:LXH38"/>
    <mergeCell ref="LVU38:LVX38"/>
    <mergeCell ref="LVY38:LWB38"/>
    <mergeCell ref="LWC38:LWF38"/>
    <mergeCell ref="LWG38:LWJ38"/>
    <mergeCell ref="LWK38:LWN38"/>
    <mergeCell ref="LVA38:LVD38"/>
    <mergeCell ref="LVE38:LVH38"/>
    <mergeCell ref="LVI38:LVL38"/>
    <mergeCell ref="LVM38:LVP38"/>
    <mergeCell ref="LVQ38:LVT38"/>
    <mergeCell ref="LUG38:LUJ38"/>
    <mergeCell ref="LUK38:LUN38"/>
    <mergeCell ref="LUO38:LUR38"/>
    <mergeCell ref="LUS38:LUV38"/>
    <mergeCell ref="LUW38:LUZ38"/>
    <mergeCell ref="LTM38:LTP38"/>
    <mergeCell ref="LTQ38:LTT38"/>
    <mergeCell ref="LTU38:LTX38"/>
    <mergeCell ref="LTY38:LUB38"/>
    <mergeCell ref="LUC38:LUF38"/>
    <mergeCell ref="LSS38:LSV38"/>
    <mergeCell ref="LSW38:LSZ38"/>
    <mergeCell ref="LTA38:LTD38"/>
    <mergeCell ref="LTE38:LTH38"/>
    <mergeCell ref="LTI38:LTL38"/>
    <mergeCell ref="LRY38:LSB38"/>
    <mergeCell ref="LSC38:LSF38"/>
    <mergeCell ref="LSG38:LSJ38"/>
    <mergeCell ref="LSK38:LSN38"/>
    <mergeCell ref="LSO38:LSR38"/>
    <mergeCell ref="LRE38:LRH38"/>
    <mergeCell ref="LRI38:LRL38"/>
    <mergeCell ref="LRM38:LRP38"/>
    <mergeCell ref="LRQ38:LRT38"/>
    <mergeCell ref="LRU38:LRX38"/>
    <mergeCell ref="LQK38:LQN38"/>
    <mergeCell ref="LQO38:LQR38"/>
    <mergeCell ref="LQS38:LQV38"/>
    <mergeCell ref="LQW38:LQZ38"/>
    <mergeCell ref="LRA38:LRD38"/>
    <mergeCell ref="LPQ38:LPT38"/>
    <mergeCell ref="LPU38:LPX38"/>
    <mergeCell ref="LPY38:LQB38"/>
    <mergeCell ref="LQC38:LQF38"/>
    <mergeCell ref="LQG38:LQJ38"/>
    <mergeCell ref="LOW38:LOZ38"/>
    <mergeCell ref="LPA38:LPD38"/>
    <mergeCell ref="LPE38:LPH38"/>
    <mergeCell ref="LPI38:LPL38"/>
    <mergeCell ref="LPM38:LPP38"/>
    <mergeCell ref="LOC38:LOF38"/>
    <mergeCell ref="LOG38:LOJ38"/>
    <mergeCell ref="LOK38:LON38"/>
    <mergeCell ref="LOO38:LOR38"/>
    <mergeCell ref="LOS38:LOV38"/>
    <mergeCell ref="LNI38:LNL38"/>
    <mergeCell ref="LNM38:LNP38"/>
    <mergeCell ref="LNQ38:LNT38"/>
    <mergeCell ref="LNU38:LNX38"/>
    <mergeCell ref="LNY38:LOB38"/>
    <mergeCell ref="LMO38:LMR38"/>
    <mergeCell ref="LMS38:LMV38"/>
    <mergeCell ref="LMW38:LMZ38"/>
    <mergeCell ref="LNA38:LND38"/>
    <mergeCell ref="LNE38:LNH38"/>
    <mergeCell ref="LLU38:LLX38"/>
    <mergeCell ref="LLY38:LMB38"/>
    <mergeCell ref="LMC38:LMF38"/>
    <mergeCell ref="LMG38:LMJ38"/>
    <mergeCell ref="LMK38:LMN38"/>
    <mergeCell ref="LLA38:LLD38"/>
    <mergeCell ref="LLE38:LLH38"/>
    <mergeCell ref="LLI38:LLL38"/>
    <mergeCell ref="LLM38:LLP38"/>
    <mergeCell ref="LLQ38:LLT38"/>
    <mergeCell ref="LKG38:LKJ38"/>
    <mergeCell ref="LKK38:LKN38"/>
    <mergeCell ref="LKO38:LKR38"/>
    <mergeCell ref="LKS38:LKV38"/>
    <mergeCell ref="LKW38:LKZ38"/>
    <mergeCell ref="LJM38:LJP38"/>
    <mergeCell ref="LJQ38:LJT38"/>
    <mergeCell ref="LJU38:LJX38"/>
    <mergeCell ref="LJY38:LKB38"/>
    <mergeCell ref="LKC38:LKF38"/>
    <mergeCell ref="LIS38:LIV38"/>
    <mergeCell ref="LIW38:LIZ38"/>
    <mergeCell ref="LJA38:LJD38"/>
    <mergeCell ref="LJE38:LJH38"/>
    <mergeCell ref="LJI38:LJL38"/>
    <mergeCell ref="LHY38:LIB38"/>
    <mergeCell ref="LIC38:LIF38"/>
    <mergeCell ref="LIG38:LIJ38"/>
    <mergeCell ref="LIK38:LIN38"/>
    <mergeCell ref="LIO38:LIR38"/>
    <mergeCell ref="LHE38:LHH38"/>
    <mergeCell ref="LHI38:LHL38"/>
    <mergeCell ref="LHM38:LHP38"/>
    <mergeCell ref="LHQ38:LHT38"/>
    <mergeCell ref="LHU38:LHX38"/>
    <mergeCell ref="LGK38:LGN38"/>
    <mergeCell ref="LGO38:LGR38"/>
    <mergeCell ref="LGS38:LGV38"/>
    <mergeCell ref="LGW38:LGZ38"/>
    <mergeCell ref="LHA38:LHD38"/>
    <mergeCell ref="LFQ38:LFT38"/>
    <mergeCell ref="LFU38:LFX38"/>
    <mergeCell ref="LFY38:LGB38"/>
    <mergeCell ref="LGC38:LGF38"/>
    <mergeCell ref="LGG38:LGJ38"/>
    <mergeCell ref="LEW38:LEZ38"/>
    <mergeCell ref="LFA38:LFD38"/>
    <mergeCell ref="LFE38:LFH38"/>
    <mergeCell ref="LFI38:LFL38"/>
    <mergeCell ref="LFM38:LFP38"/>
    <mergeCell ref="LEC38:LEF38"/>
    <mergeCell ref="LEG38:LEJ38"/>
    <mergeCell ref="LEK38:LEN38"/>
    <mergeCell ref="LEO38:LER38"/>
    <mergeCell ref="LES38:LEV38"/>
    <mergeCell ref="LDI38:LDL38"/>
    <mergeCell ref="LDM38:LDP38"/>
    <mergeCell ref="LDQ38:LDT38"/>
    <mergeCell ref="LDU38:LDX38"/>
    <mergeCell ref="LDY38:LEB38"/>
    <mergeCell ref="LCO38:LCR38"/>
    <mergeCell ref="LCS38:LCV38"/>
    <mergeCell ref="LCW38:LCZ38"/>
    <mergeCell ref="LDA38:LDD38"/>
    <mergeCell ref="LDE38:LDH38"/>
    <mergeCell ref="LBU38:LBX38"/>
    <mergeCell ref="LBY38:LCB38"/>
    <mergeCell ref="LCC38:LCF38"/>
    <mergeCell ref="LCG38:LCJ38"/>
    <mergeCell ref="LCK38:LCN38"/>
    <mergeCell ref="LBA38:LBD38"/>
    <mergeCell ref="LBE38:LBH38"/>
    <mergeCell ref="LBI38:LBL38"/>
    <mergeCell ref="LBM38:LBP38"/>
    <mergeCell ref="LBQ38:LBT38"/>
    <mergeCell ref="LAG38:LAJ38"/>
    <mergeCell ref="LAK38:LAN38"/>
    <mergeCell ref="LAO38:LAR38"/>
    <mergeCell ref="LAS38:LAV38"/>
    <mergeCell ref="LAW38:LAZ38"/>
    <mergeCell ref="KZM38:KZP38"/>
    <mergeCell ref="KZQ38:KZT38"/>
    <mergeCell ref="KZU38:KZX38"/>
    <mergeCell ref="KZY38:LAB38"/>
    <mergeCell ref="LAC38:LAF38"/>
    <mergeCell ref="KYS38:KYV38"/>
    <mergeCell ref="KYW38:KYZ38"/>
    <mergeCell ref="KZA38:KZD38"/>
    <mergeCell ref="KZE38:KZH38"/>
    <mergeCell ref="KZI38:KZL38"/>
    <mergeCell ref="KXY38:KYB38"/>
    <mergeCell ref="KYC38:KYF38"/>
    <mergeCell ref="KYG38:KYJ38"/>
    <mergeCell ref="KYK38:KYN38"/>
    <mergeCell ref="KYO38:KYR38"/>
    <mergeCell ref="KXE38:KXH38"/>
    <mergeCell ref="KXI38:KXL38"/>
    <mergeCell ref="KXM38:KXP38"/>
    <mergeCell ref="KXQ38:KXT38"/>
    <mergeCell ref="KXU38:KXX38"/>
    <mergeCell ref="KWK38:KWN38"/>
    <mergeCell ref="KWO38:KWR38"/>
    <mergeCell ref="KWS38:KWV38"/>
    <mergeCell ref="KWW38:KWZ38"/>
    <mergeCell ref="KXA38:KXD38"/>
    <mergeCell ref="KVQ38:KVT38"/>
    <mergeCell ref="KVU38:KVX38"/>
    <mergeCell ref="KVY38:KWB38"/>
    <mergeCell ref="KWC38:KWF38"/>
    <mergeCell ref="KWG38:KWJ38"/>
    <mergeCell ref="KUW38:KUZ38"/>
    <mergeCell ref="KVA38:KVD38"/>
    <mergeCell ref="KVE38:KVH38"/>
    <mergeCell ref="KVI38:KVL38"/>
    <mergeCell ref="KVM38:KVP38"/>
    <mergeCell ref="KUC38:KUF38"/>
    <mergeCell ref="KUG38:KUJ38"/>
    <mergeCell ref="KUK38:KUN38"/>
    <mergeCell ref="KUO38:KUR38"/>
    <mergeCell ref="KUS38:KUV38"/>
    <mergeCell ref="KTI38:KTL38"/>
    <mergeCell ref="KTM38:KTP38"/>
    <mergeCell ref="KTQ38:KTT38"/>
    <mergeCell ref="KTU38:KTX38"/>
    <mergeCell ref="KTY38:KUB38"/>
    <mergeCell ref="KSO38:KSR38"/>
    <mergeCell ref="KSS38:KSV38"/>
    <mergeCell ref="KSW38:KSZ38"/>
    <mergeCell ref="KTA38:KTD38"/>
    <mergeCell ref="KTE38:KTH38"/>
    <mergeCell ref="KRU38:KRX38"/>
    <mergeCell ref="KRY38:KSB38"/>
    <mergeCell ref="KSC38:KSF38"/>
    <mergeCell ref="KSG38:KSJ38"/>
    <mergeCell ref="KSK38:KSN38"/>
    <mergeCell ref="KRA38:KRD38"/>
    <mergeCell ref="KRE38:KRH38"/>
    <mergeCell ref="KRI38:KRL38"/>
    <mergeCell ref="KRM38:KRP38"/>
    <mergeCell ref="KRQ38:KRT38"/>
    <mergeCell ref="KQG38:KQJ38"/>
    <mergeCell ref="KQK38:KQN38"/>
    <mergeCell ref="KQO38:KQR38"/>
    <mergeCell ref="KQS38:KQV38"/>
    <mergeCell ref="KQW38:KQZ38"/>
    <mergeCell ref="KPM38:KPP38"/>
    <mergeCell ref="KPQ38:KPT38"/>
    <mergeCell ref="KPU38:KPX38"/>
    <mergeCell ref="KPY38:KQB38"/>
    <mergeCell ref="KQC38:KQF38"/>
    <mergeCell ref="KOS38:KOV38"/>
    <mergeCell ref="KOW38:KOZ38"/>
    <mergeCell ref="KPA38:KPD38"/>
    <mergeCell ref="KPE38:KPH38"/>
    <mergeCell ref="KPI38:KPL38"/>
    <mergeCell ref="KNY38:KOB38"/>
    <mergeCell ref="KOC38:KOF38"/>
    <mergeCell ref="KOG38:KOJ38"/>
    <mergeCell ref="KOK38:KON38"/>
    <mergeCell ref="KOO38:KOR38"/>
    <mergeCell ref="KNE38:KNH38"/>
    <mergeCell ref="KNI38:KNL38"/>
    <mergeCell ref="KNM38:KNP38"/>
    <mergeCell ref="KNQ38:KNT38"/>
    <mergeCell ref="KNU38:KNX38"/>
    <mergeCell ref="KMK38:KMN38"/>
    <mergeCell ref="KMO38:KMR38"/>
    <mergeCell ref="KMS38:KMV38"/>
    <mergeCell ref="KMW38:KMZ38"/>
    <mergeCell ref="KNA38:KND38"/>
    <mergeCell ref="KLQ38:KLT38"/>
    <mergeCell ref="KLU38:KLX38"/>
    <mergeCell ref="KLY38:KMB38"/>
    <mergeCell ref="KMC38:KMF38"/>
    <mergeCell ref="KMG38:KMJ38"/>
    <mergeCell ref="KKW38:KKZ38"/>
    <mergeCell ref="KLA38:KLD38"/>
    <mergeCell ref="KLE38:KLH38"/>
    <mergeCell ref="KLI38:KLL38"/>
    <mergeCell ref="KLM38:KLP38"/>
    <mergeCell ref="KKC38:KKF38"/>
    <mergeCell ref="KKG38:KKJ38"/>
    <mergeCell ref="KKK38:KKN38"/>
    <mergeCell ref="KKO38:KKR38"/>
    <mergeCell ref="KKS38:KKV38"/>
    <mergeCell ref="KJI38:KJL38"/>
    <mergeCell ref="KJM38:KJP38"/>
    <mergeCell ref="KJQ38:KJT38"/>
    <mergeCell ref="KJU38:KJX38"/>
    <mergeCell ref="KJY38:KKB38"/>
    <mergeCell ref="KIO38:KIR38"/>
    <mergeCell ref="KIS38:KIV38"/>
    <mergeCell ref="KIW38:KIZ38"/>
    <mergeCell ref="KJA38:KJD38"/>
    <mergeCell ref="KJE38:KJH38"/>
    <mergeCell ref="KHU38:KHX38"/>
    <mergeCell ref="KHY38:KIB38"/>
    <mergeCell ref="KIC38:KIF38"/>
    <mergeCell ref="KIG38:KIJ38"/>
    <mergeCell ref="KIK38:KIN38"/>
    <mergeCell ref="KHA38:KHD38"/>
    <mergeCell ref="KHE38:KHH38"/>
    <mergeCell ref="KHI38:KHL38"/>
    <mergeCell ref="KHM38:KHP38"/>
    <mergeCell ref="KHQ38:KHT38"/>
    <mergeCell ref="KGG38:KGJ38"/>
    <mergeCell ref="KGK38:KGN38"/>
    <mergeCell ref="KGO38:KGR38"/>
    <mergeCell ref="KGS38:KGV38"/>
    <mergeCell ref="KGW38:KGZ38"/>
    <mergeCell ref="KFM38:KFP38"/>
    <mergeCell ref="KFQ38:KFT38"/>
    <mergeCell ref="KFU38:KFX38"/>
    <mergeCell ref="KFY38:KGB38"/>
    <mergeCell ref="KGC38:KGF38"/>
    <mergeCell ref="KES38:KEV38"/>
    <mergeCell ref="KEW38:KEZ38"/>
    <mergeCell ref="KFA38:KFD38"/>
    <mergeCell ref="KFE38:KFH38"/>
    <mergeCell ref="KFI38:KFL38"/>
    <mergeCell ref="KDY38:KEB38"/>
    <mergeCell ref="KEC38:KEF38"/>
    <mergeCell ref="KEG38:KEJ38"/>
    <mergeCell ref="KEK38:KEN38"/>
    <mergeCell ref="KEO38:KER38"/>
    <mergeCell ref="KDE38:KDH38"/>
    <mergeCell ref="KDI38:KDL38"/>
    <mergeCell ref="KDM38:KDP38"/>
    <mergeCell ref="KDQ38:KDT38"/>
    <mergeCell ref="KDU38:KDX38"/>
    <mergeCell ref="KCK38:KCN38"/>
    <mergeCell ref="KCO38:KCR38"/>
    <mergeCell ref="KCS38:KCV38"/>
    <mergeCell ref="KCW38:KCZ38"/>
    <mergeCell ref="KDA38:KDD38"/>
    <mergeCell ref="KBQ38:KBT38"/>
    <mergeCell ref="KBU38:KBX38"/>
    <mergeCell ref="KBY38:KCB38"/>
    <mergeCell ref="KCC38:KCF38"/>
    <mergeCell ref="KCG38:KCJ38"/>
    <mergeCell ref="KAW38:KAZ38"/>
    <mergeCell ref="KBA38:KBD38"/>
    <mergeCell ref="KBE38:KBH38"/>
    <mergeCell ref="KBI38:KBL38"/>
    <mergeCell ref="KBM38:KBP38"/>
    <mergeCell ref="KAC38:KAF38"/>
    <mergeCell ref="KAG38:KAJ38"/>
    <mergeCell ref="KAK38:KAN38"/>
    <mergeCell ref="KAO38:KAR38"/>
    <mergeCell ref="KAS38:KAV38"/>
    <mergeCell ref="JZI38:JZL38"/>
    <mergeCell ref="JZM38:JZP38"/>
    <mergeCell ref="JZQ38:JZT38"/>
    <mergeCell ref="JZU38:JZX38"/>
    <mergeCell ref="JZY38:KAB38"/>
    <mergeCell ref="JYO38:JYR38"/>
    <mergeCell ref="JYS38:JYV38"/>
    <mergeCell ref="JYW38:JYZ38"/>
    <mergeCell ref="JZA38:JZD38"/>
    <mergeCell ref="JZE38:JZH38"/>
    <mergeCell ref="JXU38:JXX38"/>
    <mergeCell ref="JXY38:JYB38"/>
    <mergeCell ref="JYC38:JYF38"/>
    <mergeCell ref="JYG38:JYJ38"/>
    <mergeCell ref="JYK38:JYN38"/>
    <mergeCell ref="JXA38:JXD38"/>
    <mergeCell ref="JXE38:JXH38"/>
    <mergeCell ref="JXI38:JXL38"/>
    <mergeCell ref="JXM38:JXP38"/>
    <mergeCell ref="JXQ38:JXT38"/>
    <mergeCell ref="JWG38:JWJ38"/>
    <mergeCell ref="JWK38:JWN38"/>
    <mergeCell ref="JWO38:JWR38"/>
    <mergeCell ref="JWS38:JWV38"/>
    <mergeCell ref="JWW38:JWZ38"/>
    <mergeCell ref="JVM38:JVP38"/>
    <mergeCell ref="JVQ38:JVT38"/>
    <mergeCell ref="JVU38:JVX38"/>
    <mergeCell ref="JVY38:JWB38"/>
    <mergeCell ref="JWC38:JWF38"/>
    <mergeCell ref="JUS38:JUV38"/>
    <mergeCell ref="JUW38:JUZ38"/>
    <mergeCell ref="JVA38:JVD38"/>
    <mergeCell ref="JVE38:JVH38"/>
    <mergeCell ref="JVI38:JVL38"/>
    <mergeCell ref="JTY38:JUB38"/>
    <mergeCell ref="JUC38:JUF38"/>
    <mergeCell ref="JUG38:JUJ38"/>
    <mergeCell ref="JUK38:JUN38"/>
    <mergeCell ref="JUO38:JUR38"/>
    <mergeCell ref="JTE38:JTH38"/>
    <mergeCell ref="JTI38:JTL38"/>
    <mergeCell ref="JTM38:JTP38"/>
    <mergeCell ref="JTQ38:JTT38"/>
    <mergeCell ref="JTU38:JTX38"/>
    <mergeCell ref="JSK38:JSN38"/>
    <mergeCell ref="JSO38:JSR38"/>
    <mergeCell ref="JSS38:JSV38"/>
    <mergeCell ref="JSW38:JSZ38"/>
    <mergeCell ref="JTA38:JTD38"/>
    <mergeCell ref="JRQ38:JRT38"/>
    <mergeCell ref="JRU38:JRX38"/>
    <mergeCell ref="JRY38:JSB38"/>
    <mergeCell ref="JSC38:JSF38"/>
    <mergeCell ref="JSG38:JSJ38"/>
    <mergeCell ref="JQW38:JQZ38"/>
    <mergeCell ref="JRA38:JRD38"/>
    <mergeCell ref="JRE38:JRH38"/>
    <mergeCell ref="JRI38:JRL38"/>
    <mergeCell ref="JRM38:JRP38"/>
    <mergeCell ref="JQC38:JQF38"/>
    <mergeCell ref="JQG38:JQJ38"/>
    <mergeCell ref="JQK38:JQN38"/>
    <mergeCell ref="JQO38:JQR38"/>
    <mergeCell ref="JQS38:JQV38"/>
    <mergeCell ref="JPI38:JPL38"/>
    <mergeCell ref="JPM38:JPP38"/>
    <mergeCell ref="JPQ38:JPT38"/>
    <mergeCell ref="JPU38:JPX38"/>
    <mergeCell ref="JPY38:JQB38"/>
    <mergeCell ref="JOO38:JOR38"/>
    <mergeCell ref="JOS38:JOV38"/>
    <mergeCell ref="JOW38:JOZ38"/>
    <mergeCell ref="JPA38:JPD38"/>
    <mergeCell ref="JPE38:JPH38"/>
    <mergeCell ref="JNU38:JNX38"/>
    <mergeCell ref="JNY38:JOB38"/>
    <mergeCell ref="JOC38:JOF38"/>
    <mergeCell ref="JOG38:JOJ38"/>
    <mergeCell ref="JOK38:JON38"/>
    <mergeCell ref="JNA38:JND38"/>
    <mergeCell ref="JNE38:JNH38"/>
    <mergeCell ref="JNI38:JNL38"/>
    <mergeCell ref="JNM38:JNP38"/>
    <mergeCell ref="JNQ38:JNT38"/>
    <mergeCell ref="JMG38:JMJ38"/>
    <mergeCell ref="JMK38:JMN38"/>
    <mergeCell ref="JMO38:JMR38"/>
    <mergeCell ref="JMS38:JMV38"/>
    <mergeCell ref="JMW38:JMZ38"/>
    <mergeCell ref="JLM38:JLP38"/>
    <mergeCell ref="JLQ38:JLT38"/>
    <mergeCell ref="JLU38:JLX38"/>
    <mergeCell ref="JLY38:JMB38"/>
    <mergeCell ref="JMC38:JMF38"/>
    <mergeCell ref="JKS38:JKV38"/>
    <mergeCell ref="JKW38:JKZ38"/>
    <mergeCell ref="JLA38:JLD38"/>
    <mergeCell ref="JLE38:JLH38"/>
    <mergeCell ref="JLI38:JLL38"/>
    <mergeCell ref="JJY38:JKB38"/>
    <mergeCell ref="JKC38:JKF38"/>
    <mergeCell ref="JKG38:JKJ38"/>
    <mergeCell ref="JKK38:JKN38"/>
    <mergeCell ref="JKO38:JKR38"/>
    <mergeCell ref="JJE38:JJH38"/>
    <mergeCell ref="JJI38:JJL38"/>
    <mergeCell ref="JJM38:JJP38"/>
    <mergeCell ref="JJQ38:JJT38"/>
    <mergeCell ref="JJU38:JJX38"/>
    <mergeCell ref="JIK38:JIN38"/>
    <mergeCell ref="JIO38:JIR38"/>
    <mergeCell ref="JIS38:JIV38"/>
    <mergeCell ref="JIW38:JIZ38"/>
    <mergeCell ref="JJA38:JJD38"/>
    <mergeCell ref="JHQ38:JHT38"/>
    <mergeCell ref="JHU38:JHX38"/>
    <mergeCell ref="JHY38:JIB38"/>
    <mergeCell ref="JIC38:JIF38"/>
    <mergeCell ref="JIG38:JIJ38"/>
    <mergeCell ref="JGW38:JGZ38"/>
    <mergeCell ref="JHA38:JHD38"/>
    <mergeCell ref="JHE38:JHH38"/>
    <mergeCell ref="JHI38:JHL38"/>
    <mergeCell ref="JHM38:JHP38"/>
    <mergeCell ref="JGC38:JGF38"/>
    <mergeCell ref="JGG38:JGJ38"/>
    <mergeCell ref="JGK38:JGN38"/>
    <mergeCell ref="JGO38:JGR38"/>
    <mergeCell ref="JGS38:JGV38"/>
    <mergeCell ref="JFI38:JFL38"/>
    <mergeCell ref="JFM38:JFP38"/>
    <mergeCell ref="JFQ38:JFT38"/>
    <mergeCell ref="JFU38:JFX38"/>
    <mergeCell ref="JFY38:JGB38"/>
    <mergeCell ref="JEO38:JER38"/>
    <mergeCell ref="JES38:JEV38"/>
    <mergeCell ref="JEW38:JEZ38"/>
    <mergeCell ref="JFA38:JFD38"/>
    <mergeCell ref="JFE38:JFH38"/>
    <mergeCell ref="JDU38:JDX38"/>
    <mergeCell ref="JDY38:JEB38"/>
    <mergeCell ref="JEC38:JEF38"/>
    <mergeCell ref="JEG38:JEJ38"/>
    <mergeCell ref="JEK38:JEN38"/>
    <mergeCell ref="JDA38:JDD38"/>
    <mergeCell ref="JDE38:JDH38"/>
    <mergeCell ref="JDI38:JDL38"/>
    <mergeCell ref="JDM38:JDP38"/>
    <mergeCell ref="JDQ38:JDT38"/>
    <mergeCell ref="JCG38:JCJ38"/>
    <mergeCell ref="JCK38:JCN38"/>
    <mergeCell ref="JCO38:JCR38"/>
    <mergeCell ref="JCS38:JCV38"/>
    <mergeCell ref="JCW38:JCZ38"/>
    <mergeCell ref="JBM38:JBP38"/>
    <mergeCell ref="JBQ38:JBT38"/>
    <mergeCell ref="JBU38:JBX38"/>
    <mergeCell ref="JBY38:JCB38"/>
    <mergeCell ref="JCC38:JCF38"/>
    <mergeCell ref="JAS38:JAV38"/>
    <mergeCell ref="JAW38:JAZ38"/>
    <mergeCell ref="JBA38:JBD38"/>
    <mergeCell ref="JBE38:JBH38"/>
    <mergeCell ref="JBI38:JBL38"/>
    <mergeCell ref="IZY38:JAB38"/>
    <mergeCell ref="JAC38:JAF38"/>
    <mergeCell ref="JAG38:JAJ38"/>
    <mergeCell ref="JAK38:JAN38"/>
    <mergeCell ref="JAO38:JAR38"/>
    <mergeCell ref="IZE38:IZH38"/>
    <mergeCell ref="IZI38:IZL38"/>
    <mergeCell ref="IZM38:IZP38"/>
    <mergeCell ref="IZQ38:IZT38"/>
    <mergeCell ref="IZU38:IZX38"/>
    <mergeCell ref="IYK38:IYN38"/>
    <mergeCell ref="IYO38:IYR38"/>
    <mergeCell ref="IYS38:IYV38"/>
    <mergeCell ref="IYW38:IYZ38"/>
    <mergeCell ref="IZA38:IZD38"/>
    <mergeCell ref="IXQ38:IXT38"/>
    <mergeCell ref="IXU38:IXX38"/>
    <mergeCell ref="IXY38:IYB38"/>
    <mergeCell ref="IYC38:IYF38"/>
    <mergeCell ref="IYG38:IYJ38"/>
    <mergeCell ref="IWW38:IWZ38"/>
    <mergeCell ref="IXA38:IXD38"/>
    <mergeCell ref="IXE38:IXH38"/>
    <mergeCell ref="IXI38:IXL38"/>
    <mergeCell ref="IXM38:IXP38"/>
    <mergeCell ref="IWC38:IWF38"/>
    <mergeCell ref="IWG38:IWJ38"/>
    <mergeCell ref="IWK38:IWN38"/>
    <mergeCell ref="IWO38:IWR38"/>
    <mergeCell ref="IWS38:IWV38"/>
    <mergeCell ref="IVI38:IVL38"/>
    <mergeCell ref="IVM38:IVP38"/>
    <mergeCell ref="IVQ38:IVT38"/>
    <mergeCell ref="IVU38:IVX38"/>
    <mergeCell ref="IVY38:IWB38"/>
    <mergeCell ref="IUO38:IUR38"/>
    <mergeCell ref="IUS38:IUV38"/>
    <mergeCell ref="IUW38:IUZ38"/>
    <mergeCell ref="IVA38:IVD38"/>
    <mergeCell ref="IVE38:IVH38"/>
    <mergeCell ref="ITU38:ITX38"/>
    <mergeCell ref="ITY38:IUB38"/>
    <mergeCell ref="IUC38:IUF38"/>
    <mergeCell ref="IUG38:IUJ38"/>
    <mergeCell ref="IUK38:IUN38"/>
    <mergeCell ref="ITA38:ITD38"/>
    <mergeCell ref="ITE38:ITH38"/>
    <mergeCell ref="ITI38:ITL38"/>
    <mergeCell ref="ITM38:ITP38"/>
    <mergeCell ref="ITQ38:ITT38"/>
    <mergeCell ref="ISG38:ISJ38"/>
    <mergeCell ref="ISK38:ISN38"/>
    <mergeCell ref="ISO38:ISR38"/>
    <mergeCell ref="ISS38:ISV38"/>
    <mergeCell ref="ISW38:ISZ38"/>
    <mergeCell ref="IRM38:IRP38"/>
    <mergeCell ref="IRQ38:IRT38"/>
    <mergeCell ref="IRU38:IRX38"/>
    <mergeCell ref="IRY38:ISB38"/>
    <mergeCell ref="ISC38:ISF38"/>
    <mergeCell ref="IQS38:IQV38"/>
    <mergeCell ref="IQW38:IQZ38"/>
    <mergeCell ref="IRA38:IRD38"/>
    <mergeCell ref="IRE38:IRH38"/>
    <mergeCell ref="IRI38:IRL38"/>
    <mergeCell ref="IPY38:IQB38"/>
    <mergeCell ref="IQC38:IQF38"/>
    <mergeCell ref="IQG38:IQJ38"/>
    <mergeCell ref="IQK38:IQN38"/>
    <mergeCell ref="IQO38:IQR38"/>
    <mergeCell ref="IPE38:IPH38"/>
    <mergeCell ref="IPI38:IPL38"/>
    <mergeCell ref="IPM38:IPP38"/>
    <mergeCell ref="IPQ38:IPT38"/>
    <mergeCell ref="IPU38:IPX38"/>
    <mergeCell ref="IOK38:ION38"/>
    <mergeCell ref="IOO38:IOR38"/>
    <mergeCell ref="IOS38:IOV38"/>
    <mergeCell ref="IOW38:IOZ38"/>
    <mergeCell ref="IPA38:IPD38"/>
    <mergeCell ref="INQ38:INT38"/>
    <mergeCell ref="INU38:INX38"/>
    <mergeCell ref="INY38:IOB38"/>
    <mergeCell ref="IOC38:IOF38"/>
    <mergeCell ref="IOG38:IOJ38"/>
    <mergeCell ref="IMW38:IMZ38"/>
    <mergeCell ref="INA38:IND38"/>
    <mergeCell ref="INE38:INH38"/>
    <mergeCell ref="INI38:INL38"/>
    <mergeCell ref="INM38:INP38"/>
    <mergeCell ref="IMC38:IMF38"/>
    <mergeCell ref="IMG38:IMJ38"/>
    <mergeCell ref="IMK38:IMN38"/>
    <mergeCell ref="IMO38:IMR38"/>
    <mergeCell ref="IMS38:IMV38"/>
    <mergeCell ref="ILI38:ILL38"/>
    <mergeCell ref="ILM38:ILP38"/>
    <mergeCell ref="ILQ38:ILT38"/>
    <mergeCell ref="ILU38:ILX38"/>
    <mergeCell ref="ILY38:IMB38"/>
    <mergeCell ref="IKO38:IKR38"/>
    <mergeCell ref="IKS38:IKV38"/>
    <mergeCell ref="IKW38:IKZ38"/>
    <mergeCell ref="ILA38:ILD38"/>
    <mergeCell ref="ILE38:ILH38"/>
    <mergeCell ref="IJU38:IJX38"/>
    <mergeCell ref="IJY38:IKB38"/>
    <mergeCell ref="IKC38:IKF38"/>
    <mergeCell ref="IKG38:IKJ38"/>
    <mergeCell ref="IKK38:IKN38"/>
    <mergeCell ref="IJA38:IJD38"/>
    <mergeCell ref="IJE38:IJH38"/>
    <mergeCell ref="IJI38:IJL38"/>
    <mergeCell ref="IJM38:IJP38"/>
    <mergeCell ref="IJQ38:IJT38"/>
    <mergeCell ref="IIG38:IIJ38"/>
    <mergeCell ref="IIK38:IIN38"/>
    <mergeCell ref="IIO38:IIR38"/>
    <mergeCell ref="IIS38:IIV38"/>
    <mergeCell ref="IIW38:IIZ38"/>
    <mergeCell ref="IHM38:IHP38"/>
    <mergeCell ref="IHQ38:IHT38"/>
    <mergeCell ref="IHU38:IHX38"/>
    <mergeCell ref="IHY38:IIB38"/>
    <mergeCell ref="IIC38:IIF38"/>
    <mergeCell ref="IGS38:IGV38"/>
    <mergeCell ref="IGW38:IGZ38"/>
    <mergeCell ref="IHA38:IHD38"/>
    <mergeCell ref="IHE38:IHH38"/>
    <mergeCell ref="IHI38:IHL38"/>
    <mergeCell ref="IFY38:IGB38"/>
    <mergeCell ref="IGC38:IGF38"/>
    <mergeCell ref="IGG38:IGJ38"/>
    <mergeCell ref="IGK38:IGN38"/>
    <mergeCell ref="IGO38:IGR38"/>
    <mergeCell ref="IFE38:IFH38"/>
    <mergeCell ref="IFI38:IFL38"/>
    <mergeCell ref="IFM38:IFP38"/>
    <mergeCell ref="IFQ38:IFT38"/>
    <mergeCell ref="IFU38:IFX38"/>
    <mergeCell ref="IEK38:IEN38"/>
    <mergeCell ref="IEO38:IER38"/>
    <mergeCell ref="IES38:IEV38"/>
    <mergeCell ref="IEW38:IEZ38"/>
    <mergeCell ref="IFA38:IFD38"/>
    <mergeCell ref="IDQ38:IDT38"/>
    <mergeCell ref="IDU38:IDX38"/>
    <mergeCell ref="IDY38:IEB38"/>
    <mergeCell ref="IEC38:IEF38"/>
    <mergeCell ref="IEG38:IEJ38"/>
    <mergeCell ref="ICW38:ICZ38"/>
    <mergeCell ref="IDA38:IDD38"/>
    <mergeCell ref="IDE38:IDH38"/>
    <mergeCell ref="IDI38:IDL38"/>
    <mergeCell ref="IDM38:IDP38"/>
    <mergeCell ref="ICC38:ICF38"/>
    <mergeCell ref="ICG38:ICJ38"/>
    <mergeCell ref="ICK38:ICN38"/>
    <mergeCell ref="ICO38:ICR38"/>
    <mergeCell ref="ICS38:ICV38"/>
    <mergeCell ref="IBI38:IBL38"/>
    <mergeCell ref="IBM38:IBP38"/>
    <mergeCell ref="IBQ38:IBT38"/>
    <mergeCell ref="IBU38:IBX38"/>
    <mergeCell ref="IBY38:ICB38"/>
    <mergeCell ref="IAO38:IAR38"/>
    <mergeCell ref="IAS38:IAV38"/>
    <mergeCell ref="IAW38:IAZ38"/>
    <mergeCell ref="IBA38:IBD38"/>
    <mergeCell ref="IBE38:IBH38"/>
    <mergeCell ref="HZU38:HZX38"/>
    <mergeCell ref="HZY38:IAB38"/>
    <mergeCell ref="IAC38:IAF38"/>
    <mergeCell ref="IAG38:IAJ38"/>
    <mergeCell ref="IAK38:IAN38"/>
    <mergeCell ref="HZA38:HZD38"/>
    <mergeCell ref="HZE38:HZH38"/>
    <mergeCell ref="HZI38:HZL38"/>
    <mergeCell ref="HZM38:HZP38"/>
    <mergeCell ref="HZQ38:HZT38"/>
    <mergeCell ref="HYG38:HYJ38"/>
    <mergeCell ref="HYK38:HYN38"/>
    <mergeCell ref="HYO38:HYR38"/>
    <mergeCell ref="HYS38:HYV38"/>
    <mergeCell ref="HYW38:HYZ38"/>
    <mergeCell ref="HXM38:HXP38"/>
    <mergeCell ref="HXQ38:HXT38"/>
    <mergeCell ref="HXU38:HXX38"/>
    <mergeCell ref="HXY38:HYB38"/>
    <mergeCell ref="HYC38:HYF38"/>
    <mergeCell ref="HWS38:HWV38"/>
    <mergeCell ref="HWW38:HWZ38"/>
    <mergeCell ref="HXA38:HXD38"/>
    <mergeCell ref="HXE38:HXH38"/>
    <mergeCell ref="HXI38:HXL38"/>
    <mergeCell ref="HVY38:HWB38"/>
    <mergeCell ref="HWC38:HWF38"/>
    <mergeCell ref="HWG38:HWJ38"/>
    <mergeCell ref="HWK38:HWN38"/>
    <mergeCell ref="HWO38:HWR38"/>
    <mergeCell ref="HVE38:HVH38"/>
    <mergeCell ref="HVI38:HVL38"/>
    <mergeCell ref="HVM38:HVP38"/>
    <mergeCell ref="HVQ38:HVT38"/>
    <mergeCell ref="HVU38:HVX38"/>
    <mergeCell ref="HUK38:HUN38"/>
    <mergeCell ref="HUO38:HUR38"/>
    <mergeCell ref="HUS38:HUV38"/>
    <mergeCell ref="HUW38:HUZ38"/>
    <mergeCell ref="HVA38:HVD38"/>
    <mergeCell ref="HTQ38:HTT38"/>
    <mergeCell ref="HTU38:HTX38"/>
    <mergeCell ref="HTY38:HUB38"/>
    <mergeCell ref="HUC38:HUF38"/>
    <mergeCell ref="HUG38:HUJ38"/>
    <mergeCell ref="HSW38:HSZ38"/>
    <mergeCell ref="HTA38:HTD38"/>
    <mergeCell ref="HTE38:HTH38"/>
    <mergeCell ref="HTI38:HTL38"/>
    <mergeCell ref="HTM38:HTP38"/>
    <mergeCell ref="HSC38:HSF38"/>
    <mergeCell ref="HSG38:HSJ38"/>
    <mergeCell ref="HSK38:HSN38"/>
    <mergeCell ref="HSO38:HSR38"/>
    <mergeCell ref="HSS38:HSV38"/>
    <mergeCell ref="HRI38:HRL38"/>
    <mergeCell ref="HRM38:HRP38"/>
    <mergeCell ref="HRQ38:HRT38"/>
    <mergeCell ref="HRU38:HRX38"/>
    <mergeCell ref="HRY38:HSB38"/>
    <mergeCell ref="HQO38:HQR38"/>
    <mergeCell ref="HQS38:HQV38"/>
    <mergeCell ref="HQW38:HQZ38"/>
    <mergeCell ref="HRA38:HRD38"/>
    <mergeCell ref="HRE38:HRH38"/>
    <mergeCell ref="HPU38:HPX38"/>
    <mergeCell ref="HPY38:HQB38"/>
    <mergeCell ref="HQC38:HQF38"/>
    <mergeCell ref="HQG38:HQJ38"/>
    <mergeCell ref="HQK38:HQN38"/>
    <mergeCell ref="HPA38:HPD38"/>
    <mergeCell ref="HPE38:HPH38"/>
    <mergeCell ref="HPI38:HPL38"/>
    <mergeCell ref="HPM38:HPP38"/>
    <mergeCell ref="HPQ38:HPT38"/>
    <mergeCell ref="HOG38:HOJ38"/>
    <mergeCell ref="HOK38:HON38"/>
    <mergeCell ref="HOO38:HOR38"/>
    <mergeCell ref="HOS38:HOV38"/>
    <mergeCell ref="HOW38:HOZ38"/>
    <mergeCell ref="HNM38:HNP38"/>
    <mergeCell ref="HNQ38:HNT38"/>
    <mergeCell ref="HNU38:HNX38"/>
    <mergeCell ref="HNY38:HOB38"/>
    <mergeCell ref="HOC38:HOF38"/>
    <mergeCell ref="HMS38:HMV38"/>
    <mergeCell ref="HMW38:HMZ38"/>
    <mergeCell ref="HNA38:HND38"/>
    <mergeCell ref="HNE38:HNH38"/>
    <mergeCell ref="HNI38:HNL38"/>
    <mergeCell ref="HLY38:HMB38"/>
    <mergeCell ref="HMC38:HMF38"/>
    <mergeCell ref="HMG38:HMJ38"/>
    <mergeCell ref="HMK38:HMN38"/>
    <mergeCell ref="HMO38:HMR38"/>
    <mergeCell ref="HLE38:HLH38"/>
    <mergeCell ref="HLI38:HLL38"/>
    <mergeCell ref="HLM38:HLP38"/>
    <mergeCell ref="HLQ38:HLT38"/>
    <mergeCell ref="HLU38:HLX38"/>
    <mergeCell ref="HKK38:HKN38"/>
    <mergeCell ref="HKO38:HKR38"/>
    <mergeCell ref="HKS38:HKV38"/>
    <mergeCell ref="HKW38:HKZ38"/>
    <mergeCell ref="HLA38:HLD38"/>
    <mergeCell ref="HJQ38:HJT38"/>
    <mergeCell ref="HJU38:HJX38"/>
    <mergeCell ref="HJY38:HKB38"/>
    <mergeCell ref="HKC38:HKF38"/>
    <mergeCell ref="HKG38:HKJ38"/>
    <mergeCell ref="HIW38:HIZ38"/>
    <mergeCell ref="HJA38:HJD38"/>
    <mergeCell ref="HJE38:HJH38"/>
    <mergeCell ref="HJI38:HJL38"/>
    <mergeCell ref="HJM38:HJP38"/>
    <mergeCell ref="HIC38:HIF38"/>
    <mergeCell ref="HIG38:HIJ38"/>
    <mergeCell ref="HIK38:HIN38"/>
    <mergeCell ref="HIO38:HIR38"/>
    <mergeCell ref="HIS38:HIV38"/>
    <mergeCell ref="HHI38:HHL38"/>
    <mergeCell ref="HHM38:HHP38"/>
    <mergeCell ref="HHQ38:HHT38"/>
    <mergeCell ref="HHU38:HHX38"/>
    <mergeCell ref="HHY38:HIB38"/>
    <mergeCell ref="HGO38:HGR38"/>
    <mergeCell ref="HGS38:HGV38"/>
    <mergeCell ref="HGW38:HGZ38"/>
    <mergeCell ref="HHA38:HHD38"/>
    <mergeCell ref="HHE38:HHH38"/>
    <mergeCell ref="HFU38:HFX38"/>
    <mergeCell ref="HFY38:HGB38"/>
    <mergeCell ref="HGC38:HGF38"/>
    <mergeCell ref="HGG38:HGJ38"/>
    <mergeCell ref="HGK38:HGN38"/>
    <mergeCell ref="HFA38:HFD38"/>
    <mergeCell ref="HFE38:HFH38"/>
    <mergeCell ref="HFI38:HFL38"/>
    <mergeCell ref="HFM38:HFP38"/>
    <mergeCell ref="HFQ38:HFT38"/>
    <mergeCell ref="HEG38:HEJ38"/>
    <mergeCell ref="HEK38:HEN38"/>
    <mergeCell ref="HEO38:HER38"/>
    <mergeCell ref="HES38:HEV38"/>
    <mergeCell ref="HEW38:HEZ38"/>
    <mergeCell ref="HDM38:HDP38"/>
    <mergeCell ref="HDQ38:HDT38"/>
    <mergeCell ref="HDU38:HDX38"/>
    <mergeCell ref="HDY38:HEB38"/>
    <mergeCell ref="HEC38:HEF38"/>
    <mergeCell ref="HCS38:HCV38"/>
    <mergeCell ref="HCW38:HCZ38"/>
    <mergeCell ref="HDA38:HDD38"/>
    <mergeCell ref="HDE38:HDH38"/>
    <mergeCell ref="HDI38:HDL38"/>
    <mergeCell ref="HBY38:HCB38"/>
    <mergeCell ref="HCC38:HCF38"/>
    <mergeCell ref="HCG38:HCJ38"/>
    <mergeCell ref="HCK38:HCN38"/>
    <mergeCell ref="HCO38:HCR38"/>
    <mergeCell ref="HBE38:HBH38"/>
    <mergeCell ref="HBI38:HBL38"/>
    <mergeCell ref="HBM38:HBP38"/>
    <mergeCell ref="HBQ38:HBT38"/>
    <mergeCell ref="HBU38:HBX38"/>
    <mergeCell ref="HAK38:HAN38"/>
    <mergeCell ref="HAO38:HAR38"/>
    <mergeCell ref="HAS38:HAV38"/>
    <mergeCell ref="HAW38:HAZ38"/>
    <mergeCell ref="HBA38:HBD38"/>
    <mergeCell ref="GZQ38:GZT38"/>
    <mergeCell ref="GZU38:GZX38"/>
    <mergeCell ref="GZY38:HAB38"/>
    <mergeCell ref="HAC38:HAF38"/>
    <mergeCell ref="HAG38:HAJ38"/>
    <mergeCell ref="GYW38:GYZ38"/>
    <mergeCell ref="GZA38:GZD38"/>
    <mergeCell ref="GZE38:GZH38"/>
    <mergeCell ref="GZI38:GZL38"/>
    <mergeCell ref="GZM38:GZP38"/>
    <mergeCell ref="GYC38:GYF38"/>
    <mergeCell ref="GYG38:GYJ38"/>
    <mergeCell ref="GYK38:GYN38"/>
    <mergeCell ref="GYO38:GYR38"/>
    <mergeCell ref="GYS38:GYV38"/>
    <mergeCell ref="GXI38:GXL38"/>
    <mergeCell ref="GXM38:GXP38"/>
    <mergeCell ref="GXQ38:GXT38"/>
    <mergeCell ref="GXU38:GXX38"/>
    <mergeCell ref="GXY38:GYB38"/>
    <mergeCell ref="GWO38:GWR38"/>
    <mergeCell ref="GWS38:GWV38"/>
    <mergeCell ref="GWW38:GWZ38"/>
    <mergeCell ref="GXA38:GXD38"/>
    <mergeCell ref="GXE38:GXH38"/>
    <mergeCell ref="GVU38:GVX38"/>
    <mergeCell ref="GVY38:GWB38"/>
    <mergeCell ref="GWC38:GWF38"/>
    <mergeCell ref="GWG38:GWJ38"/>
    <mergeCell ref="GWK38:GWN38"/>
    <mergeCell ref="GVA38:GVD38"/>
    <mergeCell ref="GVE38:GVH38"/>
    <mergeCell ref="GVI38:GVL38"/>
    <mergeCell ref="GVM38:GVP38"/>
    <mergeCell ref="GVQ38:GVT38"/>
    <mergeCell ref="GUG38:GUJ38"/>
    <mergeCell ref="GUK38:GUN38"/>
    <mergeCell ref="GUO38:GUR38"/>
    <mergeCell ref="GUS38:GUV38"/>
    <mergeCell ref="GUW38:GUZ38"/>
    <mergeCell ref="GTM38:GTP38"/>
    <mergeCell ref="GTQ38:GTT38"/>
    <mergeCell ref="GTU38:GTX38"/>
    <mergeCell ref="GTY38:GUB38"/>
    <mergeCell ref="GUC38:GUF38"/>
    <mergeCell ref="GSS38:GSV38"/>
    <mergeCell ref="GSW38:GSZ38"/>
    <mergeCell ref="GTA38:GTD38"/>
    <mergeCell ref="GTE38:GTH38"/>
    <mergeCell ref="GTI38:GTL38"/>
    <mergeCell ref="GRY38:GSB38"/>
    <mergeCell ref="GSC38:GSF38"/>
    <mergeCell ref="GSG38:GSJ38"/>
    <mergeCell ref="GSK38:GSN38"/>
    <mergeCell ref="GSO38:GSR38"/>
    <mergeCell ref="GRE38:GRH38"/>
    <mergeCell ref="GRI38:GRL38"/>
    <mergeCell ref="GRM38:GRP38"/>
    <mergeCell ref="GRQ38:GRT38"/>
    <mergeCell ref="GRU38:GRX38"/>
    <mergeCell ref="GQK38:GQN38"/>
    <mergeCell ref="GQO38:GQR38"/>
    <mergeCell ref="GQS38:GQV38"/>
    <mergeCell ref="GQW38:GQZ38"/>
    <mergeCell ref="GRA38:GRD38"/>
    <mergeCell ref="GPQ38:GPT38"/>
    <mergeCell ref="GPU38:GPX38"/>
    <mergeCell ref="GPY38:GQB38"/>
    <mergeCell ref="GQC38:GQF38"/>
    <mergeCell ref="GQG38:GQJ38"/>
    <mergeCell ref="GOW38:GOZ38"/>
    <mergeCell ref="GPA38:GPD38"/>
    <mergeCell ref="GPE38:GPH38"/>
    <mergeCell ref="GPI38:GPL38"/>
    <mergeCell ref="GPM38:GPP38"/>
    <mergeCell ref="GOC38:GOF38"/>
    <mergeCell ref="GOG38:GOJ38"/>
    <mergeCell ref="GOK38:GON38"/>
    <mergeCell ref="GOO38:GOR38"/>
    <mergeCell ref="GOS38:GOV38"/>
    <mergeCell ref="GNI38:GNL38"/>
    <mergeCell ref="GNM38:GNP38"/>
    <mergeCell ref="GNQ38:GNT38"/>
    <mergeCell ref="GNU38:GNX38"/>
    <mergeCell ref="GNY38:GOB38"/>
    <mergeCell ref="GMO38:GMR38"/>
    <mergeCell ref="GMS38:GMV38"/>
    <mergeCell ref="GMW38:GMZ38"/>
    <mergeCell ref="GNA38:GND38"/>
    <mergeCell ref="GNE38:GNH38"/>
    <mergeCell ref="GLU38:GLX38"/>
    <mergeCell ref="GLY38:GMB38"/>
    <mergeCell ref="GMC38:GMF38"/>
    <mergeCell ref="GMG38:GMJ38"/>
    <mergeCell ref="GMK38:GMN38"/>
    <mergeCell ref="GLA38:GLD38"/>
    <mergeCell ref="GLE38:GLH38"/>
    <mergeCell ref="GLI38:GLL38"/>
    <mergeCell ref="GLM38:GLP38"/>
    <mergeCell ref="GLQ38:GLT38"/>
    <mergeCell ref="GKG38:GKJ38"/>
    <mergeCell ref="GKK38:GKN38"/>
    <mergeCell ref="GKO38:GKR38"/>
    <mergeCell ref="GKS38:GKV38"/>
    <mergeCell ref="GKW38:GKZ38"/>
    <mergeCell ref="GJM38:GJP38"/>
    <mergeCell ref="GJQ38:GJT38"/>
    <mergeCell ref="GJU38:GJX38"/>
    <mergeCell ref="GJY38:GKB38"/>
    <mergeCell ref="GKC38:GKF38"/>
    <mergeCell ref="GIS38:GIV38"/>
    <mergeCell ref="GIW38:GIZ38"/>
    <mergeCell ref="GJA38:GJD38"/>
    <mergeCell ref="GJE38:GJH38"/>
    <mergeCell ref="GJI38:GJL38"/>
    <mergeCell ref="GHY38:GIB38"/>
    <mergeCell ref="GIC38:GIF38"/>
    <mergeCell ref="GIG38:GIJ38"/>
    <mergeCell ref="GIK38:GIN38"/>
    <mergeCell ref="GIO38:GIR38"/>
    <mergeCell ref="GHE38:GHH38"/>
    <mergeCell ref="GHI38:GHL38"/>
    <mergeCell ref="GHM38:GHP38"/>
    <mergeCell ref="GHQ38:GHT38"/>
    <mergeCell ref="GHU38:GHX38"/>
    <mergeCell ref="GGK38:GGN38"/>
    <mergeCell ref="GGO38:GGR38"/>
    <mergeCell ref="GGS38:GGV38"/>
    <mergeCell ref="GGW38:GGZ38"/>
    <mergeCell ref="GHA38:GHD38"/>
    <mergeCell ref="GFQ38:GFT38"/>
    <mergeCell ref="GFU38:GFX38"/>
    <mergeCell ref="GFY38:GGB38"/>
    <mergeCell ref="GGC38:GGF38"/>
    <mergeCell ref="GGG38:GGJ38"/>
    <mergeCell ref="GEW38:GEZ38"/>
    <mergeCell ref="GFA38:GFD38"/>
    <mergeCell ref="GFE38:GFH38"/>
    <mergeCell ref="GFI38:GFL38"/>
    <mergeCell ref="GFM38:GFP38"/>
    <mergeCell ref="GEC38:GEF38"/>
    <mergeCell ref="GEG38:GEJ38"/>
    <mergeCell ref="GEK38:GEN38"/>
    <mergeCell ref="GEO38:GER38"/>
    <mergeCell ref="GES38:GEV38"/>
    <mergeCell ref="GDI38:GDL38"/>
    <mergeCell ref="GDM38:GDP38"/>
    <mergeCell ref="GDQ38:GDT38"/>
    <mergeCell ref="GDU38:GDX38"/>
    <mergeCell ref="GDY38:GEB38"/>
    <mergeCell ref="GCO38:GCR38"/>
    <mergeCell ref="GCS38:GCV38"/>
    <mergeCell ref="GCW38:GCZ38"/>
    <mergeCell ref="GDA38:GDD38"/>
    <mergeCell ref="GDE38:GDH38"/>
    <mergeCell ref="GBU38:GBX38"/>
    <mergeCell ref="GBY38:GCB38"/>
    <mergeCell ref="GCC38:GCF38"/>
    <mergeCell ref="GCG38:GCJ38"/>
    <mergeCell ref="GCK38:GCN38"/>
    <mergeCell ref="GBA38:GBD38"/>
    <mergeCell ref="GBE38:GBH38"/>
    <mergeCell ref="GBI38:GBL38"/>
    <mergeCell ref="GBM38:GBP38"/>
    <mergeCell ref="GBQ38:GBT38"/>
    <mergeCell ref="GAG38:GAJ38"/>
    <mergeCell ref="GAK38:GAN38"/>
    <mergeCell ref="GAO38:GAR38"/>
    <mergeCell ref="GAS38:GAV38"/>
    <mergeCell ref="GAW38:GAZ38"/>
    <mergeCell ref="FZM38:FZP38"/>
    <mergeCell ref="FZQ38:FZT38"/>
    <mergeCell ref="FZU38:FZX38"/>
    <mergeCell ref="FZY38:GAB38"/>
    <mergeCell ref="GAC38:GAF38"/>
    <mergeCell ref="FYS38:FYV38"/>
    <mergeCell ref="FYW38:FYZ38"/>
    <mergeCell ref="FZA38:FZD38"/>
    <mergeCell ref="FZE38:FZH38"/>
    <mergeCell ref="FZI38:FZL38"/>
    <mergeCell ref="FXY38:FYB38"/>
    <mergeCell ref="FYC38:FYF38"/>
    <mergeCell ref="FYG38:FYJ38"/>
    <mergeCell ref="FYK38:FYN38"/>
    <mergeCell ref="FYO38:FYR38"/>
    <mergeCell ref="FXE38:FXH38"/>
    <mergeCell ref="FXI38:FXL38"/>
    <mergeCell ref="FXM38:FXP38"/>
    <mergeCell ref="FXQ38:FXT38"/>
    <mergeCell ref="FXU38:FXX38"/>
    <mergeCell ref="FWK38:FWN38"/>
    <mergeCell ref="FWO38:FWR38"/>
    <mergeCell ref="FWS38:FWV38"/>
    <mergeCell ref="FWW38:FWZ38"/>
    <mergeCell ref="FXA38:FXD38"/>
    <mergeCell ref="FVQ38:FVT38"/>
    <mergeCell ref="FVU38:FVX38"/>
    <mergeCell ref="FVY38:FWB38"/>
    <mergeCell ref="FWC38:FWF38"/>
    <mergeCell ref="FWG38:FWJ38"/>
    <mergeCell ref="FUW38:FUZ38"/>
    <mergeCell ref="FVA38:FVD38"/>
    <mergeCell ref="FVE38:FVH38"/>
    <mergeCell ref="FVI38:FVL38"/>
    <mergeCell ref="FVM38:FVP38"/>
    <mergeCell ref="FUC38:FUF38"/>
    <mergeCell ref="FUG38:FUJ38"/>
    <mergeCell ref="FUK38:FUN38"/>
    <mergeCell ref="FUO38:FUR38"/>
    <mergeCell ref="FUS38:FUV38"/>
    <mergeCell ref="FTI38:FTL38"/>
    <mergeCell ref="FTM38:FTP38"/>
    <mergeCell ref="FTQ38:FTT38"/>
    <mergeCell ref="FTU38:FTX38"/>
    <mergeCell ref="FTY38:FUB38"/>
    <mergeCell ref="FSO38:FSR38"/>
    <mergeCell ref="FSS38:FSV38"/>
    <mergeCell ref="FSW38:FSZ38"/>
    <mergeCell ref="FTA38:FTD38"/>
    <mergeCell ref="FTE38:FTH38"/>
    <mergeCell ref="FRU38:FRX38"/>
    <mergeCell ref="FRY38:FSB38"/>
    <mergeCell ref="FSC38:FSF38"/>
    <mergeCell ref="FSG38:FSJ38"/>
    <mergeCell ref="FSK38:FSN38"/>
    <mergeCell ref="FRA38:FRD38"/>
    <mergeCell ref="FRE38:FRH38"/>
    <mergeCell ref="FRI38:FRL38"/>
    <mergeCell ref="FRM38:FRP38"/>
    <mergeCell ref="FRQ38:FRT38"/>
    <mergeCell ref="FQG38:FQJ38"/>
    <mergeCell ref="FQK38:FQN38"/>
    <mergeCell ref="FQO38:FQR38"/>
    <mergeCell ref="FQS38:FQV38"/>
    <mergeCell ref="FQW38:FQZ38"/>
    <mergeCell ref="FPM38:FPP38"/>
    <mergeCell ref="FPQ38:FPT38"/>
    <mergeCell ref="FPU38:FPX38"/>
    <mergeCell ref="FPY38:FQB38"/>
    <mergeCell ref="FQC38:FQF38"/>
    <mergeCell ref="FOS38:FOV38"/>
    <mergeCell ref="FOW38:FOZ38"/>
    <mergeCell ref="FPA38:FPD38"/>
    <mergeCell ref="FPE38:FPH38"/>
    <mergeCell ref="FPI38:FPL38"/>
    <mergeCell ref="FNY38:FOB38"/>
    <mergeCell ref="FOC38:FOF38"/>
    <mergeCell ref="FOG38:FOJ38"/>
    <mergeCell ref="FOK38:FON38"/>
    <mergeCell ref="FOO38:FOR38"/>
    <mergeCell ref="FNE38:FNH38"/>
    <mergeCell ref="FNI38:FNL38"/>
    <mergeCell ref="FNM38:FNP38"/>
    <mergeCell ref="FNQ38:FNT38"/>
    <mergeCell ref="FNU38:FNX38"/>
    <mergeCell ref="FMK38:FMN38"/>
    <mergeCell ref="FMO38:FMR38"/>
    <mergeCell ref="FMS38:FMV38"/>
    <mergeCell ref="FMW38:FMZ38"/>
    <mergeCell ref="FNA38:FND38"/>
    <mergeCell ref="FLQ38:FLT38"/>
    <mergeCell ref="FLU38:FLX38"/>
    <mergeCell ref="FLY38:FMB38"/>
    <mergeCell ref="FMC38:FMF38"/>
    <mergeCell ref="FMG38:FMJ38"/>
    <mergeCell ref="FKW38:FKZ38"/>
    <mergeCell ref="FLA38:FLD38"/>
    <mergeCell ref="FLE38:FLH38"/>
    <mergeCell ref="FLI38:FLL38"/>
    <mergeCell ref="FLM38:FLP38"/>
    <mergeCell ref="FKC38:FKF38"/>
    <mergeCell ref="FKG38:FKJ38"/>
    <mergeCell ref="FKK38:FKN38"/>
    <mergeCell ref="FKO38:FKR38"/>
    <mergeCell ref="FKS38:FKV38"/>
    <mergeCell ref="FJI38:FJL38"/>
    <mergeCell ref="FJM38:FJP38"/>
    <mergeCell ref="FJQ38:FJT38"/>
    <mergeCell ref="FJU38:FJX38"/>
    <mergeCell ref="FJY38:FKB38"/>
    <mergeCell ref="FIO38:FIR38"/>
    <mergeCell ref="FIS38:FIV38"/>
    <mergeCell ref="FIW38:FIZ38"/>
    <mergeCell ref="FJA38:FJD38"/>
    <mergeCell ref="FJE38:FJH38"/>
    <mergeCell ref="FHU38:FHX38"/>
    <mergeCell ref="FHY38:FIB38"/>
    <mergeCell ref="FIC38:FIF38"/>
    <mergeCell ref="FIG38:FIJ38"/>
    <mergeCell ref="FIK38:FIN38"/>
    <mergeCell ref="FHA38:FHD38"/>
    <mergeCell ref="FHE38:FHH38"/>
    <mergeCell ref="FHI38:FHL38"/>
    <mergeCell ref="FHM38:FHP38"/>
    <mergeCell ref="FHQ38:FHT38"/>
    <mergeCell ref="FGG38:FGJ38"/>
    <mergeCell ref="FGK38:FGN38"/>
    <mergeCell ref="FGO38:FGR38"/>
    <mergeCell ref="FGS38:FGV38"/>
    <mergeCell ref="FGW38:FGZ38"/>
    <mergeCell ref="FFM38:FFP38"/>
    <mergeCell ref="FFQ38:FFT38"/>
    <mergeCell ref="FFU38:FFX38"/>
    <mergeCell ref="FFY38:FGB38"/>
    <mergeCell ref="FGC38:FGF38"/>
    <mergeCell ref="FES38:FEV38"/>
    <mergeCell ref="FEW38:FEZ38"/>
    <mergeCell ref="FFA38:FFD38"/>
    <mergeCell ref="FFE38:FFH38"/>
    <mergeCell ref="FFI38:FFL38"/>
    <mergeCell ref="FDY38:FEB38"/>
    <mergeCell ref="FEC38:FEF38"/>
    <mergeCell ref="FEG38:FEJ38"/>
    <mergeCell ref="FEK38:FEN38"/>
    <mergeCell ref="FEO38:FER38"/>
    <mergeCell ref="FDE38:FDH38"/>
    <mergeCell ref="FDI38:FDL38"/>
    <mergeCell ref="FDM38:FDP38"/>
    <mergeCell ref="FDQ38:FDT38"/>
    <mergeCell ref="FDU38:FDX38"/>
    <mergeCell ref="FCK38:FCN38"/>
    <mergeCell ref="FCO38:FCR38"/>
    <mergeCell ref="FCS38:FCV38"/>
    <mergeCell ref="FCW38:FCZ38"/>
    <mergeCell ref="FDA38:FDD38"/>
    <mergeCell ref="FBQ38:FBT38"/>
    <mergeCell ref="FBU38:FBX38"/>
    <mergeCell ref="FBY38:FCB38"/>
    <mergeCell ref="FCC38:FCF38"/>
    <mergeCell ref="FCG38:FCJ38"/>
    <mergeCell ref="FAW38:FAZ38"/>
    <mergeCell ref="FBA38:FBD38"/>
    <mergeCell ref="FBE38:FBH38"/>
    <mergeCell ref="FBI38:FBL38"/>
    <mergeCell ref="FBM38:FBP38"/>
    <mergeCell ref="FAC38:FAF38"/>
    <mergeCell ref="FAG38:FAJ38"/>
    <mergeCell ref="FAK38:FAN38"/>
    <mergeCell ref="FAO38:FAR38"/>
    <mergeCell ref="FAS38:FAV38"/>
    <mergeCell ref="EZI38:EZL38"/>
    <mergeCell ref="EZM38:EZP38"/>
    <mergeCell ref="EZQ38:EZT38"/>
    <mergeCell ref="EZU38:EZX38"/>
    <mergeCell ref="EZY38:FAB38"/>
    <mergeCell ref="EYO38:EYR38"/>
    <mergeCell ref="EYS38:EYV38"/>
    <mergeCell ref="EYW38:EYZ38"/>
    <mergeCell ref="EZA38:EZD38"/>
    <mergeCell ref="EZE38:EZH38"/>
    <mergeCell ref="EXU38:EXX38"/>
    <mergeCell ref="EXY38:EYB38"/>
    <mergeCell ref="EYC38:EYF38"/>
    <mergeCell ref="EYG38:EYJ38"/>
    <mergeCell ref="EYK38:EYN38"/>
    <mergeCell ref="EXA38:EXD38"/>
    <mergeCell ref="EXE38:EXH38"/>
    <mergeCell ref="EXI38:EXL38"/>
    <mergeCell ref="EXM38:EXP38"/>
    <mergeCell ref="EXQ38:EXT38"/>
    <mergeCell ref="EWG38:EWJ38"/>
    <mergeCell ref="EWK38:EWN38"/>
    <mergeCell ref="EWO38:EWR38"/>
    <mergeCell ref="EWS38:EWV38"/>
    <mergeCell ref="EWW38:EWZ38"/>
    <mergeCell ref="EVM38:EVP38"/>
    <mergeCell ref="EVQ38:EVT38"/>
    <mergeCell ref="EVU38:EVX38"/>
    <mergeCell ref="EVY38:EWB38"/>
    <mergeCell ref="EWC38:EWF38"/>
    <mergeCell ref="EUS38:EUV38"/>
    <mergeCell ref="EUW38:EUZ38"/>
    <mergeCell ref="EVA38:EVD38"/>
    <mergeCell ref="EVE38:EVH38"/>
    <mergeCell ref="EVI38:EVL38"/>
    <mergeCell ref="ETY38:EUB38"/>
    <mergeCell ref="EUC38:EUF38"/>
    <mergeCell ref="EUG38:EUJ38"/>
    <mergeCell ref="EUK38:EUN38"/>
    <mergeCell ref="EUO38:EUR38"/>
    <mergeCell ref="ETE38:ETH38"/>
    <mergeCell ref="ETI38:ETL38"/>
    <mergeCell ref="ETM38:ETP38"/>
    <mergeCell ref="ETQ38:ETT38"/>
    <mergeCell ref="ETU38:ETX38"/>
    <mergeCell ref="ESK38:ESN38"/>
    <mergeCell ref="ESO38:ESR38"/>
    <mergeCell ref="ESS38:ESV38"/>
    <mergeCell ref="ESW38:ESZ38"/>
    <mergeCell ref="ETA38:ETD38"/>
    <mergeCell ref="ERQ38:ERT38"/>
    <mergeCell ref="ERU38:ERX38"/>
    <mergeCell ref="ERY38:ESB38"/>
    <mergeCell ref="ESC38:ESF38"/>
    <mergeCell ref="ESG38:ESJ38"/>
    <mergeCell ref="EQW38:EQZ38"/>
    <mergeCell ref="ERA38:ERD38"/>
    <mergeCell ref="ERE38:ERH38"/>
    <mergeCell ref="ERI38:ERL38"/>
    <mergeCell ref="ERM38:ERP38"/>
    <mergeCell ref="EQC38:EQF38"/>
    <mergeCell ref="EQG38:EQJ38"/>
    <mergeCell ref="EQK38:EQN38"/>
    <mergeCell ref="EQO38:EQR38"/>
    <mergeCell ref="EQS38:EQV38"/>
    <mergeCell ref="EPI38:EPL38"/>
    <mergeCell ref="EPM38:EPP38"/>
    <mergeCell ref="EPQ38:EPT38"/>
    <mergeCell ref="EPU38:EPX38"/>
    <mergeCell ref="EPY38:EQB38"/>
    <mergeCell ref="EOO38:EOR38"/>
    <mergeCell ref="EOS38:EOV38"/>
    <mergeCell ref="EOW38:EOZ38"/>
    <mergeCell ref="EPA38:EPD38"/>
    <mergeCell ref="EPE38:EPH38"/>
    <mergeCell ref="ENU38:ENX38"/>
    <mergeCell ref="ENY38:EOB38"/>
    <mergeCell ref="EOC38:EOF38"/>
    <mergeCell ref="EOG38:EOJ38"/>
    <mergeCell ref="EOK38:EON38"/>
    <mergeCell ref="ENA38:END38"/>
    <mergeCell ref="ENE38:ENH38"/>
    <mergeCell ref="ENI38:ENL38"/>
    <mergeCell ref="ENM38:ENP38"/>
    <mergeCell ref="ENQ38:ENT38"/>
    <mergeCell ref="EMG38:EMJ38"/>
    <mergeCell ref="EMK38:EMN38"/>
    <mergeCell ref="EMO38:EMR38"/>
    <mergeCell ref="EMS38:EMV38"/>
    <mergeCell ref="EMW38:EMZ38"/>
    <mergeCell ref="ELM38:ELP38"/>
    <mergeCell ref="ELQ38:ELT38"/>
    <mergeCell ref="ELU38:ELX38"/>
    <mergeCell ref="ELY38:EMB38"/>
    <mergeCell ref="EMC38:EMF38"/>
    <mergeCell ref="EKS38:EKV38"/>
    <mergeCell ref="EKW38:EKZ38"/>
    <mergeCell ref="ELA38:ELD38"/>
    <mergeCell ref="ELE38:ELH38"/>
    <mergeCell ref="ELI38:ELL38"/>
    <mergeCell ref="EJY38:EKB38"/>
    <mergeCell ref="EKC38:EKF38"/>
    <mergeCell ref="EKG38:EKJ38"/>
    <mergeCell ref="EKK38:EKN38"/>
    <mergeCell ref="EKO38:EKR38"/>
    <mergeCell ref="EJE38:EJH38"/>
    <mergeCell ref="EJI38:EJL38"/>
    <mergeCell ref="EJM38:EJP38"/>
    <mergeCell ref="EJQ38:EJT38"/>
    <mergeCell ref="EJU38:EJX38"/>
    <mergeCell ref="EIK38:EIN38"/>
    <mergeCell ref="EIO38:EIR38"/>
    <mergeCell ref="EIS38:EIV38"/>
    <mergeCell ref="EIW38:EIZ38"/>
    <mergeCell ref="EJA38:EJD38"/>
    <mergeCell ref="EHQ38:EHT38"/>
    <mergeCell ref="EHU38:EHX38"/>
    <mergeCell ref="EHY38:EIB38"/>
    <mergeCell ref="EIC38:EIF38"/>
    <mergeCell ref="EIG38:EIJ38"/>
    <mergeCell ref="EGW38:EGZ38"/>
    <mergeCell ref="EHA38:EHD38"/>
    <mergeCell ref="EHE38:EHH38"/>
    <mergeCell ref="EHI38:EHL38"/>
    <mergeCell ref="EHM38:EHP38"/>
    <mergeCell ref="EGC38:EGF38"/>
    <mergeCell ref="EGG38:EGJ38"/>
    <mergeCell ref="EGK38:EGN38"/>
    <mergeCell ref="EGO38:EGR38"/>
    <mergeCell ref="EGS38:EGV38"/>
    <mergeCell ref="EFI38:EFL38"/>
    <mergeCell ref="EFM38:EFP38"/>
    <mergeCell ref="EFQ38:EFT38"/>
    <mergeCell ref="EFU38:EFX38"/>
    <mergeCell ref="EFY38:EGB38"/>
    <mergeCell ref="EEO38:EER38"/>
    <mergeCell ref="EES38:EEV38"/>
    <mergeCell ref="EEW38:EEZ38"/>
    <mergeCell ref="EFA38:EFD38"/>
    <mergeCell ref="EFE38:EFH38"/>
    <mergeCell ref="EDU38:EDX38"/>
    <mergeCell ref="EDY38:EEB38"/>
    <mergeCell ref="EEC38:EEF38"/>
    <mergeCell ref="EEG38:EEJ38"/>
    <mergeCell ref="EEK38:EEN38"/>
    <mergeCell ref="EDA38:EDD38"/>
    <mergeCell ref="EDE38:EDH38"/>
    <mergeCell ref="EDI38:EDL38"/>
    <mergeCell ref="EDM38:EDP38"/>
    <mergeCell ref="EDQ38:EDT38"/>
    <mergeCell ref="ECG38:ECJ38"/>
    <mergeCell ref="ECK38:ECN38"/>
    <mergeCell ref="ECO38:ECR38"/>
    <mergeCell ref="ECS38:ECV38"/>
    <mergeCell ref="ECW38:ECZ38"/>
    <mergeCell ref="EBM38:EBP38"/>
    <mergeCell ref="EBQ38:EBT38"/>
    <mergeCell ref="EBU38:EBX38"/>
    <mergeCell ref="EBY38:ECB38"/>
    <mergeCell ref="ECC38:ECF38"/>
    <mergeCell ref="EAS38:EAV38"/>
    <mergeCell ref="EAW38:EAZ38"/>
    <mergeCell ref="EBA38:EBD38"/>
    <mergeCell ref="EBE38:EBH38"/>
    <mergeCell ref="EBI38:EBL38"/>
    <mergeCell ref="DZY38:EAB38"/>
    <mergeCell ref="EAC38:EAF38"/>
    <mergeCell ref="EAG38:EAJ38"/>
    <mergeCell ref="EAK38:EAN38"/>
    <mergeCell ref="EAO38:EAR38"/>
    <mergeCell ref="DZE38:DZH38"/>
    <mergeCell ref="DZI38:DZL38"/>
    <mergeCell ref="DZM38:DZP38"/>
    <mergeCell ref="DZQ38:DZT38"/>
    <mergeCell ref="DZU38:DZX38"/>
    <mergeCell ref="DYK38:DYN38"/>
    <mergeCell ref="DYO38:DYR38"/>
    <mergeCell ref="DYS38:DYV38"/>
    <mergeCell ref="DYW38:DYZ38"/>
    <mergeCell ref="DZA38:DZD38"/>
    <mergeCell ref="DXQ38:DXT38"/>
    <mergeCell ref="DXU38:DXX38"/>
    <mergeCell ref="DXY38:DYB38"/>
    <mergeCell ref="DYC38:DYF38"/>
    <mergeCell ref="DYG38:DYJ38"/>
    <mergeCell ref="DWW38:DWZ38"/>
    <mergeCell ref="DXA38:DXD38"/>
    <mergeCell ref="DXE38:DXH38"/>
    <mergeCell ref="DXI38:DXL38"/>
    <mergeCell ref="DXM38:DXP38"/>
    <mergeCell ref="DWC38:DWF38"/>
    <mergeCell ref="DWG38:DWJ38"/>
    <mergeCell ref="DWK38:DWN38"/>
    <mergeCell ref="DWO38:DWR38"/>
    <mergeCell ref="DWS38:DWV38"/>
    <mergeCell ref="DVI38:DVL38"/>
    <mergeCell ref="DVM38:DVP38"/>
    <mergeCell ref="DVQ38:DVT38"/>
    <mergeCell ref="DVU38:DVX38"/>
    <mergeCell ref="DVY38:DWB38"/>
    <mergeCell ref="DUO38:DUR38"/>
    <mergeCell ref="DUS38:DUV38"/>
    <mergeCell ref="DUW38:DUZ38"/>
    <mergeCell ref="DVA38:DVD38"/>
    <mergeCell ref="DVE38:DVH38"/>
    <mergeCell ref="DTU38:DTX38"/>
    <mergeCell ref="DTY38:DUB38"/>
    <mergeCell ref="DUC38:DUF38"/>
    <mergeCell ref="DUG38:DUJ38"/>
    <mergeCell ref="DUK38:DUN38"/>
    <mergeCell ref="DTA38:DTD38"/>
    <mergeCell ref="DTE38:DTH38"/>
    <mergeCell ref="DTI38:DTL38"/>
    <mergeCell ref="DTM38:DTP38"/>
    <mergeCell ref="DTQ38:DTT38"/>
    <mergeCell ref="DSG38:DSJ38"/>
    <mergeCell ref="DSK38:DSN38"/>
    <mergeCell ref="DSO38:DSR38"/>
    <mergeCell ref="DSS38:DSV38"/>
    <mergeCell ref="DSW38:DSZ38"/>
    <mergeCell ref="DRM38:DRP38"/>
    <mergeCell ref="DRQ38:DRT38"/>
    <mergeCell ref="DRU38:DRX38"/>
    <mergeCell ref="DRY38:DSB38"/>
    <mergeCell ref="DSC38:DSF38"/>
    <mergeCell ref="DQS38:DQV38"/>
    <mergeCell ref="DQW38:DQZ38"/>
    <mergeCell ref="DRA38:DRD38"/>
    <mergeCell ref="DRE38:DRH38"/>
    <mergeCell ref="DRI38:DRL38"/>
    <mergeCell ref="DPY38:DQB38"/>
    <mergeCell ref="DQC38:DQF38"/>
    <mergeCell ref="DQG38:DQJ38"/>
    <mergeCell ref="DQK38:DQN38"/>
    <mergeCell ref="DQO38:DQR38"/>
    <mergeCell ref="DPE38:DPH38"/>
    <mergeCell ref="DPI38:DPL38"/>
    <mergeCell ref="DPM38:DPP38"/>
    <mergeCell ref="DPQ38:DPT38"/>
    <mergeCell ref="DPU38:DPX38"/>
    <mergeCell ref="DOK38:DON38"/>
    <mergeCell ref="DOO38:DOR38"/>
    <mergeCell ref="DOS38:DOV38"/>
    <mergeCell ref="DOW38:DOZ38"/>
    <mergeCell ref="DPA38:DPD38"/>
    <mergeCell ref="DNQ38:DNT38"/>
    <mergeCell ref="DNU38:DNX38"/>
    <mergeCell ref="DNY38:DOB38"/>
    <mergeCell ref="DOC38:DOF38"/>
    <mergeCell ref="DOG38:DOJ38"/>
    <mergeCell ref="DMW38:DMZ38"/>
    <mergeCell ref="DNA38:DND38"/>
    <mergeCell ref="DNE38:DNH38"/>
    <mergeCell ref="DNI38:DNL38"/>
    <mergeCell ref="DNM38:DNP38"/>
    <mergeCell ref="DMC38:DMF38"/>
    <mergeCell ref="DMG38:DMJ38"/>
    <mergeCell ref="DMK38:DMN38"/>
    <mergeCell ref="DMO38:DMR38"/>
    <mergeCell ref="DMS38:DMV38"/>
    <mergeCell ref="DLI38:DLL38"/>
    <mergeCell ref="DLM38:DLP38"/>
    <mergeCell ref="DLQ38:DLT38"/>
    <mergeCell ref="DLU38:DLX38"/>
    <mergeCell ref="DLY38:DMB38"/>
    <mergeCell ref="DKO38:DKR38"/>
    <mergeCell ref="DKS38:DKV38"/>
    <mergeCell ref="DKW38:DKZ38"/>
    <mergeCell ref="DLA38:DLD38"/>
    <mergeCell ref="DLE38:DLH38"/>
    <mergeCell ref="DJU38:DJX38"/>
    <mergeCell ref="DJY38:DKB38"/>
    <mergeCell ref="DKC38:DKF38"/>
    <mergeCell ref="DKG38:DKJ38"/>
    <mergeCell ref="DKK38:DKN38"/>
    <mergeCell ref="DJA38:DJD38"/>
    <mergeCell ref="DJE38:DJH38"/>
    <mergeCell ref="DJI38:DJL38"/>
    <mergeCell ref="DJM38:DJP38"/>
    <mergeCell ref="DJQ38:DJT38"/>
    <mergeCell ref="DIG38:DIJ38"/>
    <mergeCell ref="DIK38:DIN38"/>
    <mergeCell ref="DIO38:DIR38"/>
    <mergeCell ref="DIS38:DIV38"/>
    <mergeCell ref="DIW38:DIZ38"/>
    <mergeCell ref="DHM38:DHP38"/>
    <mergeCell ref="DHQ38:DHT38"/>
    <mergeCell ref="DHU38:DHX38"/>
    <mergeCell ref="DHY38:DIB38"/>
    <mergeCell ref="DIC38:DIF38"/>
    <mergeCell ref="DGS38:DGV38"/>
    <mergeCell ref="DGW38:DGZ38"/>
    <mergeCell ref="DHA38:DHD38"/>
    <mergeCell ref="DHE38:DHH38"/>
    <mergeCell ref="DHI38:DHL38"/>
    <mergeCell ref="DFY38:DGB38"/>
    <mergeCell ref="DGC38:DGF38"/>
    <mergeCell ref="DGG38:DGJ38"/>
    <mergeCell ref="DGK38:DGN38"/>
    <mergeCell ref="DGO38:DGR38"/>
    <mergeCell ref="DFE38:DFH38"/>
    <mergeCell ref="DFI38:DFL38"/>
    <mergeCell ref="DFM38:DFP38"/>
    <mergeCell ref="DFQ38:DFT38"/>
    <mergeCell ref="DFU38:DFX38"/>
    <mergeCell ref="DEK38:DEN38"/>
    <mergeCell ref="DEO38:DER38"/>
    <mergeCell ref="DES38:DEV38"/>
    <mergeCell ref="DEW38:DEZ38"/>
    <mergeCell ref="DFA38:DFD38"/>
    <mergeCell ref="DDQ38:DDT38"/>
    <mergeCell ref="DDU38:DDX38"/>
    <mergeCell ref="DDY38:DEB38"/>
    <mergeCell ref="DEC38:DEF38"/>
    <mergeCell ref="DEG38:DEJ38"/>
    <mergeCell ref="DCW38:DCZ38"/>
    <mergeCell ref="DDA38:DDD38"/>
    <mergeCell ref="DDE38:DDH38"/>
    <mergeCell ref="DDI38:DDL38"/>
    <mergeCell ref="DDM38:DDP38"/>
    <mergeCell ref="DCC38:DCF38"/>
    <mergeCell ref="DCG38:DCJ38"/>
    <mergeCell ref="DCK38:DCN38"/>
    <mergeCell ref="DCO38:DCR38"/>
    <mergeCell ref="DCS38:DCV38"/>
    <mergeCell ref="DBI38:DBL38"/>
    <mergeCell ref="DBM38:DBP38"/>
    <mergeCell ref="DBQ38:DBT38"/>
    <mergeCell ref="DBU38:DBX38"/>
    <mergeCell ref="DBY38:DCB38"/>
    <mergeCell ref="DAO38:DAR38"/>
    <mergeCell ref="DAS38:DAV38"/>
    <mergeCell ref="DAW38:DAZ38"/>
    <mergeCell ref="DBA38:DBD38"/>
    <mergeCell ref="DBE38:DBH38"/>
    <mergeCell ref="CZU38:CZX38"/>
    <mergeCell ref="CZY38:DAB38"/>
    <mergeCell ref="DAC38:DAF38"/>
    <mergeCell ref="DAG38:DAJ38"/>
    <mergeCell ref="DAK38:DAN38"/>
    <mergeCell ref="CZA38:CZD38"/>
    <mergeCell ref="CZE38:CZH38"/>
    <mergeCell ref="CZI38:CZL38"/>
    <mergeCell ref="CZM38:CZP38"/>
    <mergeCell ref="CZQ38:CZT38"/>
    <mergeCell ref="CYG38:CYJ38"/>
    <mergeCell ref="CYK38:CYN38"/>
    <mergeCell ref="CYO38:CYR38"/>
    <mergeCell ref="CYS38:CYV38"/>
    <mergeCell ref="CYW38:CYZ38"/>
    <mergeCell ref="CXM38:CXP38"/>
    <mergeCell ref="CXQ38:CXT38"/>
    <mergeCell ref="CXU38:CXX38"/>
    <mergeCell ref="CXY38:CYB38"/>
    <mergeCell ref="CYC38:CYF38"/>
    <mergeCell ref="CWS38:CWV38"/>
    <mergeCell ref="CWW38:CWZ38"/>
    <mergeCell ref="CXA38:CXD38"/>
    <mergeCell ref="CXE38:CXH38"/>
    <mergeCell ref="CXI38:CXL38"/>
    <mergeCell ref="CVY38:CWB38"/>
    <mergeCell ref="CWC38:CWF38"/>
    <mergeCell ref="CWG38:CWJ38"/>
    <mergeCell ref="CWK38:CWN38"/>
    <mergeCell ref="CWO38:CWR38"/>
    <mergeCell ref="CVE38:CVH38"/>
    <mergeCell ref="CVI38:CVL38"/>
    <mergeCell ref="CVM38:CVP38"/>
    <mergeCell ref="CVQ38:CVT38"/>
    <mergeCell ref="CVU38:CVX38"/>
    <mergeCell ref="CUK38:CUN38"/>
    <mergeCell ref="CUO38:CUR38"/>
    <mergeCell ref="CUS38:CUV38"/>
    <mergeCell ref="CUW38:CUZ38"/>
    <mergeCell ref="CVA38:CVD38"/>
    <mergeCell ref="CTQ38:CTT38"/>
    <mergeCell ref="CTU38:CTX38"/>
    <mergeCell ref="CTY38:CUB38"/>
    <mergeCell ref="CUC38:CUF38"/>
    <mergeCell ref="CUG38:CUJ38"/>
    <mergeCell ref="CSW38:CSZ38"/>
    <mergeCell ref="CTA38:CTD38"/>
    <mergeCell ref="CTE38:CTH38"/>
    <mergeCell ref="CTI38:CTL38"/>
    <mergeCell ref="CTM38:CTP38"/>
    <mergeCell ref="CSC38:CSF38"/>
    <mergeCell ref="CSG38:CSJ38"/>
    <mergeCell ref="CSK38:CSN38"/>
    <mergeCell ref="CSO38:CSR38"/>
    <mergeCell ref="CSS38:CSV38"/>
    <mergeCell ref="CRI38:CRL38"/>
    <mergeCell ref="CRM38:CRP38"/>
    <mergeCell ref="CRQ38:CRT38"/>
    <mergeCell ref="CRU38:CRX38"/>
    <mergeCell ref="CRY38:CSB38"/>
    <mergeCell ref="CQO38:CQR38"/>
    <mergeCell ref="CQS38:CQV38"/>
    <mergeCell ref="CQW38:CQZ38"/>
    <mergeCell ref="CRA38:CRD38"/>
    <mergeCell ref="CRE38:CRH38"/>
    <mergeCell ref="CPU38:CPX38"/>
    <mergeCell ref="CPY38:CQB38"/>
    <mergeCell ref="CQC38:CQF38"/>
    <mergeCell ref="CQG38:CQJ38"/>
    <mergeCell ref="CQK38:CQN38"/>
    <mergeCell ref="CPA38:CPD38"/>
    <mergeCell ref="CPE38:CPH38"/>
    <mergeCell ref="CPI38:CPL38"/>
    <mergeCell ref="CPM38:CPP38"/>
    <mergeCell ref="CPQ38:CPT38"/>
    <mergeCell ref="COG38:COJ38"/>
    <mergeCell ref="COK38:CON38"/>
    <mergeCell ref="COO38:COR38"/>
    <mergeCell ref="COS38:COV38"/>
    <mergeCell ref="COW38:COZ38"/>
    <mergeCell ref="CNM38:CNP38"/>
    <mergeCell ref="CNQ38:CNT38"/>
    <mergeCell ref="CNU38:CNX38"/>
    <mergeCell ref="CNY38:COB38"/>
    <mergeCell ref="COC38:COF38"/>
    <mergeCell ref="CMS38:CMV38"/>
    <mergeCell ref="CMW38:CMZ38"/>
    <mergeCell ref="CNA38:CND38"/>
    <mergeCell ref="CNE38:CNH38"/>
    <mergeCell ref="CNI38:CNL38"/>
    <mergeCell ref="CLY38:CMB38"/>
    <mergeCell ref="CMC38:CMF38"/>
    <mergeCell ref="CMG38:CMJ38"/>
    <mergeCell ref="CMK38:CMN38"/>
    <mergeCell ref="CMO38:CMR38"/>
    <mergeCell ref="CLE38:CLH38"/>
    <mergeCell ref="CLI38:CLL38"/>
    <mergeCell ref="CLM38:CLP38"/>
    <mergeCell ref="CLQ38:CLT38"/>
    <mergeCell ref="CLU38:CLX38"/>
    <mergeCell ref="CKK38:CKN38"/>
    <mergeCell ref="CKO38:CKR38"/>
    <mergeCell ref="CKS38:CKV38"/>
    <mergeCell ref="CKW38:CKZ38"/>
    <mergeCell ref="CLA38:CLD38"/>
    <mergeCell ref="CJQ38:CJT38"/>
    <mergeCell ref="CJU38:CJX38"/>
    <mergeCell ref="CJY38:CKB38"/>
    <mergeCell ref="CKC38:CKF38"/>
    <mergeCell ref="CKG38:CKJ38"/>
    <mergeCell ref="CIW38:CIZ38"/>
    <mergeCell ref="CJA38:CJD38"/>
    <mergeCell ref="CJE38:CJH38"/>
    <mergeCell ref="CJI38:CJL38"/>
    <mergeCell ref="CJM38:CJP38"/>
    <mergeCell ref="CIC38:CIF38"/>
    <mergeCell ref="CIG38:CIJ38"/>
    <mergeCell ref="CIK38:CIN38"/>
    <mergeCell ref="CIO38:CIR38"/>
    <mergeCell ref="CIS38:CIV38"/>
    <mergeCell ref="CHI38:CHL38"/>
    <mergeCell ref="CHM38:CHP38"/>
    <mergeCell ref="CHQ38:CHT38"/>
    <mergeCell ref="CHU38:CHX38"/>
    <mergeCell ref="CHY38:CIB38"/>
    <mergeCell ref="CGO38:CGR38"/>
    <mergeCell ref="CGS38:CGV38"/>
    <mergeCell ref="CGW38:CGZ38"/>
    <mergeCell ref="CHA38:CHD38"/>
    <mergeCell ref="CHE38:CHH38"/>
    <mergeCell ref="CFU38:CFX38"/>
    <mergeCell ref="CFY38:CGB38"/>
    <mergeCell ref="CGC38:CGF38"/>
    <mergeCell ref="CGG38:CGJ38"/>
    <mergeCell ref="CGK38:CGN38"/>
    <mergeCell ref="CFA38:CFD38"/>
    <mergeCell ref="CFE38:CFH38"/>
    <mergeCell ref="CFI38:CFL38"/>
    <mergeCell ref="CFM38:CFP38"/>
    <mergeCell ref="CFQ38:CFT38"/>
    <mergeCell ref="CEG38:CEJ38"/>
    <mergeCell ref="CEK38:CEN38"/>
    <mergeCell ref="CEO38:CER38"/>
    <mergeCell ref="CES38:CEV38"/>
    <mergeCell ref="CEW38:CEZ38"/>
    <mergeCell ref="CDM38:CDP38"/>
    <mergeCell ref="CDQ38:CDT38"/>
    <mergeCell ref="CDU38:CDX38"/>
    <mergeCell ref="CDY38:CEB38"/>
    <mergeCell ref="CEC38:CEF38"/>
    <mergeCell ref="CCS38:CCV38"/>
    <mergeCell ref="CCW38:CCZ38"/>
    <mergeCell ref="CDA38:CDD38"/>
    <mergeCell ref="CDE38:CDH38"/>
    <mergeCell ref="CDI38:CDL38"/>
    <mergeCell ref="CBY38:CCB38"/>
    <mergeCell ref="CCC38:CCF38"/>
    <mergeCell ref="CCG38:CCJ38"/>
    <mergeCell ref="CCK38:CCN38"/>
    <mergeCell ref="CCO38:CCR38"/>
    <mergeCell ref="CBE38:CBH38"/>
    <mergeCell ref="CBI38:CBL38"/>
    <mergeCell ref="CBM38:CBP38"/>
    <mergeCell ref="CBQ38:CBT38"/>
    <mergeCell ref="CBU38:CBX38"/>
    <mergeCell ref="CAK38:CAN38"/>
    <mergeCell ref="CAO38:CAR38"/>
    <mergeCell ref="CAS38:CAV38"/>
    <mergeCell ref="CAW38:CAZ38"/>
    <mergeCell ref="CBA38:CBD38"/>
    <mergeCell ref="BZQ38:BZT38"/>
    <mergeCell ref="BZU38:BZX38"/>
    <mergeCell ref="BZY38:CAB38"/>
    <mergeCell ref="CAC38:CAF38"/>
    <mergeCell ref="CAG38:CAJ38"/>
    <mergeCell ref="BYW38:BYZ38"/>
    <mergeCell ref="BZA38:BZD38"/>
    <mergeCell ref="BZE38:BZH38"/>
    <mergeCell ref="BZI38:BZL38"/>
    <mergeCell ref="BZM38:BZP38"/>
    <mergeCell ref="BYC38:BYF38"/>
    <mergeCell ref="BYG38:BYJ38"/>
    <mergeCell ref="BYK38:BYN38"/>
    <mergeCell ref="BYO38:BYR38"/>
    <mergeCell ref="BYS38:BYV38"/>
    <mergeCell ref="BXI38:BXL38"/>
    <mergeCell ref="BXM38:BXP38"/>
    <mergeCell ref="BXQ38:BXT38"/>
    <mergeCell ref="BXU38:BXX38"/>
    <mergeCell ref="BXY38:BYB38"/>
    <mergeCell ref="BWO38:BWR38"/>
    <mergeCell ref="BWS38:BWV38"/>
    <mergeCell ref="BWW38:BWZ38"/>
    <mergeCell ref="BXA38:BXD38"/>
    <mergeCell ref="BXE38:BXH38"/>
    <mergeCell ref="BVU38:BVX38"/>
    <mergeCell ref="BVY38:BWB38"/>
    <mergeCell ref="BWC38:BWF38"/>
    <mergeCell ref="BWG38:BWJ38"/>
    <mergeCell ref="BWK38:BWN38"/>
    <mergeCell ref="BVA38:BVD38"/>
    <mergeCell ref="BVE38:BVH38"/>
    <mergeCell ref="BVI38:BVL38"/>
    <mergeCell ref="BVM38:BVP38"/>
    <mergeCell ref="BVQ38:BVT38"/>
    <mergeCell ref="BUG38:BUJ38"/>
    <mergeCell ref="BUK38:BUN38"/>
    <mergeCell ref="BUO38:BUR38"/>
    <mergeCell ref="BUS38:BUV38"/>
    <mergeCell ref="BUW38:BUZ38"/>
    <mergeCell ref="BTM38:BTP38"/>
    <mergeCell ref="BTQ38:BTT38"/>
    <mergeCell ref="BTU38:BTX38"/>
    <mergeCell ref="BTY38:BUB38"/>
    <mergeCell ref="BUC38:BUF38"/>
    <mergeCell ref="BSS38:BSV38"/>
    <mergeCell ref="BSW38:BSZ38"/>
    <mergeCell ref="BTA38:BTD38"/>
    <mergeCell ref="BTE38:BTH38"/>
    <mergeCell ref="BTI38:BTL38"/>
    <mergeCell ref="BRY38:BSB38"/>
    <mergeCell ref="BSC38:BSF38"/>
    <mergeCell ref="BSG38:BSJ38"/>
    <mergeCell ref="BSK38:BSN38"/>
    <mergeCell ref="BSO38:BSR38"/>
    <mergeCell ref="BRE38:BRH38"/>
    <mergeCell ref="BRI38:BRL38"/>
    <mergeCell ref="BRM38:BRP38"/>
    <mergeCell ref="BRQ38:BRT38"/>
    <mergeCell ref="BRU38:BRX38"/>
    <mergeCell ref="BQK38:BQN38"/>
    <mergeCell ref="BQO38:BQR38"/>
    <mergeCell ref="BQS38:BQV38"/>
    <mergeCell ref="BQW38:BQZ38"/>
    <mergeCell ref="BRA38:BRD38"/>
    <mergeCell ref="BPQ38:BPT38"/>
    <mergeCell ref="BPU38:BPX38"/>
    <mergeCell ref="BPY38:BQB38"/>
    <mergeCell ref="BQC38:BQF38"/>
    <mergeCell ref="BQG38:BQJ38"/>
    <mergeCell ref="BOW38:BOZ38"/>
    <mergeCell ref="BPA38:BPD38"/>
    <mergeCell ref="BPE38:BPH38"/>
    <mergeCell ref="BPI38:BPL38"/>
    <mergeCell ref="BPM38:BPP38"/>
    <mergeCell ref="BOC38:BOF38"/>
    <mergeCell ref="BOG38:BOJ38"/>
    <mergeCell ref="BOK38:BON38"/>
    <mergeCell ref="BOO38:BOR38"/>
    <mergeCell ref="BOS38:BOV38"/>
    <mergeCell ref="BNI38:BNL38"/>
    <mergeCell ref="BNM38:BNP38"/>
    <mergeCell ref="BNQ38:BNT38"/>
    <mergeCell ref="BNU38:BNX38"/>
    <mergeCell ref="BNY38:BOB38"/>
    <mergeCell ref="BMO38:BMR38"/>
    <mergeCell ref="BMS38:BMV38"/>
    <mergeCell ref="BMW38:BMZ38"/>
    <mergeCell ref="BNA38:BND38"/>
    <mergeCell ref="BNE38:BNH38"/>
    <mergeCell ref="BLU38:BLX38"/>
    <mergeCell ref="BLY38:BMB38"/>
    <mergeCell ref="BMC38:BMF38"/>
    <mergeCell ref="BMG38:BMJ38"/>
    <mergeCell ref="BMK38:BMN38"/>
    <mergeCell ref="BLA38:BLD38"/>
    <mergeCell ref="BLE38:BLH38"/>
    <mergeCell ref="BLI38:BLL38"/>
    <mergeCell ref="BLM38:BLP38"/>
    <mergeCell ref="BLQ38:BLT38"/>
    <mergeCell ref="BKG38:BKJ38"/>
    <mergeCell ref="BKK38:BKN38"/>
    <mergeCell ref="BKO38:BKR38"/>
    <mergeCell ref="BKS38:BKV38"/>
    <mergeCell ref="BKW38:BKZ38"/>
    <mergeCell ref="BJM38:BJP38"/>
    <mergeCell ref="BJQ38:BJT38"/>
    <mergeCell ref="BJU38:BJX38"/>
    <mergeCell ref="BJY38:BKB38"/>
    <mergeCell ref="BKC38:BKF38"/>
    <mergeCell ref="BIS38:BIV38"/>
    <mergeCell ref="BIW38:BIZ38"/>
    <mergeCell ref="BJA38:BJD38"/>
    <mergeCell ref="BJE38:BJH38"/>
    <mergeCell ref="BJI38:BJL38"/>
    <mergeCell ref="BHY38:BIB38"/>
    <mergeCell ref="BIC38:BIF38"/>
    <mergeCell ref="BIG38:BIJ38"/>
    <mergeCell ref="BIK38:BIN38"/>
    <mergeCell ref="BIO38:BIR38"/>
    <mergeCell ref="BHE38:BHH38"/>
    <mergeCell ref="BHI38:BHL38"/>
    <mergeCell ref="BHM38:BHP38"/>
    <mergeCell ref="BHQ38:BHT38"/>
    <mergeCell ref="BHU38:BHX38"/>
    <mergeCell ref="BGK38:BGN38"/>
    <mergeCell ref="BGO38:BGR38"/>
    <mergeCell ref="BGS38:BGV38"/>
    <mergeCell ref="BGW38:BGZ38"/>
    <mergeCell ref="BHA38:BHD38"/>
    <mergeCell ref="BFQ38:BFT38"/>
    <mergeCell ref="BFU38:BFX38"/>
    <mergeCell ref="BFY38:BGB38"/>
    <mergeCell ref="BGC38:BGF38"/>
    <mergeCell ref="BGG38:BGJ38"/>
    <mergeCell ref="BEW38:BEZ38"/>
    <mergeCell ref="BFA38:BFD38"/>
    <mergeCell ref="BFE38:BFH38"/>
    <mergeCell ref="BFI38:BFL38"/>
    <mergeCell ref="BFM38:BFP38"/>
    <mergeCell ref="BEC38:BEF38"/>
    <mergeCell ref="BEG38:BEJ38"/>
    <mergeCell ref="BEK38:BEN38"/>
    <mergeCell ref="BEO38:BER38"/>
    <mergeCell ref="BES38:BEV38"/>
    <mergeCell ref="BDI38:BDL38"/>
    <mergeCell ref="BDM38:BDP38"/>
    <mergeCell ref="BDQ38:BDT38"/>
    <mergeCell ref="BDU38:BDX38"/>
    <mergeCell ref="BDY38:BEB38"/>
    <mergeCell ref="BCO38:BCR38"/>
    <mergeCell ref="BCS38:BCV38"/>
    <mergeCell ref="BCW38:BCZ38"/>
    <mergeCell ref="BDA38:BDD38"/>
    <mergeCell ref="BDE38:BDH38"/>
    <mergeCell ref="BBU38:BBX38"/>
    <mergeCell ref="BBY38:BCB38"/>
    <mergeCell ref="BCC38:BCF38"/>
    <mergeCell ref="BCG38:BCJ38"/>
    <mergeCell ref="BCK38:BCN38"/>
    <mergeCell ref="BBA38:BBD38"/>
    <mergeCell ref="BBE38:BBH38"/>
    <mergeCell ref="BBI38:BBL38"/>
    <mergeCell ref="BBM38:BBP38"/>
    <mergeCell ref="BBQ38:BBT38"/>
    <mergeCell ref="BAG38:BAJ38"/>
    <mergeCell ref="BAK38:BAN38"/>
    <mergeCell ref="BAO38:BAR38"/>
    <mergeCell ref="BAS38:BAV38"/>
    <mergeCell ref="BAW38:BAZ38"/>
    <mergeCell ref="AZM38:AZP38"/>
    <mergeCell ref="AZQ38:AZT38"/>
    <mergeCell ref="AZU38:AZX38"/>
    <mergeCell ref="AZY38:BAB38"/>
    <mergeCell ref="BAC38:BAF38"/>
    <mergeCell ref="AYS38:AYV38"/>
    <mergeCell ref="AYW38:AYZ38"/>
    <mergeCell ref="AZA38:AZD38"/>
    <mergeCell ref="AZE38:AZH38"/>
    <mergeCell ref="AZI38:AZL38"/>
    <mergeCell ref="AXY38:AYB38"/>
    <mergeCell ref="AYC38:AYF38"/>
    <mergeCell ref="AYG38:AYJ38"/>
    <mergeCell ref="AYK38:AYN38"/>
    <mergeCell ref="AYO38:AYR38"/>
    <mergeCell ref="AXE38:AXH38"/>
    <mergeCell ref="AXI38:AXL38"/>
    <mergeCell ref="AXM38:AXP38"/>
    <mergeCell ref="AXQ38:AXT38"/>
    <mergeCell ref="AXU38:AXX38"/>
    <mergeCell ref="AWK38:AWN38"/>
    <mergeCell ref="AWO38:AWR38"/>
    <mergeCell ref="AWS38:AWV38"/>
    <mergeCell ref="AWW38:AWZ38"/>
    <mergeCell ref="AXA38:AXD38"/>
    <mergeCell ref="AVQ38:AVT38"/>
    <mergeCell ref="AVU38:AVX38"/>
    <mergeCell ref="AVY38:AWB38"/>
    <mergeCell ref="AWC38:AWF38"/>
    <mergeCell ref="AWG38:AWJ38"/>
    <mergeCell ref="AUW38:AUZ38"/>
    <mergeCell ref="AVA38:AVD38"/>
    <mergeCell ref="AVE38:AVH38"/>
    <mergeCell ref="AVI38:AVL38"/>
    <mergeCell ref="AVM38:AVP38"/>
    <mergeCell ref="AUC38:AUF38"/>
    <mergeCell ref="AUG38:AUJ38"/>
    <mergeCell ref="AUK38:AUN38"/>
    <mergeCell ref="AUO38:AUR38"/>
    <mergeCell ref="AUS38:AUV38"/>
    <mergeCell ref="ATI38:ATL38"/>
    <mergeCell ref="ATM38:ATP38"/>
    <mergeCell ref="ATQ38:ATT38"/>
    <mergeCell ref="ATU38:ATX38"/>
    <mergeCell ref="ATY38:AUB38"/>
    <mergeCell ref="ASO38:ASR38"/>
    <mergeCell ref="ASS38:ASV38"/>
    <mergeCell ref="ASW38:ASZ38"/>
    <mergeCell ref="ATA38:ATD38"/>
    <mergeCell ref="ATE38:ATH38"/>
    <mergeCell ref="ARU38:ARX38"/>
    <mergeCell ref="ARY38:ASB38"/>
    <mergeCell ref="ASC38:ASF38"/>
    <mergeCell ref="ASG38:ASJ38"/>
    <mergeCell ref="ASK38:ASN38"/>
    <mergeCell ref="ARA38:ARD38"/>
    <mergeCell ref="ARE38:ARH38"/>
    <mergeCell ref="ARI38:ARL38"/>
    <mergeCell ref="ARM38:ARP38"/>
    <mergeCell ref="ARQ38:ART38"/>
    <mergeCell ref="AQG38:AQJ38"/>
    <mergeCell ref="AQK38:AQN38"/>
    <mergeCell ref="AQO38:AQR38"/>
    <mergeCell ref="AQS38:AQV38"/>
    <mergeCell ref="AQW38:AQZ38"/>
    <mergeCell ref="APM38:APP38"/>
    <mergeCell ref="APQ38:APT38"/>
    <mergeCell ref="APU38:APX38"/>
    <mergeCell ref="APY38:AQB38"/>
    <mergeCell ref="AQC38:AQF38"/>
    <mergeCell ref="AOS38:AOV38"/>
    <mergeCell ref="AOW38:AOZ38"/>
    <mergeCell ref="APA38:APD38"/>
    <mergeCell ref="APE38:APH38"/>
    <mergeCell ref="API38:APL38"/>
    <mergeCell ref="ANY38:AOB38"/>
    <mergeCell ref="AOC38:AOF38"/>
    <mergeCell ref="AOG38:AOJ38"/>
    <mergeCell ref="AOK38:AON38"/>
    <mergeCell ref="AOO38:AOR38"/>
    <mergeCell ref="ANE38:ANH38"/>
    <mergeCell ref="ANI38:ANL38"/>
    <mergeCell ref="ANM38:ANP38"/>
    <mergeCell ref="ANQ38:ANT38"/>
    <mergeCell ref="ANU38:ANX38"/>
    <mergeCell ref="AMK38:AMN38"/>
    <mergeCell ref="AMO38:AMR38"/>
    <mergeCell ref="AMS38:AMV38"/>
    <mergeCell ref="AMW38:AMZ38"/>
    <mergeCell ref="ANA38:AND38"/>
    <mergeCell ref="ALQ38:ALT38"/>
    <mergeCell ref="ALU38:ALX38"/>
    <mergeCell ref="ALY38:AMB38"/>
    <mergeCell ref="AMC38:AMF38"/>
    <mergeCell ref="AMG38:AMJ38"/>
    <mergeCell ref="AKW38:AKZ38"/>
    <mergeCell ref="ALA38:ALD38"/>
    <mergeCell ref="ALE38:ALH38"/>
    <mergeCell ref="ALI38:ALL38"/>
    <mergeCell ref="ALM38:ALP38"/>
    <mergeCell ref="AKC38:AKF38"/>
    <mergeCell ref="AKG38:AKJ38"/>
    <mergeCell ref="AKK38:AKN38"/>
    <mergeCell ref="AKO38:AKR38"/>
    <mergeCell ref="AKS38:AKV38"/>
    <mergeCell ref="AJI38:AJL38"/>
    <mergeCell ref="AJM38:AJP38"/>
    <mergeCell ref="AJQ38:AJT38"/>
    <mergeCell ref="AJU38:AJX38"/>
    <mergeCell ref="AJY38:AKB38"/>
    <mergeCell ref="AIO38:AIR38"/>
    <mergeCell ref="AIS38:AIV38"/>
    <mergeCell ref="AIW38:AIZ38"/>
    <mergeCell ref="AJA38:AJD38"/>
    <mergeCell ref="AJE38:AJH38"/>
    <mergeCell ref="AHU38:AHX38"/>
    <mergeCell ref="AHY38:AIB38"/>
    <mergeCell ref="AIC38:AIF38"/>
    <mergeCell ref="AIG38:AIJ38"/>
    <mergeCell ref="AIK38:AIN38"/>
    <mergeCell ref="AHA38:AHD38"/>
    <mergeCell ref="AHE38:AHH38"/>
    <mergeCell ref="AHI38:AHL38"/>
    <mergeCell ref="AHM38:AHP38"/>
    <mergeCell ref="AHQ38:AHT38"/>
    <mergeCell ref="AGG38:AGJ38"/>
    <mergeCell ref="AGK38:AGN38"/>
    <mergeCell ref="AGO38:AGR38"/>
    <mergeCell ref="AGS38:AGV38"/>
    <mergeCell ref="AGW38:AGZ38"/>
    <mergeCell ref="AFM38:AFP38"/>
    <mergeCell ref="AFQ38:AFT38"/>
    <mergeCell ref="AFU38:AFX38"/>
    <mergeCell ref="AFY38:AGB38"/>
    <mergeCell ref="AGC38:AGF38"/>
    <mergeCell ref="AES38:AEV38"/>
    <mergeCell ref="AEW38:AEZ38"/>
    <mergeCell ref="AFA38:AFD38"/>
    <mergeCell ref="AFE38:AFH38"/>
    <mergeCell ref="AFI38:AFL38"/>
    <mergeCell ref="ADY38:AEB38"/>
    <mergeCell ref="AEC38:AEF38"/>
    <mergeCell ref="AEG38:AEJ38"/>
    <mergeCell ref="AEK38:AEN38"/>
    <mergeCell ref="AEO38:AER38"/>
    <mergeCell ref="ADE38:ADH38"/>
    <mergeCell ref="ADI38:ADL38"/>
    <mergeCell ref="ADM38:ADP38"/>
    <mergeCell ref="ADQ38:ADT38"/>
    <mergeCell ref="ADU38:ADX38"/>
    <mergeCell ref="ACK38:ACN38"/>
    <mergeCell ref="ACO38:ACR38"/>
    <mergeCell ref="ACS38:ACV38"/>
    <mergeCell ref="ACW38:ACZ38"/>
    <mergeCell ref="ADA38:ADD38"/>
    <mergeCell ref="ABQ38:ABT38"/>
    <mergeCell ref="ABU38:ABX38"/>
    <mergeCell ref="ABY38:ACB38"/>
    <mergeCell ref="ACC38:ACF38"/>
    <mergeCell ref="ACG38:ACJ38"/>
    <mergeCell ref="AAW38:AAZ38"/>
    <mergeCell ref="ABA38:ABD38"/>
    <mergeCell ref="ABE38:ABH38"/>
    <mergeCell ref="ABI38:ABL38"/>
    <mergeCell ref="ABM38:ABP38"/>
    <mergeCell ref="AAC38:AAF38"/>
    <mergeCell ref="AAG38:AAJ38"/>
    <mergeCell ref="AAK38:AAN38"/>
    <mergeCell ref="AAO38:AAR38"/>
    <mergeCell ref="AAS38:AAV38"/>
    <mergeCell ref="ZI38:ZL38"/>
    <mergeCell ref="ZM38:ZP38"/>
    <mergeCell ref="ZQ38:ZT38"/>
    <mergeCell ref="ZU38:ZX38"/>
    <mergeCell ref="ZY38:AAB38"/>
    <mergeCell ref="YO38:YR38"/>
    <mergeCell ref="YS38:YV38"/>
    <mergeCell ref="YW38:YZ38"/>
    <mergeCell ref="ZA38:ZD38"/>
    <mergeCell ref="ZE38:ZH38"/>
    <mergeCell ref="XU38:XX38"/>
    <mergeCell ref="XY38:YB38"/>
    <mergeCell ref="YC38:YF38"/>
    <mergeCell ref="YG38:YJ38"/>
    <mergeCell ref="YK38:YN38"/>
    <mergeCell ref="XA38:XD38"/>
    <mergeCell ref="XE38:XH38"/>
    <mergeCell ref="XI38:XL38"/>
    <mergeCell ref="XM38:XP38"/>
    <mergeCell ref="XQ38:XT38"/>
    <mergeCell ref="WG38:WJ38"/>
    <mergeCell ref="WK38:WN38"/>
    <mergeCell ref="WO38:WR38"/>
    <mergeCell ref="WS38:WV38"/>
    <mergeCell ref="WW38:WZ38"/>
    <mergeCell ref="VM38:VP38"/>
    <mergeCell ref="VQ38:VT38"/>
    <mergeCell ref="VU38:VX38"/>
    <mergeCell ref="VY38:WB38"/>
    <mergeCell ref="WC38:WF38"/>
    <mergeCell ref="US38:UV38"/>
    <mergeCell ref="UW38:UZ38"/>
    <mergeCell ref="VA38:VD38"/>
    <mergeCell ref="VE38:VH38"/>
    <mergeCell ref="VI38:VL38"/>
    <mergeCell ref="TY38:UB38"/>
    <mergeCell ref="UC38:UF38"/>
    <mergeCell ref="UG38:UJ38"/>
    <mergeCell ref="UK38:UN38"/>
    <mergeCell ref="UO38:UR38"/>
    <mergeCell ref="TE38:TH38"/>
    <mergeCell ref="TI38:TL38"/>
    <mergeCell ref="TM38:TP38"/>
    <mergeCell ref="TQ38:TT38"/>
    <mergeCell ref="TU38:TX38"/>
    <mergeCell ref="SK38:SN38"/>
    <mergeCell ref="SO38:SR38"/>
    <mergeCell ref="SS38:SV38"/>
    <mergeCell ref="SW38:SZ38"/>
    <mergeCell ref="TA38:TD38"/>
    <mergeCell ref="RQ38:RT38"/>
    <mergeCell ref="RU38:RX38"/>
    <mergeCell ref="RY38:SB38"/>
    <mergeCell ref="SC38:SF38"/>
    <mergeCell ref="SG38:SJ38"/>
    <mergeCell ref="QW38:QZ38"/>
    <mergeCell ref="RA38:RD38"/>
    <mergeCell ref="RE38:RH38"/>
    <mergeCell ref="RI38:RL38"/>
    <mergeCell ref="RM38:RP38"/>
    <mergeCell ref="QC38:QF38"/>
    <mergeCell ref="QG38:QJ38"/>
    <mergeCell ref="QK38:QN38"/>
    <mergeCell ref="QO38:QR38"/>
    <mergeCell ref="QS38:QV38"/>
    <mergeCell ref="PI38:PL38"/>
    <mergeCell ref="PM38:PP38"/>
    <mergeCell ref="PQ38:PT38"/>
    <mergeCell ref="PU38:PX38"/>
    <mergeCell ref="PY38:QB38"/>
    <mergeCell ref="OO38:OR38"/>
    <mergeCell ref="OS38:OV38"/>
    <mergeCell ref="OW38:OZ38"/>
    <mergeCell ref="PA38:PD38"/>
    <mergeCell ref="PE38:PH38"/>
    <mergeCell ref="NU38:NX38"/>
    <mergeCell ref="NY38:OB38"/>
    <mergeCell ref="OC38:OF38"/>
    <mergeCell ref="OG38:OJ38"/>
    <mergeCell ref="OK38:ON38"/>
    <mergeCell ref="NA38:ND38"/>
    <mergeCell ref="NE38:NH38"/>
    <mergeCell ref="NI38:NL38"/>
    <mergeCell ref="NM38:NP38"/>
    <mergeCell ref="NQ38:NT38"/>
    <mergeCell ref="MG38:MJ38"/>
    <mergeCell ref="MK38:MN38"/>
    <mergeCell ref="MO38:MR38"/>
    <mergeCell ref="MS38:MV38"/>
    <mergeCell ref="MW38:MZ38"/>
    <mergeCell ref="LM38:LP38"/>
    <mergeCell ref="LQ38:LT38"/>
    <mergeCell ref="LU38:LX38"/>
    <mergeCell ref="LY38:MB38"/>
    <mergeCell ref="MC38:MF38"/>
    <mergeCell ref="KS38:KV38"/>
    <mergeCell ref="KW38:KZ38"/>
    <mergeCell ref="LA38:LD38"/>
    <mergeCell ref="LE38:LH38"/>
    <mergeCell ref="LI38:LL38"/>
    <mergeCell ref="JY38:KB38"/>
    <mergeCell ref="KC38:KF38"/>
    <mergeCell ref="KG38:KJ38"/>
    <mergeCell ref="KK38:KN38"/>
    <mergeCell ref="KO38:KR38"/>
    <mergeCell ref="JE38:JH38"/>
    <mergeCell ref="JI38:JL38"/>
    <mergeCell ref="JM38:JP38"/>
    <mergeCell ref="JQ38:JT38"/>
    <mergeCell ref="JU38:JX38"/>
    <mergeCell ref="IK38:IN38"/>
    <mergeCell ref="IO38:IR38"/>
    <mergeCell ref="IS38:IV38"/>
    <mergeCell ref="IW38:IZ38"/>
    <mergeCell ref="JA38:JD38"/>
    <mergeCell ref="HQ38:HT38"/>
    <mergeCell ref="HU38:HX38"/>
    <mergeCell ref="HY38:IB38"/>
    <mergeCell ref="IC38:IF38"/>
    <mergeCell ref="IG38:IJ38"/>
    <mergeCell ref="GW38:GZ38"/>
    <mergeCell ref="HA38:HD38"/>
    <mergeCell ref="HE38:HH38"/>
    <mergeCell ref="HI38:HL38"/>
    <mergeCell ref="HM38:HP38"/>
    <mergeCell ref="GC38:GF38"/>
    <mergeCell ref="GG38:GJ38"/>
    <mergeCell ref="GK38:GN38"/>
    <mergeCell ref="GO38:GR38"/>
    <mergeCell ref="GS38:GV38"/>
    <mergeCell ref="FI38:FL38"/>
    <mergeCell ref="FM38:FP38"/>
    <mergeCell ref="FQ38:FT38"/>
    <mergeCell ref="FU38:FX38"/>
    <mergeCell ref="FY38:GB38"/>
    <mergeCell ref="EO38:ER38"/>
    <mergeCell ref="ES38:EV38"/>
    <mergeCell ref="EW38:EZ38"/>
    <mergeCell ref="FA38:FD38"/>
    <mergeCell ref="FE38:FH38"/>
    <mergeCell ref="DU38:DX38"/>
    <mergeCell ref="DY38:EB38"/>
    <mergeCell ref="EC38:EF38"/>
    <mergeCell ref="EG38:EJ38"/>
    <mergeCell ref="EK38:EN38"/>
    <mergeCell ref="DA38:DD38"/>
    <mergeCell ref="DE38:DH38"/>
    <mergeCell ref="DI38:DL38"/>
    <mergeCell ref="DM38:DP38"/>
    <mergeCell ref="DQ38:DT38"/>
    <mergeCell ref="CG38:CJ38"/>
    <mergeCell ref="CK38:CN38"/>
    <mergeCell ref="CO38:CR38"/>
    <mergeCell ref="CS38:CV38"/>
    <mergeCell ref="CW38:CZ38"/>
    <mergeCell ref="BM38:BP38"/>
    <mergeCell ref="BQ38:BT38"/>
    <mergeCell ref="BU38:BX38"/>
    <mergeCell ref="BY38:CB38"/>
    <mergeCell ref="CC38:CF38"/>
    <mergeCell ref="AS38:AV38"/>
    <mergeCell ref="AW38:AZ38"/>
    <mergeCell ref="BA38:BD38"/>
    <mergeCell ref="BE38:BH38"/>
    <mergeCell ref="BI38:BL38"/>
    <mergeCell ref="Y38:AB38"/>
    <mergeCell ref="AC38:AF38"/>
    <mergeCell ref="AG38:AJ38"/>
    <mergeCell ref="AK38:AN38"/>
    <mergeCell ref="AO38:AR38"/>
    <mergeCell ref="E38:H38"/>
    <mergeCell ref="I38:L38"/>
    <mergeCell ref="M38:P38"/>
    <mergeCell ref="Q38:T38"/>
    <mergeCell ref="U38:X38"/>
    <mergeCell ref="XEK32:XEN32"/>
    <mergeCell ref="XEO32:XER32"/>
    <mergeCell ref="XES32:XEV32"/>
    <mergeCell ref="XEW32:XEZ32"/>
    <mergeCell ref="XFA32:XFD32"/>
    <mergeCell ref="XDQ32:XDT32"/>
    <mergeCell ref="XDU32:XDX32"/>
    <mergeCell ref="XDY32:XEB32"/>
    <mergeCell ref="XEC32:XEF32"/>
    <mergeCell ref="XEG32:XEJ32"/>
    <mergeCell ref="XCW32:XCZ32"/>
    <mergeCell ref="XDA32:XDD32"/>
    <mergeCell ref="XDE32:XDH32"/>
    <mergeCell ref="XDI32:XDL32"/>
    <mergeCell ref="XDM32:XDP32"/>
    <mergeCell ref="XCC32:XCF32"/>
    <mergeCell ref="XCG32:XCJ32"/>
    <mergeCell ref="XCK32:XCN32"/>
    <mergeCell ref="XCO32:XCR32"/>
    <mergeCell ref="XCS32:XCV32"/>
    <mergeCell ref="XBI32:XBL32"/>
    <mergeCell ref="XBM32:XBP32"/>
    <mergeCell ref="XBQ32:XBT32"/>
    <mergeCell ref="XBU32:XBX32"/>
    <mergeCell ref="XBY32:XCB32"/>
    <mergeCell ref="XAO32:XAR32"/>
    <mergeCell ref="XAS32:XAV32"/>
    <mergeCell ref="XAW32:XAZ32"/>
    <mergeCell ref="XBA32:XBD32"/>
    <mergeCell ref="XBE32:XBH32"/>
    <mergeCell ref="WZU32:WZX32"/>
    <mergeCell ref="WZY32:XAB32"/>
    <mergeCell ref="XAC32:XAF32"/>
    <mergeCell ref="XAG32:XAJ32"/>
    <mergeCell ref="XAK32:XAN32"/>
    <mergeCell ref="WZA32:WZD32"/>
    <mergeCell ref="WZE32:WZH32"/>
    <mergeCell ref="WZI32:WZL32"/>
    <mergeCell ref="WZM32:WZP32"/>
    <mergeCell ref="WZQ32:WZT32"/>
    <mergeCell ref="WYG32:WYJ32"/>
    <mergeCell ref="WYK32:WYN32"/>
    <mergeCell ref="WYO32:WYR32"/>
    <mergeCell ref="WYS32:WYV32"/>
    <mergeCell ref="WYW32:WYZ32"/>
    <mergeCell ref="WXM32:WXP32"/>
    <mergeCell ref="WXQ32:WXT32"/>
    <mergeCell ref="WXU32:WXX32"/>
    <mergeCell ref="WXY32:WYB32"/>
    <mergeCell ref="WYC32:WYF32"/>
    <mergeCell ref="WWS32:WWV32"/>
    <mergeCell ref="WWW32:WWZ32"/>
    <mergeCell ref="WXA32:WXD32"/>
    <mergeCell ref="WXE32:WXH32"/>
    <mergeCell ref="WXI32:WXL32"/>
    <mergeCell ref="WVY32:WWB32"/>
    <mergeCell ref="WWC32:WWF32"/>
    <mergeCell ref="WWG32:WWJ32"/>
    <mergeCell ref="WWK32:WWN32"/>
    <mergeCell ref="WWO32:WWR32"/>
    <mergeCell ref="WVE32:WVH32"/>
    <mergeCell ref="WVI32:WVL32"/>
    <mergeCell ref="WVM32:WVP32"/>
    <mergeCell ref="WVQ32:WVT32"/>
    <mergeCell ref="WVU32:WVX32"/>
    <mergeCell ref="WUK32:WUN32"/>
    <mergeCell ref="WUO32:WUR32"/>
    <mergeCell ref="WUS32:WUV32"/>
    <mergeCell ref="WUW32:WUZ32"/>
    <mergeCell ref="WVA32:WVD32"/>
    <mergeCell ref="WTQ32:WTT32"/>
    <mergeCell ref="WTU32:WTX32"/>
    <mergeCell ref="WTY32:WUB32"/>
    <mergeCell ref="WUC32:WUF32"/>
    <mergeCell ref="WUG32:WUJ32"/>
    <mergeCell ref="WSW32:WSZ32"/>
    <mergeCell ref="WTA32:WTD32"/>
    <mergeCell ref="WTE32:WTH32"/>
    <mergeCell ref="WTI32:WTL32"/>
    <mergeCell ref="WTM32:WTP32"/>
    <mergeCell ref="WSC32:WSF32"/>
    <mergeCell ref="WSG32:WSJ32"/>
    <mergeCell ref="WSK32:WSN32"/>
    <mergeCell ref="WSO32:WSR32"/>
    <mergeCell ref="WSS32:WSV32"/>
    <mergeCell ref="WRI32:WRL32"/>
    <mergeCell ref="WRM32:WRP32"/>
    <mergeCell ref="WRQ32:WRT32"/>
    <mergeCell ref="WRU32:WRX32"/>
    <mergeCell ref="WRY32:WSB32"/>
    <mergeCell ref="WQO32:WQR32"/>
    <mergeCell ref="WQS32:WQV32"/>
    <mergeCell ref="WQW32:WQZ32"/>
    <mergeCell ref="WRA32:WRD32"/>
    <mergeCell ref="WRE32:WRH32"/>
    <mergeCell ref="WPU32:WPX32"/>
    <mergeCell ref="WPY32:WQB32"/>
    <mergeCell ref="WQC32:WQF32"/>
    <mergeCell ref="WQG32:WQJ32"/>
    <mergeCell ref="WQK32:WQN32"/>
    <mergeCell ref="WPA32:WPD32"/>
    <mergeCell ref="WPE32:WPH32"/>
    <mergeCell ref="WPI32:WPL32"/>
    <mergeCell ref="WPM32:WPP32"/>
    <mergeCell ref="WPQ32:WPT32"/>
    <mergeCell ref="WOG32:WOJ32"/>
    <mergeCell ref="WOK32:WON32"/>
    <mergeCell ref="WOO32:WOR32"/>
    <mergeCell ref="WOS32:WOV32"/>
    <mergeCell ref="WOW32:WOZ32"/>
    <mergeCell ref="WNM32:WNP32"/>
    <mergeCell ref="WNQ32:WNT32"/>
    <mergeCell ref="WNU32:WNX32"/>
    <mergeCell ref="WNY32:WOB32"/>
    <mergeCell ref="WOC32:WOF32"/>
    <mergeCell ref="WMS32:WMV32"/>
    <mergeCell ref="WMW32:WMZ32"/>
    <mergeCell ref="WNA32:WND32"/>
    <mergeCell ref="WNE32:WNH32"/>
    <mergeCell ref="WNI32:WNL32"/>
    <mergeCell ref="WLY32:WMB32"/>
    <mergeCell ref="WMC32:WMF32"/>
    <mergeCell ref="WMG32:WMJ32"/>
    <mergeCell ref="WMK32:WMN32"/>
    <mergeCell ref="WMO32:WMR32"/>
    <mergeCell ref="WLE32:WLH32"/>
    <mergeCell ref="WLI32:WLL32"/>
    <mergeCell ref="WLM32:WLP32"/>
    <mergeCell ref="WLQ32:WLT32"/>
    <mergeCell ref="WLU32:WLX32"/>
    <mergeCell ref="WKK32:WKN32"/>
    <mergeCell ref="WKO32:WKR32"/>
    <mergeCell ref="WKS32:WKV32"/>
    <mergeCell ref="WKW32:WKZ32"/>
    <mergeCell ref="WLA32:WLD32"/>
    <mergeCell ref="WJQ32:WJT32"/>
    <mergeCell ref="WJU32:WJX32"/>
    <mergeCell ref="WJY32:WKB32"/>
    <mergeCell ref="WKC32:WKF32"/>
    <mergeCell ref="WKG32:WKJ32"/>
    <mergeCell ref="WIW32:WIZ32"/>
    <mergeCell ref="WJA32:WJD32"/>
    <mergeCell ref="WJE32:WJH32"/>
    <mergeCell ref="WJI32:WJL32"/>
    <mergeCell ref="WJM32:WJP32"/>
    <mergeCell ref="WIC32:WIF32"/>
    <mergeCell ref="WIG32:WIJ32"/>
    <mergeCell ref="WIK32:WIN32"/>
    <mergeCell ref="WIO32:WIR32"/>
    <mergeCell ref="WIS32:WIV32"/>
    <mergeCell ref="WHI32:WHL32"/>
    <mergeCell ref="WHM32:WHP32"/>
    <mergeCell ref="WHQ32:WHT32"/>
    <mergeCell ref="WHU32:WHX32"/>
    <mergeCell ref="WHY32:WIB32"/>
    <mergeCell ref="WGO32:WGR32"/>
    <mergeCell ref="WGS32:WGV32"/>
    <mergeCell ref="WGW32:WGZ32"/>
    <mergeCell ref="WHA32:WHD32"/>
    <mergeCell ref="WHE32:WHH32"/>
    <mergeCell ref="WFU32:WFX32"/>
    <mergeCell ref="WFY32:WGB32"/>
    <mergeCell ref="WGC32:WGF32"/>
    <mergeCell ref="WGG32:WGJ32"/>
    <mergeCell ref="WGK32:WGN32"/>
    <mergeCell ref="WFA32:WFD32"/>
    <mergeCell ref="WFE32:WFH32"/>
    <mergeCell ref="WFI32:WFL32"/>
    <mergeCell ref="WFM32:WFP32"/>
    <mergeCell ref="WFQ32:WFT32"/>
    <mergeCell ref="WEG32:WEJ32"/>
    <mergeCell ref="WEK32:WEN32"/>
    <mergeCell ref="WEO32:WER32"/>
    <mergeCell ref="WES32:WEV32"/>
    <mergeCell ref="WEW32:WEZ32"/>
    <mergeCell ref="WDM32:WDP32"/>
    <mergeCell ref="WDQ32:WDT32"/>
    <mergeCell ref="WDU32:WDX32"/>
    <mergeCell ref="WDY32:WEB32"/>
    <mergeCell ref="WEC32:WEF32"/>
    <mergeCell ref="WCS32:WCV32"/>
    <mergeCell ref="WCW32:WCZ32"/>
    <mergeCell ref="WDA32:WDD32"/>
    <mergeCell ref="WDE32:WDH32"/>
    <mergeCell ref="WDI32:WDL32"/>
    <mergeCell ref="WBY32:WCB32"/>
    <mergeCell ref="WCC32:WCF32"/>
    <mergeCell ref="WCG32:WCJ32"/>
    <mergeCell ref="WCK32:WCN32"/>
    <mergeCell ref="WCO32:WCR32"/>
    <mergeCell ref="WBE32:WBH32"/>
    <mergeCell ref="WBI32:WBL32"/>
    <mergeCell ref="WBM32:WBP32"/>
    <mergeCell ref="WBQ32:WBT32"/>
    <mergeCell ref="WBU32:WBX32"/>
    <mergeCell ref="WAK32:WAN32"/>
    <mergeCell ref="WAO32:WAR32"/>
    <mergeCell ref="WAS32:WAV32"/>
    <mergeCell ref="WAW32:WAZ32"/>
    <mergeCell ref="WBA32:WBD32"/>
    <mergeCell ref="VZQ32:VZT32"/>
    <mergeCell ref="VZU32:VZX32"/>
    <mergeCell ref="VZY32:WAB32"/>
    <mergeCell ref="WAC32:WAF32"/>
    <mergeCell ref="WAG32:WAJ32"/>
    <mergeCell ref="VYW32:VYZ32"/>
    <mergeCell ref="VZA32:VZD32"/>
    <mergeCell ref="VZE32:VZH32"/>
    <mergeCell ref="VZI32:VZL32"/>
    <mergeCell ref="VZM32:VZP32"/>
    <mergeCell ref="VYC32:VYF32"/>
    <mergeCell ref="VYG32:VYJ32"/>
    <mergeCell ref="VYK32:VYN32"/>
    <mergeCell ref="VYO32:VYR32"/>
    <mergeCell ref="VYS32:VYV32"/>
    <mergeCell ref="VXI32:VXL32"/>
    <mergeCell ref="VXM32:VXP32"/>
    <mergeCell ref="VXQ32:VXT32"/>
    <mergeCell ref="VXU32:VXX32"/>
    <mergeCell ref="VXY32:VYB32"/>
    <mergeCell ref="VWO32:VWR32"/>
    <mergeCell ref="VWS32:VWV32"/>
    <mergeCell ref="VWW32:VWZ32"/>
    <mergeCell ref="VXA32:VXD32"/>
    <mergeCell ref="VXE32:VXH32"/>
    <mergeCell ref="VVU32:VVX32"/>
    <mergeCell ref="VVY32:VWB32"/>
    <mergeCell ref="VWC32:VWF32"/>
    <mergeCell ref="VWG32:VWJ32"/>
    <mergeCell ref="VWK32:VWN32"/>
    <mergeCell ref="VVA32:VVD32"/>
    <mergeCell ref="VVE32:VVH32"/>
    <mergeCell ref="VVI32:VVL32"/>
    <mergeCell ref="VVM32:VVP32"/>
    <mergeCell ref="VVQ32:VVT32"/>
    <mergeCell ref="VUG32:VUJ32"/>
    <mergeCell ref="VUK32:VUN32"/>
    <mergeCell ref="VUO32:VUR32"/>
    <mergeCell ref="VUS32:VUV32"/>
    <mergeCell ref="VUW32:VUZ32"/>
    <mergeCell ref="VTM32:VTP32"/>
    <mergeCell ref="VTQ32:VTT32"/>
    <mergeCell ref="VTU32:VTX32"/>
    <mergeCell ref="VTY32:VUB32"/>
    <mergeCell ref="VUC32:VUF32"/>
    <mergeCell ref="VSS32:VSV32"/>
    <mergeCell ref="VSW32:VSZ32"/>
    <mergeCell ref="VTA32:VTD32"/>
    <mergeCell ref="VTE32:VTH32"/>
    <mergeCell ref="VTI32:VTL32"/>
    <mergeCell ref="VRY32:VSB32"/>
    <mergeCell ref="VSC32:VSF32"/>
    <mergeCell ref="VSG32:VSJ32"/>
    <mergeCell ref="VSK32:VSN32"/>
    <mergeCell ref="VSO32:VSR32"/>
    <mergeCell ref="VRE32:VRH32"/>
    <mergeCell ref="VRI32:VRL32"/>
    <mergeCell ref="VRM32:VRP32"/>
    <mergeCell ref="VRQ32:VRT32"/>
    <mergeCell ref="VRU32:VRX32"/>
    <mergeCell ref="VQK32:VQN32"/>
    <mergeCell ref="VQO32:VQR32"/>
    <mergeCell ref="VQS32:VQV32"/>
    <mergeCell ref="VQW32:VQZ32"/>
    <mergeCell ref="VRA32:VRD32"/>
    <mergeCell ref="VPQ32:VPT32"/>
    <mergeCell ref="VPU32:VPX32"/>
    <mergeCell ref="VPY32:VQB32"/>
    <mergeCell ref="VQC32:VQF32"/>
    <mergeCell ref="VQG32:VQJ32"/>
    <mergeCell ref="VOW32:VOZ32"/>
    <mergeCell ref="VPA32:VPD32"/>
    <mergeCell ref="VPE32:VPH32"/>
    <mergeCell ref="VPI32:VPL32"/>
    <mergeCell ref="VPM32:VPP32"/>
    <mergeCell ref="VOC32:VOF32"/>
    <mergeCell ref="VOG32:VOJ32"/>
    <mergeCell ref="VOK32:VON32"/>
    <mergeCell ref="VOO32:VOR32"/>
    <mergeCell ref="VOS32:VOV32"/>
    <mergeCell ref="VNI32:VNL32"/>
    <mergeCell ref="VNM32:VNP32"/>
    <mergeCell ref="VNQ32:VNT32"/>
    <mergeCell ref="VNU32:VNX32"/>
    <mergeCell ref="VNY32:VOB32"/>
    <mergeCell ref="VMO32:VMR32"/>
    <mergeCell ref="VMS32:VMV32"/>
    <mergeCell ref="VMW32:VMZ32"/>
    <mergeCell ref="VNA32:VND32"/>
    <mergeCell ref="VNE32:VNH32"/>
    <mergeCell ref="VLU32:VLX32"/>
    <mergeCell ref="VLY32:VMB32"/>
    <mergeCell ref="VMC32:VMF32"/>
    <mergeCell ref="VMG32:VMJ32"/>
    <mergeCell ref="VMK32:VMN32"/>
    <mergeCell ref="VLA32:VLD32"/>
    <mergeCell ref="VLE32:VLH32"/>
    <mergeCell ref="VLI32:VLL32"/>
    <mergeCell ref="VLM32:VLP32"/>
    <mergeCell ref="VLQ32:VLT32"/>
    <mergeCell ref="VKG32:VKJ32"/>
    <mergeCell ref="VKK32:VKN32"/>
    <mergeCell ref="VKO32:VKR32"/>
    <mergeCell ref="VKS32:VKV32"/>
    <mergeCell ref="VKW32:VKZ32"/>
    <mergeCell ref="VJM32:VJP32"/>
    <mergeCell ref="VJQ32:VJT32"/>
    <mergeCell ref="VJU32:VJX32"/>
    <mergeCell ref="VJY32:VKB32"/>
    <mergeCell ref="VKC32:VKF32"/>
    <mergeCell ref="VIS32:VIV32"/>
    <mergeCell ref="VIW32:VIZ32"/>
    <mergeCell ref="VJA32:VJD32"/>
    <mergeCell ref="VJE32:VJH32"/>
    <mergeCell ref="VJI32:VJL32"/>
    <mergeCell ref="VHY32:VIB32"/>
    <mergeCell ref="VIC32:VIF32"/>
    <mergeCell ref="VIG32:VIJ32"/>
    <mergeCell ref="VIK32:VIN32"/>
    <mergeCell ref="VIO32:VIR32"/>
    <mergeCell ref="VHE32:VHH32"/>
    <mergeCell ref="VHI32:VHL32"/>
    <mergeCell ref="VHM32:VHP32"/>
    <mergeCell ref="VHQ32:VHT32"/>
    <mergeCell ref="VHU32:VHX32"/>
    <mergeCell ref="VGK32:VGN32"/>
    <mergeCell ref="VGO32:VGR32"/>
    <mergeCell ref="VGS32:VGV32"/>
    <mergeCell ref="VGW32:VGZ32"/>
    <mergeCell ref="VHA32:VHD32"/>
    <mergeCell ref="VFQ32:VFT32"/>
    <mergeCell ref="VFU32:VFX32"/>
    <mergeCell ref="VFY32:VGB32"/>
    <mergeCell ref="VGC32:VGF32"/>
    <mergeCell ref="VGG32:VGJ32"/>
    <mergeCell ref="VEW32:VEZ32"/>
    <mergeCell ref="VFA32:VFD32"/>
    <mergeCell ref="VFE32:VFH32"/>
    <mergeCell ref="VFI32:VFL32"/>
    <mergeCell ref="VFM32:VFP32"/>
    <mergeCell ref="VEC32:VEF32"/>
    <mergeCell ref="VEG32:VEJ32"/>
    <mergeCell ref="VEK32:VEN32"/>
    <mergeCell ref="VEO32:VER32"/>
    <mergeCell ref="VES32:VEV32"/>
    <mergeCell ref="VDI32:VDL32"/>
    <mergeCell ref="VDM32:VDP32"/>
    <mergeCell ref="VDQ32:VDT32"/>
    <mergeCell ref="VDU32:VDX32"/>
    <mergeCell ref="VDY32:VEB32"/>
    <mergeCell ref="VCO32:VCR32"/>
    <mergeCell ref="VCS32:VCV32"/>
    <mergeCell ref="VCW32:VCZ32"/>
    <mergeCell ref="VDA32:VDD32"/>
    <mergeCell ref="VDE32:VDH32"/>
    <mergeCell ref="VBU32:VBX32"/>
    <mergeCell ref="VBY32:VCB32"/>
    <mergeCell ref="VCC32:VCF32"/>
    <mergeCell ref="VCG32:VCJ32"/>
    <mergeCell ref="VCK32:VCN32"/>
    <mergeCell ref="VBA32:VBD32"/>
    <mergeCell ref="VBE32:VBH32"/>
    <mergeCell ref="VBI32:VBL32"/>
    <mergeCell ref="VBM32:VBP32"/>
    <mergeCell ref="VBQ32:VBT32"/>
    <mergeCell ref="VAG32:VAJ32"/>
    <mergeCell ref="VAK32:VAN32"/>
    <mergeCell ref="VAO32:VAR32"/>
    <mergeCell ref="VAS32:VAV32"/>
    <mergeCell ref="VAW32:VAZ32"/>
    <mergeCell ref="UZM32:UZP32"/>
    <mergeCell ref="UZQ32:UZT32"/>
    <mergeCell ref="UZU32:UZX32"/>
    <mergeCell ref="UZY32:VAB32"/>
    <mergeCell ref="VAC32:VAF32"/>
    <mergeCell ref="UYS32:UYV32"/>
    <mergeCell ref="UYW32:UYZ32"/>
    <mergeCell ref="UZA32:UZD32"/>
    <mergeCell ref="UZE32:UZH32"/>
    <mergeCell ref="UZI32:UZL32"/>
    <mergeCell ref="UXY32:UYB32"/>
    <mergeCell ref="UYC32:UYF32"/>
    <mergeCell ref="UYG32:UYJ32"/>
    <mergeCell ref="UYK32:UYN32"/>
    <mergeCell ref="UYO32:UYR32"/>
    <mergeCell ref="UXE32:UXH32"/>
    <mergeCell ref="UXI32:UXL32"/>
    <mergeCell ref="UXM32:UXP32"/>
    <mergeCell ref="UXQ32:UXT32"/>
    <mergeCell ref="UXU32:UXX32"/>
    <mergeCell ref="UWK32:UWN32"/>
    <mergeCell ref="UWO32:UWR32"/>
    <mergeCell ref="UWS32:UWV32"/>
    <mergeCell ref="UWW32:UWZ32"/>
    <mergeCell ref="UXA32:UXD32"/>
    <mergeCell ref="UVQ32:UVT32"/>
    <mergeCell ref="UVU32:UVX32"/>
    <mergeCell ref="UVY32:UWB32"/>
    <mergeCell ref="UWC32:UWF32"/>
    <mergeCell ref="UWG32:UWJ32"/>
    <mergeCell ref="UUW32:UUZ32"/>
    <mergeCell ref="UVA32:UVD32"/>
    <mergeCell ref="UVE32:UVH32"/>
    <mergeCell ref="UVI32:UVL32"/>
    <mergeCell ref="UVM32:UVP32"/>
    <mergeCell ref="UUC32:UUF32"/>
    <mergeCell ref="UUG32:UUJ32"/>
    <mergeCell ref="UUK32:UUN32"/>
    <mergeCell ref="UUO32:UUR32"/>
    <mergeCell ref="UUS32:UUV32"/>
    <mergeCell ref="UTI32:UTL32"/>
    <mergeCell ref="UTM32:UTP32"/>
    <mergeCell ref="UTQ32:UTT32"/>
    <mergeCell ref="UTU32:UTX32"/>
    <mergeCell ref="UTY32:UUB32"/>
    <mergeCell ref="USO32:USR32"/>
    <mergeCell ref="USS32:USV32"/>
    <mergeCell ref="USW32:USZ32"/>
    <mergeCell ref="UTA32:UTD32"/>
    <mergeCell ref="UTE32:UTH32"/>
    <mergeCell ref="URU32:URX32"/>
    <mergeCell ref="URY32:USB32"/>
    <mergeCell ref="USC32:USF32"/>
    <mergeCell ref="USG32:USJ32"/>
    <mergeCell ref="USK32:USN32"/>
    <mergeCell ref="URA32:URD32"/>
    <mergeCell ref="URE32:URH32"/>
    <mergeCell ref="URI32:URL32"/>
    <mergeCell ref="URM32:URP32"/>
    <mergeCell ref="URQ32:URT32"/>
    <mergeCell ref="UQG32:UQJ32"/>
    <mergeCell ref="UQK32:UQN32"/>
    <mergeCell ref="UQO32:UQR32"/>
    <mergeCell ref="UQS32:UQV32"/>
    <mergeCell ref="UQW32:UQZ32"/>
    <mergeCell ref="UPM32:UPP32"/>
    <mergeCell ref="UPQ32:UPT32"/>
    <mergeCell ref="UPU32:UPX32"/>
    <mergeCell ref="UPY32:UQB32"/>
    <mergeCell ref="UQC32:UQF32"/>
    <mergeCell ref="UOS32:UOV32"/>
    <mergeCell ref="UOW32:UOZ32"/>
    <mergeCell ref="UPA32:UPD32"/>
    <mergeCell ref="UPE32:UPH32"/>
    <mergeCell ref="UPI32:UPL32"/>
    <mergeCell ref="UNY32:UOB32"/>
    <mergeCell ref="UOC32:UOF32"/>
    <mergeCell ref="UOG32:UOJ32"/>
    <mergeCell ref="UOK32:UON32"/>
    <mergeCell ref="UOO32:UOR32"/>
    <mergeCell ref="UNE32:UNH32"/>
    <mergeCell ref="UNI32:UNL32"/>
    <mergeCell ref="UNM32:UNP32"/>
    <mergeCell ref="UNQ32:UNT32"/>
    <mergeCell ref="UNU32:UNX32"/>
    <mergeCell ref="UMK32:UMN32"/>
    <mergeCell ref="UMO32:UMR32"/>
    <mergeCell ref="UMS32:UMV32"/>
    <mergeCell ref="UMW32:UMZ32"/>
    <mergeCell ref="UNA32:UND32"/>
    <mergeCell ref="ULQ32:ULT32"/>
    <mergeCell ref="ULU32:ULX32"/>
    <mergeCell ref="ULY32:UMB32"/>
    <mergeCell ref="UMC32:UMF32"/>
    <mergeCell ref="UMG32:UMJ32"/>
    <mergeCell ref="UKW32:UKZ32"/>
    <mergeCell ref="ULA32:ULD32"/>
    <mergeCell ref="ULE32:ULH32"/>
    <mergeCell ref="ULI32:ULL32"/>
    <mergeCell ref="ULM32:ULP32"/>
    <mergeCell ref="UKC32:UKF32"/>
    <mergeCell ref="UKG32:UKJ32"/>
    <mergeCell ref="UKK32:UKN32"/>
    <mergeCell ref="UKO32:UKR32"/>
    <mergeCell ref="UKS32:UKV32"/>
    <mergeCell ref="UJI32:UJL32"/>
    <mergeCell ref="UJM32:UJP32"/>
    <mergeCell ref="UJQ32:UJT32"/>
    <mergeCell ref="UJU32:UJX32"/>
    <mergeCell ref="UJY32:UKB32"/>
    <mergeCell ref="UIO32:UIR32"/>
    <mergeCell ref="UIS32:UIV32"/>
    <mergeCell ref="UIW32:UIZ32"/>
    <mergeCell ref="UJA32:UJD32"/>
    <mergeCell ref="UJE32:UJH32"/>
    <mergeCell ref="UHU32:UHX32"/>
    <mergeCell ref="UHY32:UIB32"/>
    <mergeCell ref="UIC32:UIF32"/>
    <mergeCell ref="UIG32:UIJ32"/>
    <mergeCell ref="UIK32:UIN32"/>
    <mergeCell ref="UHA32:UHD32"/>
    <mergeCell ref="UHE32:UHH32"/>
    <mergeCell ref="UHI32:UHL32"/>
    <mergeCell ref="UHM32:UHP32"/>
    <mergeCell ref="UHQ32:UHT32"/>
    <mergeCell ref="UGG32:UGJ32"/>
    <mergeCell ref="UGK32:UGN32"/>
    <mergeCell ref="UGO32:UGR32"/>
    <mergeCell ref="UGS32:UGV32"/>
    <mergeCell ref="UGW32:UGZ32"/>
    <mergeCell ref="UFM32:UFP32"/>
    <mergeCell ref="UFQ32:UFT32"/>
    <mergeCell ref="UFU32:UFX32"/>
    <mergeCell ref="UFY32:UGB32"/>
    <mergeCell ref="UGC32:UGF32"/>
    <mergeCell ref="UES32:UEV32"/>
    <mergeCell ref="UEW32:UEZ32"/>
    <mergeCell ref="UFA32:UFD32"/>
    <mergeCell ref="UFE32:UFH32"/>
    <mergeCell ref="UFI32:UFL32"/>
    <mergeCell ref="UDY32:UEB32"/>
    <mergeCell ref="UEC32:UEF32"/>
    <mergeCell ref="UEG32:UEJ32"/>
    <mergeCell ref="UEK32:UEN32"/>
    <mergeCell ref="UEO32:UER32"/>
    <mergeCell ref="UDE32:UDH32"/>
    <mergeCell ref="UDI32:UDL32"/>
    <mergeCell ref="UDM32:UDP32"/>
    <mergeCell ref="UDQ32:UDT32"/>
    <mergeCell ref="UDU32:UDX32"/>
    <mergeCell ref="UCK32:UCN32"/>
    <mergeCell ref="UCO32:UCR32"/>
    <mergeCell ref="UCS32:UCV32"/>
    <mergeCell ref="UCW32:UCZ32"/>
    <mergeCell ref="UDA32:UDD32"/>
    <mergeCell ref="UBQ32:UBT32"/>
    <mergeCell ref="UBU32:UBX32"/>
    <mergeCell ref="UBY32:UCB32"/>
    <mergeCell ref="UCC32:UCF32"/>
    <mergeCell ref="UCG32:UCJ32"/>
    <mergeCell ref="UAW32:UAZ32"/>
    <mergeCell ref="UBA32:UBD32"/>
    <mergeCell ref="UBE32:UBH32"/>
    <mergeCell ref="UBI32:UBL32"/>
    <mergeCell ref="UBM32:UBP32"/>
    <mergeCell ref="UAC32:UAF32"/>
    <mergeCell ref="UAG32:UAJ32"/>
    <mergeCell ref="UAK32:UAN32"/>
    <mergeCell ref="UAO32:UAR32"/>
    <mergeCell ref="UAS32:UAV32"/>
    <mergeCell ref="TZI32:TZL32"/>
    <mergeCell ref="TZM32:TZP32"/>
    <mergeCell ref="TZQ32:TZT32"/>
    <mergeCell ref="TZU32:TZX32"/>
    <mergeCell ref="TZY32:UAB32"/>
    <mergeCell ref="TYO32:TYR32"/>
    <mergeCell ref="TYS32:TYV32"/>
    <mergeCell ref="TYW32:TYZ32"/>
    <mergeCell ref="TZA32:TZD32"/>
    <mergeCell ref="TZE32:TZH32"/>
    <mergeCell ref="TXU32:TXX32"/>
    <mergeCell ref="TXY32:TYB32"/>
    <mergeCell ref="TYC32:TYF32"/>
    <mergeCell ref="TYG32:TYJ32"/>
    <mergeCell ref="TYK32:TYN32"/>
    <mergeCell ref="TXA32:TXD32"/>
    <mergeCell ref="TXE32:TXH32"/>
    <mergeCell ref="TXI32:TXL32"/>
    <mergeCell ref="TXM32:TXP32"/>
    <mergeCell ref="TXQ32:TXT32"/>
    <mergeCell ref="TWG32:TWJ32"/>
    <mergeCell ref="TWK32:TWN32"/>
    <mergeCell ref="TWO32:TWR32"/>
    <mergeCell ref="TWS32:TWV32"/>
    <mergeCell ref="TWW32:TWZ32"/>
    <mergeCell ref="TVM32:TVP32"/>
    <mergeCell ref="TVQ32:TVT32"/>
    <mergeCell ref="TVU32:TVX32"/>
    <mergeCell ref="TVY32:TWB32"/>
    <mergeCell ref="TWC32:TWF32"/>
    <mergeCell ref="TUS32:TUV32"/>
    <mergeCell ref="TUW32:TUZ32"/>
    <mergeCell ref="TVA32:TVD32"/>
    <mergeCell ref="TVE32:TVH32"/>
    <mergeCell ref="TVI32:TVL32"/>
    <mergeCell ref="TTY32:TUB32"/>
    <mergeCell ref="TUC32:TUF32"/>
    <mergeCell ref="TUG32:TUJ32"/>
    <mergeCell ref="TUK32:TUN32"/>
    <mergeCell ref="TUO32:TUR32"/>
    <mergeCell ref="TTE32:TTH32"/>
    <mergeCell ref="TTI32:TTL32"/>
    <mergeCell ref="TTM32:TTP32"/>
    <mergeCell ref="TTQ32:TTT32"/>
    <mergeCell ref="TTU32:TTX32"/>
    <mergeCell ref="TSK32:TSN32"/>
    <mergeCell ref="TSO32:TSR32"/>
    <mergeCell ref="TSS32:TSV32"/>
    <mergeCell ref="TSW32:TSZ32"/>
    <mergeCell ref="TTA32:TTD32"/>
    <mergeCell ref="TRQ32:TRT32"/>
    <mergeCell ref="TRU32:TRX32"/>
    <mergeCell ref="TRY32:TSB32"/>
    <mergeCell ref="TSC32:TSF32"/>
    <mergeCell ref="TSG32:TSJ32"/>
    <mergeCell ref="TQW32:TQZ32"/>
    <mergeCell ref="TRA32:TRD32"/>
    <mergeCell ref="TRE32:TRH32"/>
    <mergeCell ref="TRI32:TRL32"/>
    <mergeCell ref="TRM32:TRP32"/>
    <mergeCell ref="TQC32:TQF32"/>
    <mergeCell ref="TQG32:TQJ32"/>
    <mergeCell ref="TQK32:TQN32"/>
    <mergeCell ref="TQO32:TQR32"/>
    <mergeCell ref="TQS32:TQV32"/>
    <mergeCell ref="TPI32:TPL32"/>
    <mergeCell ref="TPM32:TPP32"/>
    <mergeCell ref="TPQ32:TPT32"/>
    <mergeCell ref="TPU32:TPX32"/>
    <mergeCell ref="TPY32:TQB32"/>
    <mergeCell ref="TOO32:TOR32"/>
    <mergeCell ref="TOS32:TOV32"/>
    <mergeCell ref="TOW32:TOZ32"/>
    <mergeCell ref="TPA32:TPD32"/>
    <mergeCell ref="TPE32:TPH32"/>
    <mergeCell ref="TNU32:TNX32"/>
    <mergeCell ref="TNY32:TOB32"/>
    <mergeCell ref="TOC32:TOF32"/>
    <mergeCell ref="TOG32:TOJ32"/>
    <mergeCell ref="TOK32:TON32"/>
    <mergeCell ref="TNA32:TND32"/>
    <mergeCell ref="TNE32:TNH32"/>
    <mergeCell ref="TNI32:TNL32"/>
    <mergeCell ref="TNM32:TNP32"/>
    <mergeCell ref="TNQ32:TNT32"/>
    <mergeCell ref="TMG32:TMJ32"/>
    <mergeCell ref="TMK32:TMN32"/>
    <mergeCell ref="TMO32:TMR32"/>
    <mergeCell ref="TMS32:TMV32"/>
    <mergeCell ref="TMW32:TMZ32"/>
    <mergeCell ref="TLM32:TLP32"/>
    <mergeCell ref="TLQ32:TLT32"/>
    <mergeCell ref="TLU32:TLX32"/>
    <mergeCell ref="TLY32:TMB32"/>
    <mergeCell ref="TMC32:TMF32"/>
    <mergeCell ref="TKS32:TKV32"/>
    <mergeCell ref="TKW32:TKZ32"/>
    <mergeCell ref="TLA32:TLD32"/>
    <mergeCell ref="TLE32:TLH32"/>
    <mergeCell ref="TLI32:TLL32"/>
    <mergeCell ref="TJY32:TKB32"/>
    <mergeCell ref="TKC32:TKF32"/>
    <mergeCell ref="TKG32:TKJ32"/>
    <mergeCell ref="TKK32:TKN32"/>
    <mergeCell ref="TKO32:TKR32"/>
    <mergeCell ref="TJE32:TJH32"/>
    <mergeCell ref="TJI32:TJL32"/>
    <mergeCell ref="TJM32:TJP32"/>
    <mergeCell ref="TJQ32:TJT32"/>
    <mergeCell ref="TJU32:TJX32"/>
    <mergeCell ref="TIK32:TIN32"/>
    <mergeCell ref="TIO32:TIR32"/>
    <mergeCell ref="TIS32:TIV32"/>
    <mergeCell ref="TIW32:TIZ32"/>
    <mergeCell ref="TJA32:TJD32"/>
    <mergeCell ref="THQ32:THT32"/>
    <mergeCell ref="THU32:THX32"/>
    <mergeCell ref="THY32:TIB32"/>
    <mergeCell ref="TIC32:TIF32"/>
    <mergeCell ref="TIG32:TIJ32"/>
    <mergeCell ref="TGW32:TGZ32"/>
    <mergeCell ref="THA32:THD32"/>
    <mergeCell ref="THE32:THH32"/>
    <mergeCell ref="THI32:THL32"/>
    <mergeCell ref="THM32:THP32"/>
    <mergeCell ref="TGC32:TGF32"/>
    <mergeCell ref="TGG32:TGJ32"/>
    <mergeCell ref="TGK32:TGN32"/>
    <mergeCell ref="TGO32:TGR32"/>
    <mergeCell ref="TGS32:TGV32"/>
    <mergeCell ref="TFI32:TFL32"/>
    <mergeCell ref="TFM32:TFP32"/>
    <mergeCell ref="TFQ32:TFT32"/>
    <mergeCell ref="TFU32:TFX32"/>
    <mergeCell ref="TFY32:TGB32"/>
    <mergeCell ref="TEO32:TER32"/>
    <mergeCell ref="TES32:TEV32"/>
    <mergeCell ref="TEW32:TEZ32"/>
    <mergeCell ref="TFA32:TFD32"/>
    <mergeCell ref="TFE32:TFH32"/>
    <mergeCell ref="TDU32:TDX32"/>
    <mergeCell ref="TDY32:TEB32"/>
    <mergeCell ref="TEC32:TEF32"/>
    <mergeCell ref="TEG32:TEJ32"/>
    <mergeCell ref="TEK32:TEN32"/>
    <mergeCell ref="TDA32:TDD32"/>
    <mergeCell ref="TDE32:TDH32"/>
    <mergeCell ref="TDI32:TDL32"/>
    <mergeCell ref="TDM32:TDP32"/>
    <mergeCell ref="TDQ32:TDT32"/>
    <mergeCell ref="TCG32:TCJ32"/>
    <mergeCell ref="TCK32:TCN32"/>
    <mergeCell ref="TCO32:TCR32"/>
    <mergeCell ref="TCS32:TCV32"/>
    <mergeCell ref="TCW32:TCZ32"/>
    <mergeCell ref="TBM32:TBP32"/>
    <mergeCell ref="TBQ32:TBT32"/>
    <mergeCell ref="TBU32:TBX32"/>
    <mergeCell ref="TBY32:TCB32"/>
    <mergeCell ref="TCC32:TCF32"/>
    <mergeCell ref="TAS32:TAV32"/>
    <mergeCell ref="TAW32:TAZ32"/>
    <mergeCell ref="TBA32:TBD32"/>
    <mergeCell ref="TBE32:TBH32"/>
    <mergeCell ref="TBI32:TBL32"/>
    <mergeCell ref="SZY32:TAB32"/>
    <mergeCell ref="TAC32:TAF32"/>
    <mergeCell ref="TAG32:TAJ32"/>
    <mergeCell ref="TAK32:TAN32"/>
    <mergeCell ref="TAO32:TAR32"/>
    <mergeCell ref="SZE32:SZH32"/>
    <mergeCell ref="SZI32:SZL32"/>
    <mergeCell ref="SZM32:SZP32"/>
    <mergeCell ref="SZQ32:SZT32"/>
    <mergeCell ref="SZU32:SZX32"/>
    <mergeCell ref="SYK32:SYN32"/>
    <mergeCell ref="SYO32:SYR32"/>
    <mergeCell ref="SYS32:SYV32"/>
    <mergeCell ref="SYW32:SYZ32"/>
    <mergeCell ref="SZA32:SZD32"/>
    <mergeCell ref="SXQ32:SXT32"/>
    <mergeCell ref="SXU32:SXX32"/>
    <mergeCell ref="SXY32:SYB32"/>
    <mergeCell ref="SYC32:SYF32"/>
    <mergeCell ref="SYG32:SYJ32"/>
    <mergeCell ref="SWW32:SWZ32"/>
    <mergeCell ref="SXA32:SXD32"/>
    <mergeCell ref="SXE32:SXH32"/>
    <mergeCell ref="SXI32:SXL32"/>
    <mergeCell ref="SXM32:SXP32"/>
    <mergeCell ref="SWC32:SWF32"/>
    <mergeCell ref="SWG32:SWJ32"/>
    <mergeCell ref="SWK32:SWN32"/>
    <mergeCell ref="SWO32:SWR32"/>
    <mergeCell ref="SWS32:SWV32"/>
    <mergeCell ref="SVI32:SVL32"/>
    <mergeCell ref="SVM32:SVP32"/>
    <mergeCell ref="SVQ32:SVT32"/>
    <mergeCell ref="SVU32:SVX32"/>
    <mergeCell ref="SVY32:SWB32"/>
    <mergeCell ref="SUO32:SUR32"/>
    <mergeCell ref="SUS32:SUV32"/>
    <mergeCell ref="SUW32:SUZ32"/>
    <mergeCell ref="SVA32:SVD32"/>
    <mergeCell ref="SVE32:SVH32"/>
    <mergeCell ref="STU32:STX32"/>
    <mergeCell ref="STY32:SUB32"/>
    <mergeCell ref="SUC32:SUF32"/>
    <mergeCell ref="SUG32:SUJ32"/>
    <mergeCell ref="SUK32:SUN32"/>
    <mergeCell ref="STA32:STD32"/>
    <mergeCell ref="STE32:STH32"/>
    <mergeCell ref="STI32:STL32"/>
    <mergeCell ref="STM32:STP32"/>
    <mergeCell ref="STQ32:STT32"/>
    <mergeCell ref="SSG32:SSJ32"/>
    <mergeCell ref="SSK32:SSN32"/>
    <mergeCell ref="SSO32:SSR32"/>
    <mergeCell ref="SSS32:SSV32"/>
    <mergeCell ref="SSW32:SSZ32"/>
    <mergeCell ref="SRM32:SRP32"/>
    <mergeCell ref="SRQ32:SRT32"/>
    <mergeCell ref="SRU32:SRX32"/>
    <mergeCell ref="SRY32:SSB32"/>
    <mergeCell ref="SSC32:SSF32"/>
    <mergeCell ref="SQS32:SQV32"/>
    <mergeCell ref="SQW32:SQZ32"/>
    <mergeCell ref="SRA32:SRD32"/>
    <mergeCell ref="SRE32:SRH32"/>
    <mergeCell ref="SRI32:SRL32"/>
    <mergeCell ref="SPY32:SQB32"/>
    <mergeCell ref="SQC32:SQF32"/>
    <mergeCell ref="SQG32:SQJ32"/>
    <mergeCell ref="SQK32:SQN32"/>
    <mergeCell ref="SQO32:SQR32"/>
    <mergeCell ref="SPE32:SPH32"/>
    <mergeCell ref="SPI32:SPL32"/>
    <mergeCell ref="SPM32:SPP32"/>
    <mergeCell ref="SPQ32:SPT32"/>
    <mergeCell ref="SPU32:SPX32"/>
    <mergeCell ref="SOK32:SON32"/>
    <mergeCell ref="SOO32:SOR32"/>
    <mergeCell ref="SOS32:SOV32"/>
    <mergeCell ref="SOW32:SOZ32"/>
    <mergeCell ref="SPA32:SPD32"/>
    <mergeCell ref="SNQ32:SNT32"/>
    <mergeCell ref="SNU32:SNX32"/>
    <mergeCell ref="SNY32:SOB32"/>
    <mergeCell ref="SOC32:SOF32"/>
    <mergeCell ref="SOG32:SOJ32"/>
    <mergeCell ref="SMW32:SMZ32"/>
    <mergeCell ref="SNA32:SND32"/>
    <mergeCell ref="SNE32:SNH32"/>
    <mergeCell ref="SNI32:SNL32"/>
    <mergeCell ref="SNM32:SNP32"/>
    <mergeCell ref="SMC32:SMF32"/>
    <mergeCell ref="SMG32:SMJ32"/>
    <mergeCell ref="SMK32:SMN32"/>
    <mergeCell ref="SMO32:SMR32"/>
    <mergeCell ref="SMS32:SMV32"/>
    <mergeCell ref="SLI32:SLL32"/>
    <mergeCell ref="SLM32:SLP32"/>
    <mergeCell ref="SLQ32:SLT32"/>
    <mergeCell ref="SLU32:SLX32"/>
    <mergeCell ref="SLY32:SMB32"/>
    <mergeCell ref="SKO32:SKR32"/>
    <mergeCell ref="SKS32:SKV32"/>
    <mergeCell ref="SKW32:SKZ32"/>
    <mergeCell ref="SLA32:SLD32"/>
    <mergeCell ref="SLE32:SLH32"/>
    <mergeCell ref="SJU32:SJX32"/>
    <mergeCell ref="SJY32:SKB32"/>
    <mergeCell ref="SKC32:SKF32"/>
    <mergeCell ref="SKG32:SKJ32"/>
    <mergeCell ref="SKK32:SKN32"/>
    <mergeCell ref="SJA32:SJD32"/>
    <mergeCell ref="SJE32:SJH32"/>
    <mergeCell ref="SJI32:SJL32"/>
    <mergeCell ref="SJM32:SJP32"/>
    <mergeCell ref="SJQ32:SJT32"/>
    <mergeCell ref="SIG32:SIJ32"/>
    <mergeCell ref="SIK32:SIN32"/>
    <mergeCell ref="SIO32:SIR32"/>
    <mergeCell ref="SIS32:SIV32"/>
    <mergeCell ref="SIW32:SIZ32"/>
    <mergeCell ref="SHM32:SHP32"/>
    <mergeCell ref="SHQ32:SHT32"/>
    <mergeCell ref="SHU32:SHX32"/>
    <mergeCell ref="SHY32:SIB32"/>
    <mergeCell ref="SIC32:SIF32"/>
    <mergeCell ref="SGS32:SGV32"/>
    <mergeCell ref="SGW32:SGZ32"/>
    <mergeCell ref="SHA32:SHD32"/>
    <mergeCell ref="SHE32:SHH32"/>
    <mergeCell ref="SHI32:SHL32"/>
    <mergeCell ref="SFY32:SGB32"/>
    <mergeCell ref="SGC32:SGF32"/>
    <mergeCell ref="SGG32:SGJ32"/>
    <mergeCell ref="SGK32:SGN32"/>
    <mergeCell ref="SGO32:SGR32"/>
    <mergeCell ref="SFE32:SFH32"/>
    <mergeCell ref="SFI32:SFL32"/>
    <mergeCell ref="SFM32:SFP32"/>
    <mergeCell ref="SFQ32:SFT32"/>
    <mergeCell ref="SFU32:SFX32"/>
    <mergeCell ref="SEK32:SEN32"/>
    <mergeCell ref="SEO32:SER32"/>
    <mergeCell ref="SES32:SEV32"/>
    <mergeCell ref="SEW32:SEZ32"/>
    <mergeCell ref="SFA32:SFD32"/>
    <mergeCell ref="SDQ32:SDT32"/>
    <mergeCell ref="SDU32:SDX32"/>
    <mergeCell ref="SDY32:SEB32"/>
    <mergeCell ref="SEC32:SEF32"/>
    <mergeCell ref="SEG32:SEJ32"/>
    <mergeCell ref="SCW32:SCZ32"/>
    <mergeCell ref="SDA32:SDD32"/>
    <mergeCell ref="SDE32:SDH32"/>
    <mergeCell ref="SDI32:SDL32"/>
    <mergeCell ref="SDM32:SDP32"/>
    <mergeCell ref="SCC32:SCF32"/>
    <mergeCell ref="SCG32:SCJ32"/>
    <mergeCell ref="SCK32:SCN32"/>
    <mergeCell ref="SCO32:SCR32"/>
    <mergeCell ref="SCS32:SCV32"/>
    <mergeCell ref="SBI32:SBL32"/>
    <mergeCell ref="SBM32:SBP32"/>
    <mergeCell ref="SBQ32:SBT32"/>
    <mergeCell ref="SBU32:SBX32"/>
    <mergeCell ref="SBY32:SCB32"/>
    <mergeCell ref="SAO32:SAR32"/>
    <mergeCell ref="SAS32:SAV32"/>
    <mergeCell ref="SAW32:SAZ32"/>
    <mergeCell ref="SBA32:SBD32"/>
    <mergeCell ref="SBE32:SBH32"/>
    <mergeCell ref="RZU32:RZX32"/>
    <mergeCell ref="RZY32:SAB32"/>
    <mergeCell ref="SAC32:SAF32"/>
    <mergeCell ref="SAG32:SAJ32"/>
    <mergeCell ref="SAK32:SAN32"/>
    <mergeCell ref="RZA32:RZD32"/>
    <mergeCell ref="RZE32:RZH32"/>
    <mergeCell ref="RZI32:RZL32"/>
    <mergeCell ref="RZM32:RZP32"/>
    <mergeCell ref="RZQ32:RZT32"/>
    <mergeCell ref="RYG32:RYJ32"/>
    <mergeCell ref="RYK32:RYN32"/>
    <mergeCell ref="RYO32:RYR32"/>
    <mergeCell ref="RYS32:RYV32"/>
    <mergeCell ref="RYW32:RYZ32"/>
    <mergeCell ref="RXM32:RXP32"/>
    <mergeCell ref="RXQ32:RXT32"/>
    <mergeCell ref="RXU32:RXX32"/>
    <mergeCell ref="RXY32:RYB32"/>
    <mergeCell ref="RYC32:RYF32"/>
    <mergeCell ref="RWS32:RWV32"/>
    <mergeCell ref="RWW32:RWZ32"/>
    <mergeCell ref="RXA32:RXD32"/>
    <mergeCell ref="RXE32:RXH32"/>
    <mergeCell ref="RXI32:RXL32"/>
    <mergeCell ref="RVY32:RWB32"/>
    <mergeCell ref="RWC32:RWF32"/>
    <mergeCell ref="RWG32:RWJ32"/>
    <mergeCell ref="RWK32:RWN32"/>
    <mergeCell ref="RWO32:RWR32"/>
    <mergeCell ref="RVE32:RVH32"/>
    <mergeCell ref="RVI32:RVL32"/>
    <mergeCell ref="RVM32:RVP32"/>
    <mergeCell ref="RVQ32:RVT32"/>
    <mergeCell ref="RVU32:RVX32"/>
    <mergeCell ref="RUK32:RUN32"/>
    <mergeCell ref="RUO32:RUR32"/>
    <mergeCell ref="RUS32:RUV32"/>
    <mergeCell ref="RUW32:RUZ32"/>
    <mergeCell ref="RVA32:RVD32"/>
    <mergeCell ref="RTQ32:RTT32"/>
    <mergeCell ref="RTU32:RTX32"/>
    <mergeCell ref="RTY32:RUB32"/>
    <mergeCell ref="RUC32:RUF32"/>
    <mergeCell ref="RUG32:RUJ32"/>
    <mergeCell ref="RSW32:RSZ32"/>
    <mergeCell ref="RTA32:RTD32"/>
    <mergeCell ref="RTE32:RTH32"/>
    <mergeCell ref="RTI32:RTL32"/>
    <mergeCell ref="RTM32:RTP32"/>
    <mergeCell ref="RSC32:RSF32"/>
    <mergeCell ref="RSG32:RSJ32"/>
    <mergeCell ref="RSK32:RSN32"/>
    <mergeCell ref="RSO32:RSR32"/>
    <mergeCell ref="RSS32:RSV32"/>
    <mergeCell ref="RRI32:RRL32"/>
    <mergeCell ref="RRM32:RRP32"/>
    <mergeCell ref="RRQ32:RRT32"/>
    <mergeCell ref="RRU32:RRX32"/>
    <mergeCell ref="RRY32:RSB32"/>
    <mergeCell ref="RQO32:RQR32"/>
    <mergeCell ref="RQS32:RQV32"/>
    <mergeCell ref="RQW32:RQZ32"/>
    <mergeCell ref="RRA32:RRD32"/>
    <mergeCell ref="RRE32:RRH32"/>
    <mergeCell ref="RPU32:RPX32"/>
    <mergeCell ref="RPY32:RQB32"/>
    <mergeCell ref="RQC32:RQF32"/>
    <mergeCell ref="RQG32:RQJ32"/>
    <mergeCell ref="RQK32:RQN32"/>
    <mergeCell ref="RPA32:RPD32"/>
    <mergeCell ref="RPE32:RPH32"/>
    <mergeCell ref="RPI32:RPL32"/>
    <mergeCell ref="RPM32:RPP32"/>
    <mergeCell ref="RPQ32:RPT32"/>
    <mergeCell ref="ROG32:ROJ32"/>
    <mergeCell ref="ROK32:RON32"/>
    <mergeCell ref="ROO32:ROR32"/>
    <mergeCell ref="ROS32:ROV32"/>
    <mergeCell ref="ROW32:ROZ32"/>
    <mergeCell ref="RNM32:RNP32"/>
    <mergeCell ref="RNQ32:RNT32"/>
    <mergeCell ref="RNU32:RNX32"/>
    <mergeCell ref="RNY32:ROB32"/>
    <mergeCell ref="ROC32:ROF32"/>
    <mergeCell ref="RMS32:RMV32"/>
    <mergeCell ref="RMW32:RMZ32"/>
    <mergeCell ref="RNA32:RND32"/>
    <mergeCell ref="RNE32:RNH32"/>
    <mergeCell ref="RNI32:RNL32"/>
    <mergeCell ref="RLY32:RMB32"/>
    <mergeCell ref="RMC32:RMF32"/>
    <mergeCell ref="RMG32:RMJ32"/>
    <mergeCell ref="RMK32:RMN32"/>
    <mergeCell ref="RMO32:RMR32"/>
    <mergeCell ref="RLE32:RLH32"/>
    <mergeCell ref="RLI32:RLL32"/>
    <mergeCell ref="RLM32:RLP32"/>
    <mergeCell ref="RLQ32:RLT32"/>
    <mergeCell ref="RLU32:RLX32"/>
    <mergeCell ref="RKK32:RKN32"/>
    <mergeCell ref="RKO32:RKR32"/>
    <mergeCell ref="RKS32:RKV32"/>
    <mergeCell ref="RKW32:RKZ32"/>
    <mergeCell ref="RLA32:RLD32"/>
    <mergeCell ref="RJQ32:RJT32"/>
    <mergeCell ref="RJU32:RJX32"/>
    <mergeCell ref="RJY32:RKB32"/>
    <mergeCell ref="RKC32:RKF32"/>
    <mergeCell ref="RKG32:RKJ32"/>
    <mergeCell ref="RIW32:RIZ32"/>
    <mergeCell ref="RJA32:RJD32"/>
    <mergeCell ref="RJE32:RJH32"/>
    <mergeCell ref="RJI32:RJL32"/>
    <mergeCell ref="RJM32:RJP32"/>
    <mergeCell ref="RIC32:RIF32"/>
    <mergeCell ref="RIG32:RIJ32"/>
    <mergeCell ref="RIK32:RIN32"/>
    <mergeCell ref="RIO32:RIR32"/>
    <mergeCell ref="RIS32:RIV32"/>
    <mergeCell ref="RHI32:RHL32"/>
    <mergeCell ref="RHM32:RHP32"/>
    <mergeCell ref="RHQ32:RHT32"/>
    <mergeCell ref="RHU32:RHX32"/>
    <mergeCell ref="RHY32:RIB32"/>
    <mergeCell ref="RGO32:RGR32"/>
    <mergeCell ref="RGS32:RGV32"/>
    <mergeCell ref="RGW32:RGZ32"/>
    <mergeCell ref="RHA32:RHD32"/>
    <mergeCell ref="RHE32:RHH32"/>
    <mergeCell ref="RFU32:RFX32"/>
    <mergeCell ref="RFY32:RGB32"/>
    <mergeCell ref="RGC32:RGF32"/>
    <mergeCell ref="RGG32:RGJ32"/>
    <mergeCell ref="RGK32:RGN32"/>
    <mergeCell ref="RFA32:RFD32"/>
    <mergeCell ref="RFE32:RFH32"/>
    <mergeCell ref="RFI32:RFL32"/>
    <mergeCell ref="RFM32:RFP32"/>
    <mergeCell ref="RFQ32:RFT32"/>
    <mergeCell ref="REG32:REJ32"/>
    <mergeCell ref="REK32:REN32"/>
    <mergeCell ref="REO32:RER32"/>
    <mergeCell ref="RES32:REV32"/>
    <mergeCell ref="REW32:REZ32"/>
    <mergeCell ref="RDM32:RDP32"/>
    <mergeCell ref="RDQ32:RDT32"/>
    <mergeCell ref="RDU32:RDX32"/>
    <mergeCell ref="RDY32:REB32"/>
    <mergeCell ref="REC32:REF32"/>
    <mergeCell ref="RCS32:RCV32"/>
    <mergeCell ref="RCW32:RCZ32"/>
    <mergeCell ref="RDA32:RDD32"/>
    <mergeCell ref="RDE32:RDH32"/>
    <mergeCell ref="RDI32:RDL32"/>
    <mergeCell ref="RBY32:RCB32"/>
    <mergeCell ref="RCC32:RCF32"/>
    <mergeCell ref="RCG32:RCJ32"/>
    <mergeCell ref="RCK32:RCN32"/>
    <mergeCell ref="RCO32:RCR32"/>
    <mergeCell ref="RBE32:RBH32"/>
    <mergeCell ref="RBI32:RBL32"/>
    <mergeCell ref="RBM32:RBP32"/>
    <mergeCell ref="RBQ32:RBT32"/>
    <mergeCell ref="RBU32:RBX32"/>
    <mergeCell ref="RAK32:RAN32"/>
    <mergeCell ref="RAO32:RAR32"/>
    <mergeCell ref="RAS32:RAV32"/>
    <mergeCell ref="RAW32:RAZ32"/>
    <mergeCell ref="RBA32:RBD32"/>
    <mergeCell ref="QZQ32:QZT32"/>
    <mergeCell ref="QZU32:QZX32"/>
    <mergeCell ref="QZY32:RAB32"/>
    <mergeCell ref="RAC32:RAF32"/>
    <mergeCell ref="RAG32:RAJ32"/>
    <mergeCell ref="QYW32:QYZ32"/>
    <mergeCell ref="QZA32:QZD32"/>
    <mergeCell ref="QZE32:QZH32"/>
    <mergeCell ref="QZI32:QZL32"/>
    <mergeCell ref="QZM32:QZP32"/>
    <mergeCell ref="QYC32:QYF32"/>
    <mergeCell ref="QYG32:QYJ32"/>
    <mergeCell ref="QYK32:QYN32"/>
    <mergeCell ref="QYO32:QYR32"/>
    <mergeCell ref="QYS32:QYV32"/>
    <mergeCell ref="QXI32:QXL32"/>
    <mergeCell ref="QXM32:QXP32"/>
    <mergeCell ref="QXQ32:QXT32"/>
    <mergeCell ref="QXU32:QXX32"/>
    <mergeCell ref="QXY32:QYB32"/>
    <mergeCell ref="QWO32:QWR32"/>
    <mergeCell ref="QWS32:QWV32"/>
    <mergeCell ref="QWW32:QWZ32"/>
    <mergeCell ref="QXA32:QXD32"/>
    <mergeCell ref="QXE32:QXH32"/>
    <mergeCell ref="QVU32:QVX32"/>
    <mergeCell ref="QVY32:QWB32"/>
    <mergeCell ref="QWC32:QWF32"/>
    <mergeCell ref="QWG32:QWJ32"/>
    <mergeCell ref="QWK32:QWN32"/>
    <mergeCell ref="QVA32:QVD32"/>
    <mergeCell ref="QVE32:QVH32"/>
    <mergeCell ref="QVI32:QVL32"/>
    <mergeCell ref="QVM32:QVP32"/>
    <mergeCell ref="QVQ32:QVT32"/>
    <mergeCell ref="QUG32:QUJ32"/>
    <mergeCell ref="QUK32:QUN32"/>
    <mergeCell ref="QUO32:QUR32"/>
    <mergeCell ref="QUS32:QUV32"/>
    <mergeCell ref="QUW32:QUZ32"/>
    <mergeCell ref="QTM32:QTP32"/>
    <mergeCell ref="QTQ32:QTT32"/>
    <mergeCell ref="QTU32:QTX32"/>
    <mergeCell ref="QTY32:QUB32"/>
    <mergeCell ref="QUC32:QUF32"/>
    <mergeCell ref="QSS32:QSV32"/>
    <mergeCell ref="QSW32:QSZ32"/>
    <mergeCell ref="QTA32:QTD32"/>
    <mergeCell ref="QTE32:QTH32"/>
    <mergeCell ref="QTI32:QTL32"/>
    <mergeCell ref="QRY32:QSB32"/>
    <mergeCell ref="QSC32:QSF32"/>
    <mergeCell ref="QSG32:QSJ32"/>
    <mergeCell ref="QSK32:QSN32"/>
    <mergeCell ref="QSO32:QSR32"/>
    <mergeCell ref="QRE32:QRH32"/>
    <mergeCell ref="QRI32:QRL32"/>
    <mergeCell ref="QRM32:QRP32"/>
    <mergeCell ref="QRQ32:QRT32"/>
    <mergeCell ref="QRU32:QRX32"/>
    <mergeCell ref="QQK32:QQN32"/>
    <mergeCell ref="QQO32:QQR32"/>
    <mergeCell ref="QQS32:QQV32"/>
    <mergeCell ref="QQW32:QQZ32"/>
    <mergeCell ref="QRA32:QRD32"/>
    <mergeCell ref="QPQ32:QPT32"/>
    <mergeCell ref="QPU32:QPX32"/>
    <mergeCell ref="QPY32:QQB32"/>
    <mergeCell ref="QQC32:QQF32"/>
    <mergeCell ref="QQG32:QQJ32"/>
    <mergeCell ref="QOW32:QOZ32"/>
    <mergeCell ref="QPA32:QPD32"/>
    <mergeCell ref="QPE32:QPH32"/>
    <mergeCell ref="QPI32:QPL32"/>
    <mergeCell ref="QPM32:QPP32"/>
    <mergeCell ref="QOC32:QOF32"/>
    <mergeCell ref="QOG32:QOJ32"/>
    <mergeCell ref="QOK32:QON32"/>
    <mergeCell ref="QOO32:QOR32"/>
    <mergeCell ref="QOS32:QOV32"/>
    <mergeCell ref="QNI32:QNL32"/>
    <mergeCell ref="QNM32:QNP32"/>
    <mergeCell ref="QNQ32:QNT32"/>
    <mergeCell ref="QNU32:QNX32"/>
    <mergeCell ref="QNY32:QOB32"/>
    <mergeCell ref="QMO32:QMR32"/>
    <mergeCell ref="QMS32:QMV32"/>
    <mergeCell ref="QMW32:QMZ32"/>
    <mergeCell ref="QNA32:QND32"/>
    <mergeCell ref="QNE32:QNH32"/>
    <mergeCell ref="QLU32:QLX32"/>
    <mergeCell ref="QLY32:QMB32"/>
    <mergeCell ref="QMC32:QMF32"/>
    <mergeCell ref="QMG32:QMJ32"/>
    <mergeCell ref="QMK32:QMN32"/>
    <mergeCell ref="QLA32:QLD32"/>
    <mergeCell ref="QLE32:QLH32"/>
    <mergeCell ref="QLI32:QLL32"/>
    <mergeCell ref="QLM32:QLP32"/>
    <mergeCell ref="QLQ32:QLT32"/>
    <mergeCell ref="QKG32:QKJ32"/>
    <mergeCell ref="QKK32:QKN32"/>
    <mergeCell ref="QKO32:QKR32"/>
    <mergeCell ref="QKS32:QKV32"/>
    <mergeCell ref="QKW32:QKZ32"/>
    <mergeCell ref="QJM32:QJP32"/>
    <mergeCell ref="QJQ32:QJT32"/>
    <mergeCell ref="QJU32:QJX32"/>
    <mergeCell ref="QJY32:QKB32"/>
    <mergeCell ref="QKC32:QKF32"/>
    <mergeCell ref="QIS32:QIV32"/>
    <mergeCell ref="QIW32:QIZ32"/>
    <mergeCell ref="QJA32:QJD32"/>
    <mergeCell ref="QJE32:QJH32"/>
    <mergeCell ref="QJI32:QJL32"/>
    <mergeCell ref="QHY32:QIB32"/>
    <mergeCell ref="QIC32:QIF32"/>
    <mergeCell ref="QIG32:QIJ32"/>
    <mergeCell ref="QIK32:QIN32"/>
    <mergeCell ref="QIO32:QIR32"/>
    <mergeCell ref="QHE32:QHH32"/>
    <mergeCell ref="QHI32:QHL32"/>
    <mergeCell ref="QHM32:QHP32"/>
    <mergeCell ref="QHQ32:QHT32"/>
    <mergeCell ref="QHU32:QHX32"/>
    <mergeCell ref="QGK32:QGN32"/>
    <mergeCell ref="QGO32:QGR32"/>
    <mergeCell ref="QGS32:QGV32"/>
    <mergeCell ref="QGW32:QGZ32"/>
    <mergeCell ref="QHA32:QHD32"/>
    <mergeCell ref="QFQ32:QFT32"/>
    <mergeCell ref="QFU32:QFX32"/>
    <mergeCell ref="QFY32:QGB32"/>
    <mergeCell ref="QGC32:QGF32"/>
    <mergeCell ref="QGG32:QGJ32"/>
    <mergeCell ref="QEW32:QEZ32"/>
    <mergeCell ref="QFA32:QFD32"/>
    <mergeCell ref="QFE32:QFH32"/>
    <mergeCell ref="QFI32:QFL32"/>
    <mergeCell ref="QFM32:QFP32"/>
    <mergeCell ref="QEC32:QEF32"/>
    <mergeCell ref="QEG32:QEJ32"/>
    <mergeCell ref="QEK32:QEN32"/>
    <mergeCell ref="QEO32:QER32"/>
    <mergeCell ref="QES32:QEV32"/>
    <mergeCell ref="QDI32:QDL32"/>
    <mergeCell ref="QDM32:QDP32"/>
    <mergeCell ref="QDQ32:QDT32"/>
    <mergeCell ref="QDU32:QDX32"/>
    <mergeCell ref="QDY32:QEB32"/>
    <mergeCell ref="QCO32:QCR32"/>
    <mergeCell ref="QCS32:QCV32"/>
    <mergeCell ref="QCW32:QCZ32"/>
    <mergeCell ref="QDA32:QDD32"/>
    <mergeCell ref="QDE32:QDH32"/>
    <mergeCell ref="QBU32:QBX32"/>
    <mergeCell ref="QBY32:QCB32"/>
    <mergeCell ref="QCC32:QCF32"/>
    <mergeCell ref="QCG32:QCJ32"/>
    <mergeCell ref="QCK32:QCN32"/>
    <mergeCell ref="QBA32:QBD32"/>
    <mergeCell ref="QBE32:QBH32"/>
    <mergeCell ref="QBI32:QBL32"/>
    <mergeCell ref="QBM32:QBP32"/>
    <mergeCell ref="QBQ32:QBT32"/>
    <mergeCell ref="QAG32:QAJ32"/>
    <mergeCell ref="QAK32:QAN32"/>
    <mergeCell ref="QAO32:QAR32"/>
    <mergeCell ref="QAS32:QAV32"/>
    <mergeCell ref="QAW32:QAZ32"/>
    <mergeCell ref="PZM32:PZP32"/>
    <mergeCell ref="PZQ32:PZT32"/>
    <mergeCell ref="PZU32:PZX32"/>
    <mergeCell ref="PZY32:QAB32"/>
    <mergeCell ref="QAC32:QAF32"/>
    <mergeCell ref="PYS32:PYV32"/>
    <mergeCell ref="PYW32:PYZ32"/>
    <mergeCell ref="PZA32:PZD32"/>
    <mergeCell ref="PZE32:PZH32"/>
    <mergeCell ref="PZI32:PZL32"/>
    <mergeCell ref="PXY32:PYB32"/>
    <mergeCell ref="PYC32:PYF32"/>
    <mergeCell ref="PYG32:PYJ32"/>
    <mergeCell ref="PYK32:PYN32"/>
    <mergeCell ref="PYO32:PYR32"/>
    <mergeCell ref="PXE32:PXH32"/>
    <mergeCell ref="PXI32:PXL32"/>
    <mergeCell ref="PXM32:PXP32"/>
    <mergeCell ref="PXQ32:PXT32"/>
    <mergeCell ref="PXU32:PXX32"/>
    <mergeCell ref="PWK32:PWN32"/>
    <mergeCell ref="PWO32:PWR32"/>
    <mergeCell ref="PWS32:PWV32"/>
    <mergeCell ref="PWW32:PWZ32"/>
    <mergeCell ref="PXA32:PXD32"/>
    <mergeCell ref="PVQ32:PVT32"/>
    <mergeCell ref="PVU32:PVX32"/>
    <mergeCell ref="PVY32:PWB32"/>
    <mergeCell ref="PWC32:PWF32"/>
    <mergeCell ref="PWG32:PWJ32"/>
    <mergeCell ref="PUW32:PUZ32"/>
    <mergeCell ref="PVA32:PVD32"/>
    <mergeCell ref="PVE32:PVH32"/>
    <mergeCell ref="PVI32:PVL32"/>
    <mergeCell ref="PVM32:PVP32"/>
    <mergeCell ref="PUC32:PUF32"/>
    <mergeCell ref="PUG32:PUJ32"/>
    <mergeCell ref="PUK32:PUN32"/>
    <mergeCell ref="PUO32:PUR32"/>
    <mergeCell ref="PUS32:PUV32"/>
    <mergeCell ref="PTI32:PTL32"/>
    <mergeCell ref="PTM32:PTP32"/>
    <mergeCell ref="PTQ32:PTT32"/>
    <mergeCell ref="PTU32:PTX32"/>
    <mergeCell ref="PTY32:PUB32"/>
    <mergeCell ref="PSO32:PSR32"/>
    <mergeCell ref="PSS32:PSV32"/>
    <mergeCell ref="PSW32:PSZ32"/>
    <mergeCell ref="PTA32:PTD32"/>
    <mergeCell ref="PTE32:PTH32"/>
    <mergeCell ref="PRU32:PRX32"/>
    <mergeCell ref="PRY32:PSB32"/>
    <mergeCell ref="PSC32:PSF32"/>
    <mergeCell ref="PSG32:PSJ32"/>
    <mergeCell ref="PSK32:PSN32"/>
    <mergeCell ref="PRA32:PRD32"/>
    <mergeCell ref="PRE32:PRH32"/>
    <mergeCell ref="PRI32:PRL32"/>
    <mergeCell ref="PRM32:PRP32"/>
    <mergeCell ref="PRQ32:PRT32"/>
    <mergeCell ref="PQG32:PQJ32"/>
    <mergeCell ref="PQK32:PQN32"/>
    <mergeCell ref="PQO32:PQR32"/>
    <mergeCell ref="PQS32:PQV32"/>
    <mergeCell ref="PQW32:PQZ32"/>
    <mergeCell ref="PPM32:PPP32"/>
    <mergeCell ref="PPQ32:PPT32"/>
    <mergeCell ref="PPU32:PPX32"/>
    <mergeCell ref="PPY32:PQB32"/>
    <mergeCell ref="PQC32:PQF32"/>
    <mergeCell ref="POS32:POV32"/>
    <mergeCell ref="POW32:POZ32"/>
    <mergeCell ref="PPA32:PPD32"/>
    <mergeCell ref="PPE32:PPH32"/>
    <mergeCell ref="PPI32:PPL32"/>
    <mergeCell ref="PNY32:POB32"/>
    <mergeCell ref="POC32:POF32"/>
    <mergeCell ref="POG32:POJ32"/>
    <mergeCell ref="POK32:PON32"/>
    <mergeCell ref="POO32:POR32"/>
    <mergeCell ref="PNE32:PNH32"/>
    <mergeCell ref="PNI32:PNL32"/>
    <mergeCell ref="PNM32:PNP32"/>
    <mergeCell ref="PNQ32:PNT32"/>
    <mergeCell ref="PNU32:PNX32"/>
    <mergeCell ref="PMK32:PMN32"/>
    <mergeCell ref="PMO32:PMR32"/>
    <mergeCell ref="PMS32:PMV32"/>
    <mergeCell ref="PMW32:PMZ32"/>
    <mergeCell ref="PNA32:PND32"/>
    <mergeCell ref="PLQ32:PLT32"/>
    <mergeCell ref="PLU32:PLX32"/>
    <mergeCell ref="PLY32:PMB32"/>
    <mergeCell ref="PMC32:PMF32"/>
    <mergeCell ref="PMG32:PMJ32"/>
    <mergeCell ref="PKW32:PKZ32"/>
    <mergeCell ref="PLA32:PLD32"/>
    <mergeCell ref="PLE32:PLH32"/>
    <mergeCell ref="PLI32:PLL32"/>
    <mergeCell ref="PLM32:PLP32"/>
    <mergeCell ref="PKC32:PKF32"/>
    <mergeCell ref="PKG32:PKJ32"/>
    <mergeCell ref="PKK32:PKN32"/>
    <mergeCell ref="PKO32:PKR32"/>
    <mergeCell ref="PKS32:PKV32"/>
    <mergeCell ref="PJI32:PJL32"/>
    <mergeCell ref="PJM32:PJP32"/>
    <mergeCell ref="PJQ32:PJT32"/>
    <mergeCell ref="PJU32:PJX32"/>
    <mergeCell ref="PJY32:PKB32"/>
    <mergeCell ref="PIO32:PIR32"/>
    <mergeCell ref="PIS32:PIV32"/>
    <mergeCell ref="PIW32:PIZ32"/>
    <mergeCell ref="PJA32:PJD32"/>
    <mergeCell ref="PJE32:PJH32"/>
    <mergeCell ref="PHU32:PHX32"/>
    <mergeCell ref="PHY32:PIB32"/>
    <mergeCell ref="PIC32:PIF32"/>
    <mergeCell ref="PIG32:PIJ32"/>
    <mergeCell ref="PIK32:PIN32"/>
    <mergeCell ref="PHA32:PHD32"/>
    <mergeCell ref="PHE32:PHH32"/>
    <mergeCell ref="PHI32:PHL32"/>
    <mergeCell ref="PHM32:PHP32"/>
    <mergeCell ref="PHQ32:PHT32"/>
    <mergeCell ref="PGG32:PGJ32"/>
    <mergeCell ref="PGK32:PGN32"/>
    <mergeCell ref="PGO32:PGR32"/>
    <mergeCell ref="PGS32:PGV32"/>
    <mergeCell ref="PGW32:PGZ32"/>
    <mergeCell ref="PFM32:PFP32"/>
    <mergeCell ref="PFQ32:PFT32"/>
    <mergeCell ref="PFU32:PFX32"/>
    <mergeCell ref="PFY32:PGB32"/>
    <mergeCell ref="PGC32:PGF32"/>
    <mergeCell ref="PES32:PEV32"/>
    <mergeCell ref="PEW32:PEZ32"/>
    <mergeCell ref="PFA32:PFD32"/>
    <mergeCell ref="PFE32:PFH32"/>
    <mergeCell ref="PFI32:PFL32"/>
    <mergeCell ref="PDY32:PEB32"/>
    <mergeCell ref="PEC32:PEF32"/>
    <mergeCell ref="PEG32:PEJ32"/>
    <mergeCell ref="PEK32:PEN32"/>
    <mergeCell ref="PEO32:PER32"/>
    <mergeCell ref="PDE32:PDH32"/>
    <mergeCell ref="PDI32:PDL32"/>
    <mergeCell ref="PDM32:PDP32"/>
    <mergeCell ref="PDQ32:PDT32"/>
    <mergeCell ref="PDU32:PDX32"/>
    <mergeCell ref="PCK32:PCN32"/>
    <mergeCell ref="PCO32:PCR32"/>
    <mergeCell ref="PCS32:PCV32"/>
    <mergeCell ref="PCW32:PCZ32"/>
    <mergeCell ref="PDA32:PDD32"/>
    <mergeCell ref="PBQ32:PBT32"/>
    <mergeCell ref="PBU32:PBX32"/>
    <mergeCell ref="PBY32:PCB32"/>
    <mergeCell ref="PCC32:PCF32"/>
    <mergeCell ref="PCG32:PCJ32"/>
    <mergeCell ref="PAW32:PAZ32"/>
    <mergeCell ref="PBA32:PBD32"/>
    <mergeCell ref="PBE32:PBH32"/>
    <mergeCell ref="PBI32:PBL32"/>
    <mergeCell ref="PBM32:PBP32"/>
    <mergeCell ref="PAC32:PAF32"/>
    <mergeCell ref="PAG32:PAJ32"/>
    <mergeCell ref="PAK32:PAN32"/>
    <mergeCell ref="PAO32:PAR32"/>
    <mergeCell ref="PAS32:PAV32"/>
    <mergeCell ref="OZI32:OZL32"/>
    <mergeCell ref="OZM32:OZP32"/>
    <mergeCell ref="OZQ32:OZT32"/>
    <mergeCell ref="OZU32:OZX32"/>
    <mergeCell ref="OZY32:PAB32"/>
    <mergeCell ref="OYO32:OYR32"/>
    <mergeCell ref="OYS32:OYV32"/>
    <mergeCell ref="OYW32:OYZ32"/>
    <mergeCell ref="OZA32:OZD32"/>
    <mergeCell ref="OZE32:OZH32"/>
    <mergeCell ref="OXU32:OXX32"/>
    <mergeCell ref="OXY32:OYB32"/>
    <mergeCell ref="OYC32:OYF32"/>
    <mergeCell ref="OYG32:OYJ32"/>
    <mergeCell ref="OYK32:OYN32"/>
    <mergeCell ref="OXA32:OXD32"/>
    <mergeCell ref="OXE32:OXH32"/>
    <mergeCell ref="OXI32:OXL32"/>
    <mergeCell ref="OXM32:OXP32"/>
    <mergeCell ref="OXQ32:OXT32"/>
    <mergeCell ref="OWG32:OWJ32"/>
    <mergeCell ref="OWK32:OWN32"/>
    <mergeCell ref="OWO32:OWR32"/>
    <mergeCell ref="OWS32:OWV32"/>
    <mergeCell ref="OWW32:OWZ32"/>
    <mergeCell ref="OVM32:OVP32"/>
    <mergeCell ref="OVQ32:OVT32"/>
    <mergeCell ref="OVU32:OVX32"/>
    <mergeCell ref="OVY32:OWB32"/>
    <mergeCell ref="OWC32:OWF32"/>
    <mergeCell ref="OUS32:OUV32"/>
    <mergeCell ref="OUW32:OUZ32"/>
    <mergeCell ref="OVA32:OVD32"/>
    <mergeCell ref="OVE32:OVH32"/>
    <mergeCell ref="OVI32:OVL32"/>
    <mergeCell ref="OTY32:OUB32"/>
    <mergeCell ref="OUC32:OUF32"/>
    <mergeCell ref="OUG32:OUJ32"/>
    <mergeCell ref="OUK32:OUN32"/>
    <mergeCell ref="OUO32:OUR32"/>
    <mergeCell ref="OTE32:OTH32"/>
    <mergeCell ref="OTI32:OTL32"/>
    <mergeCell ref="OTM32:OTP32"/>
    <mergeCell ref="OTQ32:OTT32"/>
    <mergeCell ref="OTU32:OTX32"/>
    <mergeCell ref="OSK32:OSN32"/>
    <mergeCell ref="OSO32:OSR32"/>
    <mergeCell ref="OSS32:OSV32"/>
    <mergeCell ref="OSW32:OSZ32"/>
    <mergeCell ref="OTA32:OTD32"/>
    <mergeCell ref="ORQ32:ORT32"/>
    <mergeCell ref="ORU32:ORX32"/>
    <mergeCell ref="ORY32:OSB32"/>
    <mergeCell ref="OSC32:OSF32"/>
    <mergeCell ref="OSG32:OSJ32"/>
    <mergeCell ref="OQW32:OQZ32"/>
    <mergeCell ref="ORA32:ORD32"/>
    <mergeCell ref="ORE32:ORH32"/>
    <mergeCell ref="ORI32:ORL32"/>
    <mergeCell ref="ORM32:ORP32"/>
    <mergeCell ref="OQC32:OQF32"/>
    <mergeCell ref="OQG32:OQJ32"/>
    <mergeCell ref="OQK32:OQN32"/>
    <mergeCell ref="OQO32:OQR32"/>
    <mergeCell ref="OQS32:OQV32"/>
    <mergeCell ref="OPI32:OPL32"/>
    <mergeCell ref="OPM32:OPP32"/>
    <mergeCell ref="OPQ32:OPT32"/>
    <mergeCell ref="OPU32:OPX32"/>
    <mergeCell ref="OPY32:OQB32"/>
    <mergeCell ref="OOO32:OOR32"/>
    <mergeCell ref="OOS32:OOV32"/>
    <mergeCell ref="OOW32:OOZ32"/>
    <mergeCell ref="OPA32:OPD32"/>
    <mergeCell ref="OPE32:OPH32"/>
    <mergeCell ref="ONU32:ONX32"/>
    <mergeCell ref="ONY32:OOB32"/>
    <mergeCell ref="OOC32:OOF32"/>
    <mergeCell ref="OOG32:OOJ32"/>
    <mergeCell ref="OOK32:OON32"/>
    <mergeCell ref="ONA32:OND32"/>
    <mergeCell ref="ONE32:ONH32"/>
    <mergeCell ref="ONI32:ONL32"/>
    <mergeCell ref="ONM32:ONP32"/>
    <mergeCell ref="ONQ32:ONT32"/>
    <mergeCell ref="OMG32:OMJ32"/>
    <mergeCell ref="OMK32:OMN32"/>
    <mergeCell ref="OMO32:OMR32"/>
    <mergeCell ref="OMS32:OMV32"/>
    <mergeCell ref="OMW32:OMZ32"/>
    <mergeCell ref="OLM32:OLP32"/>
    <mergeCell ref="OLQ32:OLT32"/>
    <mergeCell ref="OLU32:OLX32"/>
    <mergeCell ref="OLY32:OMB32"/>
    <mergeCell ref="OMC32:OMF32"/>
    <mergeCell ref="OKS32:OKV32"/>
    <mergeCell ref="OKW32:OKZ32"/>
    <mergeCell ref="OLA32:OLD32"/>
    <mergeCell ref="OLE32:OLH32"/>
    <mergeCell ref="OLI32:OLL32"/>
    <mergeCell ref="OJY32:OKB32"/>
    <mergeCell ref="OKC32:OKF32"/>
    <mergeCell ref="OKG32:OKJ32"/>
    <mergeCell ref="OKK32:OKN32"/>
    <mergeCell ref="OKO32:OKR32"/>
    <mergeCell ref="OJE32:OJH32"/>
    <mergeCell ref="OJI32:OJL32"/>
    <mergeCell ref="OJM32:OJP32"/>
    <mergeCell ref="OJQ32:OJT32"/>
    <mergeCell ref="OJU32:OJX32"/>
    <mergeCell ref="OIK32:OIN32"/>
    <mergeCell ref="OIO32:OIR32"/>
    <mergeCell ref="OIS32:OIV32"/>
    <mergeCell ref="OIW32:OIZ32"/>
    <mergeCell ref="OJA32:OJD32"/>
    <mergeCell ref="OHQ32:OHT32"/>
    <mergeCell ref="OHU32:OHX32"/>
    <mergeCell ref="OHY32:OIB32"/>
    <mergeCell ref="OIC32:OIF32"/>
    <mergeCell ref="OIG32:OIJ32"/>
    <mergeCell ref="OGW32:OGZ32"/>
    <mergeCell ref="OHA32:OHD32"/>
    <mergeCell ref="OHE32:OHH32"/>
    <mergeCell ref="OHI32:OHL32"/>
    <mergeCell ref="OHM32:OHP32"/>
    <mergeCell ref="OGC32:OGF32"/>
    <mergeCell ref="OGG32:OGJ32"/>
    <mergeCell ref="OGK32:OGN32"/>
    <mergeCell ref="OGO32:OGR32"/>
    <mergeCell ref="OGS32:OGV32"/>
    <mergeCell ref="OFI32:OFL32"/>
    <mergeCell ref="OFM32:OFP32"/>
    <mergeCell ref="OFQ32:OFT32"/>
    <mergeCell ref="OFU32:OFX32"/>
    <mergeCell ref="OFY32:OGB32"/>
    <mergeCell ref="OEO32:OER32"/>
    <mergeCell ref="OES32:OEV32"/>
    <mergeCell ref="OEW32:OEZ32"/>
    <mergeCell ref="OFA32:OFD32"/>
    <mergeCell ref="OFE32:OFH32"/>
    <mergeCell ref="ODU32:ODX32"/>
    <mergeCell ref="ODY32:OEB32"/>
    <mergeCell ref="OEC32:OEF32"/>
    <mergeCell ref="OEG32:OEJ32"/>
    <mergeCell ref="OEK32:OEN32"/>
    <mergeCell ref="ODA32:ODD32"/>
    <mergeCell ref="ODE32:ODH32"/>
    <mergeCell ref="ODI32:ODL32"/>
    <mergeCell ref="ODM32:ODP32"/>
    <mergeCell ref="ODQ32:ODT32"/>
    <mergeCell ref="OCG32:OCJ32"/>
    <mergeCell ref="OCK32:OCN32"/>
    <mergeCell ref="OCO32:OCR32"/>
    <mergeCell ref="OCS32:OCV32"/>
    <mergeCell ref="OCW32:OCZ32"/>
    <mergeCell ref="OBM32:OBP32"/>
    <mergeCell ref="OBQ32:OBT32"/>
    <mergeCell ref="OBU32:OBX32"/>
    <mergeCell ref="OBY32:OCB32"/>
    <mergeCell ref="OCC32:OCF32"/>
    <mergeCell ref="OAS32:OAV32"/>
    <mergeCell ref="OAW32:OAZ32"/>
    <mergeCell ref="OBA32:OBD32"/>
    <mergeCell ref="OBE32:OBH32"/>
    <mergeCell ref="OBI32:OBL32"/>
    <mergeCell ref="NZY32:OAB32"/>
    <mergeCell ref="OAC32:OAF32"/>
    <mergeCell ref="OAG32:OAJ32"/>
    <mergeCell ref="OAK32:OAN32"/>
    <mergeCell ref="OAO32:OAR32"/>
    <mergeCell ref="NZE32:NZH32"/>
    <mergeCell ref="NZI32:NZL32"/>
    <mergeCell ref="NZM32:NZP32"/>
    <mergeCell ref="NZQ32:NZT32"/>
    <mergeCell ref="NZU32:NZX32"/>
    <mergeCell ref="NYK32:NYN32"/>
    <mergeCell ref="NYO32:NYR32"/>
    <mergeCell ref="NYS32:NYV32"/>
    <mergeCell ref="NYW32:NYZ32"/>
    <mergeCell ref="NZA32:NZD32"/>
    <mergeCell ref="NXQ32:NXT32"/>
    <mergeCell ref="NXU32:NXX32"/>
    <mergeCell ref="NXY32:NYB32"/>
    <mergeCell ref="NYC32:NYF32"/>
    <mergeCell ref="NYG32:NYJ32"/>
    <mergeCell ref="NWW32:NWZ32"/>
    <mergeCell ref="NXA32:NXD32"/>
    <mergeCell ref="NXE32:NXH32"/>
    <mergeCell ref="NXI32:NXL32"/>
    <mergeCell ref="NXM32:NXP32"/>
    <mergeCell ref="NWC32:NWF32"/>
    <mergeCell ref="NWG32:NWJ32"/>
    <mergeCell ref="NWK32:NWN32"/>
    <mergeCell ref="NWO32:NWR32"/>
    <mergeCell ref="NWS32:NWV32"/>
    <mergeCell ref="NVI32:NVL32"/>
    <mergeCell ref="NVM32:NVP32"/>
    <mergeCell ref="NVQ32:NVT32"/>
    <mergeCell ref="NVU32:NVX32"/>
    <mergeCell ref="NVY32:NWB32"/>
    <mergeCell ref="NUO32:NUR32"/>
    <mergeCell ref="NUS32:NUV32"/>
    <mergeCell ref="NUW32:NUZ32"/>
    <mergeCell ref="NVA32:NVD32"/>
    <mergeCell ref="NVE32:NVH32"/>
    <mergeCell ref="NTU32:NTX32"/>
    <mergeCell ref="NTY32:NUB32"/>
    <mergeCell ref="NUC32:NUF32"/>
    <mergeCell ref="NUG32:NUJ32"/>
    <mergeCell ref="NUK32:NUN32"/>
    <mergeCell ref="NTA32:NTD32"/>
    <mergeCell ref="NTE32:NTH32"/>
    <mergeCell ref="NTI32:NTL32"/>
    <mergeCell ref="NTM32:NTP32"/>
    <mergeCell ref="NTQ32:NTT32"/>
    <mergeCell ref="NSG32:NSJ32"/>
    <mergeCell ref="NSK32:NSN32"/>
    <mergeCell ref="NSO32:NSR32"/>
    <mergeCell ref="NSS32:NSV32"/>
    <mergeCell ref="NSW32:NSZ32"/>
    <mergeCell ref="NRM32:NRP32"/>
    <mergeCell ref="NRQ32:NRT32"/>
    <mergeCell ref="NRU32:NRX32"/>
    <mergeCell ref="NRY32:NSB32"/>
    <mergeCell ref="NSC32:NSF32"/>
    <mergeCell ref="NQS32:NQV32"/>
    <mergeCell ref="NQW32:NQZ32"/>
    <mergeCell ref="NRA32:NRD32"/>
    <mergeCell ref="NRE32:NRH32"/>
    <mergeCell ref="NRI32:NRL32"/>
    <mergeCell ref="NPY32:NQB32"/>
    <mergeCell ref="NQC32:NQF32"/>
    <mergeCell ref="NQG32:NQJ32"/>
    <mergeCell ref="NQK32:NQN32"/>
    <mergeCell ref="NQO32:NQR32"/>
    <mergeCell ref="NPE32:NPH32"/>
    <mergeCell ref="NPI32:NPL32"/>
    <mergeCell ref="NPM32:NPP32"/>
    <mergeCell ref="NPQ32:NPT32"/>
    <mergeCell ref="NPU32:NPX32"/>
    <mergeCell ref="NOK32:NON32"/>
    <mergeCell ref="NOO32:NOR32"/>
    <mergeCell ref="NOS32:NOV32"/>
    <mergeCell ref="NOW32:NOZ32"/>
    <mergeCell ref="NPA32:NPD32"/>
    <mergeCell ref="NNQ32:NNT32"/>
    <mergeCell ref="NNU32:NNX32"/>
    <mergeCell ref="NNY32:NOB32"/>
    <mergeCell ref="NOC32:NOF32"/>
    <mergeCell ref="NOG32:NOJ32"/>
    <mergeCell ref="NMW32:NMZ32"/>
    <mergeCell ref="NNA32:NND32"/>
    <mergeCell ref="NNE32:NNH32"/>
    <mergeCell ref="NNI32:NNL32"/>
    <mergeCell ref="NNM32:NNP32"/>
    <mergeCell ref="NMC32:NMF32"/>
    <mergeCell ref="NMG32:NMJ32"/>
    <mergeCell ref="NMK32:NMN32"/>
    <mergeCell ref="NMO32:NMR32"/>
    <mergeCell ref="NMS32:NMV32"/>
    <mergeCell ref="NLI32:NLL32"/>
    <mergeCell ref="NLM32:NLP32"/>
    <mergeCell ref="NLQ32:NLT32"/>
    <mergeCell ref="NLU32:NLX32"/>
    <mergeCell ref="NLY32:NMB32"/>
    <mergeCell ref="NKO32:NKR32"/>
    <mergeCell ref="NKS32:NKV32"/>
    <mergeCell ref="NKW32:NKZ32"/>
    <mergeCell ref="NLA32:NLD32"/>
    <mergeCell ref="NLE32:NLH32"/>
    <mergeCell ref="NJU32:NJX32"/>
    <mergeCell ref="NJY32:NKB32"/>
    <mergeCell ref="NKC32:NKF32"/>
    <mergeCell ref="NKG32:NKJ32"/>
    <mergeCell ref="NKK32:NKN32"/>
    <mergeCell ref="NJA32:NJD32"/>
    <mergeCell ref="NJE32:NJH32"/>
    <mergeCell ref="NJI32:NJL32"/>
    <mergeCell ref="NJM32:NJP32"/>
    <mergeCell ref="NJQ32:NJT32"/>
    <mergeCell ref="NIG32:NIJ32"/>
    <mergeCell ref="NIK32:NIN32"/>
    <mergeCell ref="NIO32:NIR32"/>
    <mergeCell ref="NIS32:NIV32"/>
    <mergeCell ref="NIW32:NIZ32"/>
    <mergeCell ref="NHM32:NHP32"/>
    <mergeCell ref="NHQ32:NHT32"/>
    <mergeCell ref="NHU32:NHX32"/>
    <mergeCell ref="NHY32:NIB32"/>
    <mergeCell ref="NIC32:NIF32"/>
    <mergeCell ref="NGS32:NGV32"/>
    <mergeCell ref="NGW32:NGZ32"/>
    <mergeCell ref="NHA32:NHD32"/>
    <mergeCell ref="NHE32:NHH32"/>
    <mergeCell ref="NHI32:NHL32"/>
    <mergeCell ref="NFY32:NGB32"/>
    <mergeCell ref="NGC32:NGF32"/>
    <mergeCell ref="NGG32:NGJ32"/>
    <mergeCell ref="NGK32:NGN32"/>
    <mergeCell ref="NGO32:NGR32"/>
    <mergeCell ref="NFE32:NFH32"/>
    <mergeCell ref="NFI32:NFL32"/>
    <mergeCell ref="NFM32:NFP32"/>
    <mergeCell ref="NFQ32:NFT32"/>
    <mergeCell ref="NFU32:NFX32"/>
    <mergeCell ref="NEK32:NEN32"/>
    <mergeCell ref="NEO32:NER32"/>
    <mergeCell ref="NES32:NEV32"/>
    <mergeCell ref="NEW32:NEZ32"/>
    <mergeCell ref="NFA32:NFD32"/>
    <mergeCell ref="NDQ32:NDT32"/>
    <mergeCell ref="NDU32:NDX32"/>
    <mergeCell ref="NDY32:NEB32"/>
    <mergeCell ref="NEC32:NEF32"/>
    <mergeCell ref="NEG32:NEJ32"/>
    <mergeCell ref="NCW32:NCZ32"/>
    <mergeCell ref="NDA32:NDD32"/>
    <mergeCell ref="NDE32:NDH32"/>
    <mergeCell ref="NDI32:NDL32"/>
    <mergeCell ref="NDM32:NDP32"/>
    <mergeCell ref="NCC32:NCF32"/>
    <mergeCell ref="NCG32:NCJ32"/>
    <mergeCell ref="NCK32:NCN32"/>
    <mergeCell ref="NCO32:NCR32"/>
    <mergeCell ref="NCS32:NCV32"/>
    <mergeCell ref="NBI32:NBL32"/>
    <mergeCell ref="NBM32:NBP32"/>
    <mergeCell ref="NBQ32:NBT32"/>
    <mergeCell ref="NBU32:NBX32"/>
    <mergeCell ref="NBY32:NCB32"/>
    <mergeCell ref="NAO32:NAR32"/>
    <mergeCell ref="NAS32:NAV32"/>
    <mergeCell ref="NAW32:NAZ32"/>
    <mergeCell ref="NBA32:NBD32"/>
    <mergeCell ref="NBE32:NBH32"/>
    <mergeCell ref="MZU32:MZX32"/>
    <mergeCell ref="MZY32:NAB32"/>
    <mergeCell ref="NAC32:NAF32"/>
    <mergeCell ref="NAG32:NAJ32"/>
    <mergeCell ref="NAK32:NAN32"/>
    <mergeCell ref="MZA32:MZD32"/>
    <mergeCell ref="MZE32:MZH32"/>
    <mergeCell ref="MZI32:MZL32"/>
    <mergeCell ref="MZM32:MZP32"/>
    <mergeCell ref="MZQ32:MZT32"/>
    <mergeCell ref="MYG32:MYJ32"/>
    <mergeCell ref="MYK32:MYN32"/>
    <mergeCell ref="MYO32:MYR32"/>
    <mergeCell ref="MYS32:MYV32"/>
    <mergeCell ref="MYW32:MYZ32"/>
    <mergeCell ref="MXM32:MXP32"/>
    <mergeCell ref="MXQ32:MXT32"/>
    <mergeCell ref="MXU32:MXX32"/>
    <mergeCell ref="MXY32:MYB32"/>
    <mergeCell ref="MYC32:MYF32"/>
    <mergeCell ref="MWS32:MWV32"/>
    <mergeCell ref="MWW32:MWZ32"/>
    <mergeCell ref="MXA32:MXD32"/>
    <mergeCell ref="MXE32:MXH32"/>
    <mergeCell ref="MXI32:MXL32"/>
    <mergeCell ref="MVY32:MWB32"/>
    <mergeCell ref="MWC32:MWF32"/>
    <mergeCell ref="MWG32:MWJ32"/>
    <mergeCell ref="MWK32:MWN32"/>
    <mergeCell ref="MWO32:MWR32"/>
    <mergeCell ref="MVE32:MVH32"/>
    <mergeCell ref="MVI32:MVL32"/>
    <mergeCell ref="MVM32:MVP32"/>
    <mergeCell ref="MVQ32:MVT32"/>
    <mergeCell ref="MVU32:MVX32"/>
    <mergeCell ref="MUK32:MUN32"/>
    <mergeCell ref="MUO32:MUR32"/>
    <mergeCell ref="MUS32:MUV32"/>
    <mergeCell ref="MUW32:MUZ32"/>
    <mergeCell ref="MVA32:MVD32"/>
    <mergeCell ref="MTQ32:MTT32"/>
    <mergeCell ref="MTU32:MTX32"/>
    <mergeCell ref="MTY32:MUB32"/>
    <mergeCell ref="MUC32:MUF32"/>
    <mergeCell ref="MUG32:MUJ32"/>
    <mergeCell ref="MSW32:MSZ32"/>
    <mergeCell ref="MTA32:MTD32"/>
    <mergeCell ref="MTE32:MTH32"/>
    <mergeCell ref="MTI32:MTL32"/>
    <mergeCell ref="MTM32:MTP32"/>
    <mergeCell ref="MSC32:MSF32"/>
    <mergeCell ref="MSG32:MSJ32"/>
    <mergeCell ref="MSK32:MSN32"/>
    <mergeCell ref="MSO32:MSR32"/>
    <mergeCell ref="MSS32:MSV32"/>
    <mergeCell ref="MRI32:MRL32"/>
    <mergeCell ref="MRM32:MRP32"/>
    <mergeCell ref="MRQ32:MRT32"/>
    <mergeCell ref="MRU32:MRX32"/>
    <mergeCell ref="MRY32:MSB32"/>
    <mergeCell ref="MQO32:MQR32"/>
    <mergeCell ref="MQS32:MQV32"/>
    <mergeCell ref="MQW32:MQZ32"/>
    <mergeCell ref="MRA32:MRD32"/>
    <mergeCell ref="MRE32:MRH32"/>
    <mergeCell ref="MPU32:MPX32"/>
    <mergeCell ref="MPY32:MQB32"/>
    <mergeCell ref="MQC32:MQF32"/>
    <mergeCell ref="MQG32:MQJ32"/>
    <mergeCell ref="MQK32:MQN32"/>
    <mergeCell ref="MPA32:MPD32"/>
    <mergeCell ref="MPE32:MPH32"/>
    <mergeCell ref="MPI32:MPL32"/>
    <mergeCell ref="MPM32:MPP32"/>
    <mergeCell ref="MPQ32:MPT32"/>
    <mergeCell ref="MOG32:MOJ32"/>
    <mergeCell ref="MOK32:MON32"/>
    <mergeCell ref="MOO32:MOR32"/>
    <mergeCell ref="MOS32:MOV32"/>
    <mergeCell ref="MOW32:MOZ32"/>
    <mergeCell ref="MNM32:MNP32"/>
    <mergeCell ref="MNQ32:MNT32"/>
    <mergeCell ref="MNU32:MNX32"/>
    <mergeCell ref="MNY32:MOB32"/>
    <mergeCell ref="MOC32:MOF32"/>
    <mergeCell ref="MMS32:MMV32"/>
    <mergeCell ref="MMW32:MMZ32"/>
    <mergeCell ref="MNA32:MND32"/>
    <mergeCell ref="MNE32:MNH32"/>
    <mergeCell ref="MNI32:MNL32"/>
    <mergeCell ref="MLY32:MMB32"/>
    <mergeCell ref="MMC32:MMF32"/>
    <mergeCell ref="MMG32:MMJ32"/>
    <mergeCell ref="MMK32:MMN32"/>
    <mergeCell ref="MMO32:MMR32"/>
    <mergeCell ref="MLE32:MLH32"/>
    <mergeCell ref="MLI32:MLL32"/>
    <mergeCell ref="MLM32:MLP32"/>
    <mergeCell ref="MLQ32:MLT32"/>
    <mergeCell ref="MLU32:MLX32"/>
    <mergeCell ref="MKK32:MKN32"/>
    <mergeCell ref="MKO32:MKR32"/>
    <mergeCell ref="MKS32:MKV32"/>
    <mergeCell ref="MKW32:MKZ32"/>
    <mergeCell ref="MLA32:MLD32"/>
    <mergeCell ref="MJQ32:MJT32"/>
    <mergeCell ref="MJU32:MJX32"/>
    <mergeCell ref="MJY32:MKB32"/>
    <mergeCell ref="MKC32:MKF32"/>
    <mergeCell ref="MKG32:MKJ32"/>
    <mergeCell ref="MIW32:MIZ32"/>
    <mergeCell ref="MJA32:MJD32"/>
    <mergeCell ref="MJE32:MJH32"/>
    <mergeCell ref="MJI32:MJL32"/>
    <mergeCell ref="MJM32:MJP32"/>
    <mergeCell ref="MIC32:MIF32"/>
    <mergeCell ref="MIG32:MIJ32"/>
    <mergeCell ref="MIK32:MIN32"/>
    <mergeCell ref="MIO32:MIR32"/>
    <mergeCell ref="MIS32:MIV32"/>
    <mergeCell ref="MHI32:MHL32"/>
    <mergeCell ref="MHM32:MHP32"/>
    <mergeCell ref="MHQ32:MHT32"/>
    <mergeCell ref="MHU32:MHX32"/>
    <mergeCell ref="MHY32:MIB32"/>
    <mergeCell ref="MGO32:MGR32"/>
    <mergeCell ref="MGS32:MGV32"/>
    <mergeCell ref="MGW32:MGZ32"/>
    <mergeCell ref="MHA32:MHD32"/>
    <mergeCell ref="MHE32:MHH32"/>
    <mergeCell ref="MFU32:MFX32"/>
    <mergeCell ref="MFY32:MGB32"/>
    <mergeCell ref="MGC32:MGF32"/>
    <mergeCell ref="MGG32:MGJ32"/>
    <mergeCell ref="MGK32:MGN32"/>
    <mergeCell ref="MFA32:MFD32"/>
    <mergeCell ref="MFE32:MFH32"/>
    <mergeCell ref="MFI32:MFL32"/>
    <mergeCell ref="MFM32:MFP32"/>
    <mergeCell ref="MFQ32:MFT32"/>
    <mergeCell ref="MEG32:MEJ32"/>
    <mergeCell ref="MEK32:MEN32"/>
    <mergeCell ref="MEO32:MER32"/>
    <mergeCell ref="MES32:MEV32"/>
    <mergeCell ref="MEW32:MEZ32"/>
    <mergeCell ref="MDM32:MDP32"/>
    <mergeCell ref="MDQ32:MDT32"/>
    <mergeCell ref="MDU32:MDX32"/>
    <mergeCell ref="MDY32:MEB32"/>
    <mergeCell ref="MEC32:MEF32"/>
    <mergeCell ref="MCS32:MCV32"/>
    <mergeCell ref="MCW32:MCZ32"/>
    <mergeCell ref="MDA32:MDD32"/>
    <mergeCell ref="MDE32:MDH32"/>
    <mergeCell ref="MDI32:MDL32"/>
    <mergeCell ref="MBY32:MCB32"/>
    <mergeCell ref="MCC32:MCF32"/>
    <mergeCell ref="MCG32:MCJ32"/>
    <mergeCell ref="MCK32:MCN32"/>
    <mergeCell ref="MCO32:MCR32"/>
    <mergeCell ref="MBE32:MBH32"/>
    <mergeCell ref="MBI32:MBL32"/>
    <mergeCell ref="MBM32:MBP32"/>
    <mergeCell ref="MBQ32:MBT32"/>
    <mergeCell ref="MBU32:MBX32"/>
    <mergeCell ref="MAK32:MAN32"/>
    <mergeCell ref="MAO32:MAR32"/>
    <mergeCell ref="MAS32:MAV32"/>
    <mergeCell ref="MAW32:MAZ32"/>
    <mergeCell ref="MBA32:MBD32"/>
    <mergeCell ref="LZQ32:LZT32"/>
    <mergeCell ref="LZU32:LZX32"/>
    <mergeCell ref="LZY32:MAB32"/>
    <mergeCell ref="MAC32:MAF32"/>
    <mergeCell ref="MAG32:MAJ32"/>
    <mergeCell ref="LYW32:LYZ32"/>
    <mergeCell ref="LZA32:LZD32"/>
    <mergeCell ref="LZE32:LZH32"/>
    <mergeCell ref="LZI32:LZL32"/>
    <mergeCell ref="LZM32:LZP32"/>
    <mergeCell ref="LYC32:LYF32"/>
    <mergeCell ref="LYG32:LYJ32"/>
    <mergeCell ref="LYK32:LYN32"/>
    <mergeCell ref="LYO32:LYR32"/>
    <mergeCell ref="LYS32:LYV32"/>
    <mergeCell ref="LXI32:LXL32"/>
    <mergeCell ref="LXM32:LXP32"/>
    <mergeCell ref="LXQ32:LXT32"/>
    <mergeCell ref="LXU32:LXX32"/>
    <mergeCell ref="LXY32:LYB32"/>
    <mergeCell ref="LWO32:LWR32"/>
    <mergeCell ref="LWS32:LWV32"/>
    <mergeCell ref="LWW32:LWZ32"/>
    <mergeCell ref="LXA32:LXD32"/>
    <mergeCell ref="LXE32:LXH32"/>
    <mergeCell ref="LVU32:LVX32"/>
    <mergeCell ref="LVY32:LWB32"/>
    <mergeCell ref="LWC32:LWF32"/>
    <mergeCell ref="LWG32:LWJ32"/>
    <mergeCell ref="LWK32:LWN32"/>
    <mergeCell ref="LVA32:LVD32"/>
    <mergeCell ref="LVE32:LVH32"/>
    <mergeCell ref="LVI32:LVL32"/>
    <mergeCell ref="LVM32:LVP32"/>
    <mergeCell ref="LVQ32:LVT32"/>
    <mergeCell ref="LUG32:LUJ32"/>
    <mergeCell ref="LUK32:LUN32"/>
    <mergeCell ref="LUO32:LUR32"/>
    <mergeCell ref="LUS32:LUV32"/>
    <mergeCell ref="LUW32:LUZ32"/>
    <mergeCell ref="LTM32:LTP32"/>
    <mergeCell ref="LTQ32:LTT32"/>
    <mergeCell ref="LTU32:LTX32"/>
    <mergeCell ref="LTY32:LUB32"/>
    <mergeCell ref="LUC32:LUF32"/>
    <mergeCell ref="LSS32:LSV32"/>
    <mergeCell ref="LSW32:LSZ32"/>
    <mergeCell ref="LTA32:LTD32"/>
    <mergeCell ref="LTE32:LTH32"/>
    <mergeCell ref="LTI32:LTL32"/>
    <mergeCell ref="LRY32:LSB32"/>
    <mergeCell ref="LSC32:LSF32"/>
    <mergeCell ref="LSG32:LSJ32"/>
    <mergeCell ref="LSK32:LSN32"/>
    <mergeCell ref="LSO32:LSR32"/>
    <mergeCell ref="LRE32:LRH32"/>
    <mergeCell ref="LRI32:LRL32"/>
    <mergeCell ref="LRM32:LRP32"/>
    <mergeCell ref="LRQ32:LRT32"/>
    <mergeCell ref="LRU32:LRX32"/>
    <mergeCell ref="LQK32:LQN32"/>
    <mergeCell ref="LQO32:LQR32"/>
    <mergeCell ref="LQS32:LQV32"/>
    <mergeCell ref="LQW32:LQZ32"/>
    <mergeCell ref="LRA32:LRD32"/>
    <mergeCell ref="LPQ32:LPT32"/>
    <mergeCell ref="LPU32:LPX32"/>
    <mergeCell ref="LPY32:LQB32"/>
    <mergeCell ref="LQC32:LQF32"/>
    <mergeCell ref="LQG32:LQJ32"/>
    <mergeCell ref="LOW32:LOZ32"/>
    <mergeCell ref="LPA32:LPD32"/>
    <mergeCell ref="LPE32:LPH32"/>
    <mergeCell ref="LPI32:LPL32"/>
    <mergeCell ref="LPM32:LPP32"/>
    <mergeCell ref="LOC32:LOF32"/>
    <mergeCell ref="LOG32:LOJ32"/>
    <mergeCell ref="LOK32:LON32"/>
    <mergeCell ref="LOO32:LOR32"/>
    <mergeCell ref="LOS32:LOV32"/>
    <mergeCell ref="LNI32:LNL32"/>
    <mergeCell ref="LNM32:LNP32"/>
    <mergeCell ref="LNQ32:LNT32"/>
    <mergeCell ref="LNU32:LNX32"/>
    <mergeCell ref="LNY32:LOB32"/>
    <mergeCell ref="LMO32:LMR32"/>
    <mergeCell ref="LMS32:LMV32"/>
    <mergeCell ref="LMW32:LMZ32"/>
    <mergeCell ref="LNA32:LND32"/>
    <mergeCell ref="LNE32:LNH32"/>
    <mergeCell ref="LLU32:LLX32"/>
    <mergeCell ref="LLY32:LMB32"/>
    <mergeCell ref="LMC32:LMF32"/>
    <mergeCell ref="LMG32:LMJ32"/>
    <mergeCell ref="LMK32:LMN32"/>
    <mergeCell ref="LLA32:LLD32"/>
    <mergeCell ref="LLE32:LLH32"/>
    <mergeCell ref="LLI32:LLL32"/>
    <mergeCell ref="LLM32:LLP32"/>
    <mergeCell ref="LLQ32:LLT32"/>
    <mergeCell ref="LKG32:LKJ32"/>
    <mergeCell ref="LKK32:LKN32"/>
    <mergeCell ref="LKO32:LKR32"/>
    <mergeCell ref="LKS32:LKV32"/>
    <mergeCell ref="LKW32:LKZ32"/>
    <mergeCell ref="LJM32:LJP32"/>
    <mergeCell ref="LJQ32:LJT32"/>
    <mergeCell ref="LJU32:LJX32"/>
    <mergeCell ref="LJY32:LKB32"/>
    <mergeCell ref="LKC32:LKF32"/>
    <mergeCell ref="LIS32:LIV32"/>
    <mergeCell ref="LIW32:LIZ32"/>
    <mergeCell ref="LJA32:LJD32"/>
    <mergeCell ref="LJE32:LJH32"/>
    <mergeCell ref="LJI32:LJL32"/>
    <mergeCell ref="LHY32:LIB32"/>
    <mergeCell ref="LIC32:LIF32"/>
    <mergeCell ref="LIG32:LIJ32"/>
    <mergeCell ref="LIK32:LIN32"/>
    <mergeCell ref="LIO32:LIR32"/>
    <mergeCell ref="LHE32:LHH32"/>
    <mergeCell ref="LHI32:LHL32"/>
    <mergeCell ref="LHM32:LHP32"/>
    <mergeCell ref="LHQ32:LHT32"/>
    <mergeCell ref="LHU32:LHX32"/>
    <mergeCell ref="LGK32:LGN32"/>
    <mergeCell ref="LGO32:LGR32"/>
    <mergeCell ref="LGS32:LGV32"/>
    <mergeCell ref="LGW32:LGZ32"/>
    <mergeCell ref="LHA32:LHD32"/>
    <mergeCell ref="LFQ32:LFT32"/>
    <mergeCell ref="LFU32:LFX32"/>
    <mergeCell ref="LFY32:LGB32"/>
    <mergeCell ref="LGC32:LGF32"/>
    <mergeCell ref="LGG32:LGJ32"/>
    <mergeCell ref="LEW32:LEZ32"/>
    <mergeCell ref="LFA32:LFD32"/>
    <mergeCell ref="LFE32:LFH32"/>
    <mergeCell ref="LFI32:LFL32"/>
    <mergeCell ref="LFM32:LFP32"/>
    <mergeCell ref="LEC32:LEF32"/>
    <mergeCell ref="LEG32:LEJ32"/>
    <mergeCell ref="LEK32:LEN32"/>
    <mergeCell ref="LEO32:LER32"/>
    <mergeCell ref="LES32:LEV32"/>
    <mergeCell ref="LDI32:LDL32"/>
    <mergeCell ref="LDM32:LDP32"/>
    <mergeCell ref="LDQ32:LDT32"/>
    <mergeCell ref="LDU32:LDX32"/>
    <mergeCell ref="LDY32:LEB32"/>
    <mergeCell ref="LCO32:LCR32"/>
    <mergeCell ref="LCS32:LCV32"/>
    <mergeCell ref="LCW32:LCZ32"/>
    <mergeCell ref="LDA32:LDD32"/>
    <mergeCell ref="LDE32:LDH32"/>
    <mergeCell ref="LBU32:LBX32"/>
    <mergeCell ref="LBY32:LCB32"/>
    <mergeCell ref="LCC32:LCF32"/>
    <mergeCell ref="LCG32:LCJ32"/>
    <mergeCell ref="LCK32:LCN32"/>
    <mergeCell ref="LBA32:LBD32"/>
    <mergeCell ref="LBE32:LBH32"/>
    <mergeCell ref="LBI32:LBL32"/>
    <mergeCell ref="LBM32:LBP32"/>
    <mergeCell ref="LBQ32:LBT32"/>
    <mergeCell ref="LAG32:LAJ32"/>
    <mergeCell ref="LAK32:LAN32"/>
    <mergeCell ref="LAO32:LAR32"/>
    <mergeCell ref="LAS32:LAV32"/>
    <mergeCell ref="LAW32:LAZ32"/>
    <mergeCell ref="KZM32:KZP32"/>
    <mergeCell ref="KZQ32:KZT32"/>
    <mergeCell ref="KZU32:KZX32"/>
    <mergeCell ref="KZY32:LAB32"/>
    <mergeCell ref="LAC32:LAF32"/>
    <mergeCell ref="KYS32:KYV32"/>
    <mergeCell ref="KYW32:KYZ32"/>
    <mergeCell ref="KZA32:KZD32"/>
    <mergeCell ref="KZE32:KZH32"/>
    <mergeCell ref="KZI32:KZL32"/>
    <mergeCell ref="KXY32:KYB32"/>
    <mergeCell ref="KYC32:KYF32"/>
    <mergeCell ref="KYG32:KYJ32"/>
    <mergeCell ref="KYK32:KYN32"/>
    <mergeCell ref="KYO32:KYR32"/>
    <mergeCell ref="KXE32:KXH32"/>
    <mergeCell ref="KXI32:KXL32"/>
    <mergeCell ref="KXM32:KXP32"/>
    <mergeCell ref="KXQ32:KXT32"/>
    <mergeCell ref="KXU32:KXX32"/>
    <mergeCell ref="KWK32:KWN32"/>
    <mergeCell ref="KWO32:KWR32"/>
    <mergeCell ref="KWS32:KWV32"/>
    <mergeCell ref="KWW32:KWZ32"/>
    <mergeCell ref="KXA32:KXD32"/>
    <mergeCell ref="KVQ32:KVT32"/>
    <mergeCell ref="KVU32:KVX32"/>
    <mergeCell ref="KVY32:KWB32"/>
    <mergeCell ref="KWC32:KWF32"/>
    <mergeCell ref="KWG32:KWJ32"/>
    <mergeCell ref="KUW32:KUZ32"/>
    <mergeCell ref="KVA32:KVD32"/>
    <mergeCell ref="KVE32:KVH32"/>
    <mergeCell ref="KVI32:KVL32"/>
    <mergeCell ref="KVM32:KVP32"/>
    <mergeCell ref="KUC32:KUF32"/>
    <mergeCell ref="KUG32:KUJ32"/>
    <mergeCell ref="KUK32:KUN32"/>
    <mergeCell ref="KUO32:KUR32"/>
    <mergeCell ref="KUS32:KUV32"/>
    <mergeCell ref="KTI32:KTL32"/>
    <mergeCell ref="KTM32:KTP32"/>
    <mergeCell ref="KTQ32:KTT32"/>
    <mergeCell ref="KTU32:KTX32"/>
    <mergeCell ref="KTY32:KUB32"/>
    <mergeCell ref="KSO32:KSR32"/>
    <mergeCell ref="KSS32:KSV32"/>
    <mergeCell ref="KSW32:KSZ32"/>
    <mergeCell ref="KTA32:KTD32"/>
    <mergeCell ref="KTE32:KTH32"/>
    <mergeCell ref="KRU32:KRX32"/>
    <mergeCell ref="KRY32:KSB32"/>
    <mergeCell ref="KSC32:KSF32"/>
    <mergeCell ref="KSG32:KSJ32"/>
    <mergeCell ref="KSK32:KSN32"/>
    <mergeCell ref="KRA32:KRD32"/>
    <mergeCell ref="KRE32:KRH32"/>
    <mergeCell ref="KRI32:KRL32"/>
    <mergeCell ref="KRM32:KRP32"/>
    <mergeCell ref="KRQ32:KRT32"/>
    <mergeCell ref="KQG32:KQJ32"/>
    <mergeCell ref="KQK32:KQN32"/>
    <mergeCell ref="KQO32:KQR32"/>
    <mergeCell ref="KQS32:KQV32"/>
    <mergeCell ref="KQW32:KQZ32"/>
    <mergeCell ref="KPM32:KPP32"/>
    <mergeCell ref="KPQ32:KPT32"/>
    <mergeCell ref="KPU32:KPX32"/>
    <mergeCell ref="KPY32:KQB32"/>
    <mergeCell ref="KQC32:KQF32"/>
    <mergeCell ref="KOS32:KOV32"/>
    <mergeCell ref="KOW32:KOZ32"/>
    <mergeCell ref="KPA32:KPD32"/>
    <mergeCell ref="KPE32:KPH32"/>
    <mergeCell ref="KPI32:KPL32"/>
    <mergeCell ref="KNY32:KOB32"/>
    <mergeCell ref="KOC32:KOF32"/>
    <mergeCell ref="KOG32:KOJ32"/>
    <mergeCell ref="KOK32:KON32"/>
    <mergeCell ref="KOO32:KOR32"/>
    <mergeCell ref="KNE32:KNH32"/>
    <mergeCell ref="KNI32:KNL32"/>
    <mergeCell ref="KNM32:KNP32"/>
    <mergeCell ref="KNQ32:KNT32"/>
    <mergeCell ref="KNU32:KNX32"/>
    <mergeCell ref="KMK32:KMN32"/>
    <mergeCell ref="KMO32:KMR32"/>
    <mergeCell ref="KMS32:KMV32"/>
    <mergeCell ref="KMW32:KMZ32"/>
    <mergeCell ref="KNA32:KND32"/>
    <mergeCell ref="KLQ32:KLT32"/>
    <mergeCell ref="KLU32:KLX32"/>
    <mergeCell ref="KLY32:KMB32"/>
    <mergeCell ref="KMC32:KMF32"/>
    <mergeCell ref="KMG32:KMJ32"/>
    <mergeCell ref="KKW32:KKZ32"/>
    <mergeCell ref="KLA32:KLD32"/>
    <mergeCell ref="KLE32:KLH32"/>
    <mergeCell ref="KLI32:KLL32"/>
    <mergeCell ref="KLM32:KLP32"/>
    <mergeCell ref="KKC32:KKF32"/>
    <mergeCell ref="KKG32:KKJ32"/>
    <mergeCell ref="KKK32:KKN32"/>
    <mergeCell ref="KKO32:KKR32"/>
    <mergeCell ref="KKS32:KKV32"/>
    <mergeCell ref="KJI32:KJL32"/>
    <mergeCell ref="KJM32:KJP32"/>
    <mergeCell ref="KJQ32:KJT32"/>
    <mergeCell ref="KJU32:KJX32"/>
    <mergeCell ref="KJY32:KKB32"/>
    <mergeCell ref="KIO32:KIR32"/>
    <mergeCell ref="KIS32:KIV32"/>
    <mergeCell ref="KIW32:KIZ32"/>
    <mergeCell ref="KJA32:KJD32"/>
    <mergeCell ref="KJE32:KJH32"/>
    <mergeCell ref="KHU32:KHX32"/>
    <mergeCell ref="KHY32:KIB32"/>
    <mergeCell ref="KIC32:KIF32"/>
    <mergeCell ref="KIG32:KIJ32"/>
    <mergeCell ref="KIK32:KIN32"/>
    <mergeCell ref="KHA32:KHD32"/>
    <mergeCell ref="KHE32:KHH32"/>
    <mergeCell ref="KHI32:KHL32"/>
    <mergeCell ref="KHM32:KHP32"/>
    <mergeCell ref="KHQ32:KHT32"/>
    <mergeCell ref="KGG32:KGJ32"/>
    <mergeCell ref="KGK32:KGN32"/>
    <mergeCell ref="KGO32:KGR32"/>
    <mergeCell ref="KGS32:KGV32"/>
    <mergeCell ref="KGW32:KGZ32"/>
    <mergeCell ref="KFM32:KFP32"/>
    <mergeCell ref="KFQ32:KFT32"/>
    <mergeCell ref="KFU32:KFX32"/>
    <mergeCell ref="KFY32:KGB32"/>
    <mergeCell ref="KGC32:KGF32"/>
    <mergeCell ref="KES32:KEV32"/>
    <mergeCell ref="KEW32:KEZ32"/>
    <mergeCell ref="KFA32:KFD32"/>
    <mergeCell ref="KFE32:KFH32"/>
    <mergeCell ref="KFI32:KFL32"/>
    <mergeCell ref="KDY32:KEB32"/>
    <mergeCell ref="KEC32:KEF32"/>
    <mergeCell ref="KEG32:KEJ32"/>
    <mergeCell ref="KEK32:KEN32"/>
    <mergeCell ref="KEO32:KER32"/>
    <mergeCell ref="KDE32:KDH32"/>
    <mergeCell ref="KDI32:KDL32"/>
    <mergeCell ref="KDM32:KDP32"/>
    <mergeCell ref="KDQ32:KDT32"/>
    <mergeCell ref="KDU32:KDX32"/>
    <mergeCell ref="KCK32:KCN32"/>
    <mergeCell ref="KCO32:KCR32"/>
    <mergeCell ref="KCS32:KCV32"/>
    <mergeCell ref="KCW32:KCZ32"/>
    <mergeCell ref="KDA32:KDD32"/>
    <mergeCell ref="KBQ32:KBT32"/>
    <mergeCell ref="KBU32:KBX32"/>
    <mergeCell ref="KBY32:KCB32"/>
    <mergeCell ref="KCC32:KCF32"/>
    <mergeCell ref="KCG32:KCJ32"/>
    <mergeCell ref="KAW32:KAZ32"/>
    <mergeCell ref="KBA32:KBD32"/>
    <mergeCell ref="KBE32:KBH32"/>
    <mergeCell ref="KBI32:KBL32"/>
    <mergeCell ref="KBM32:KBP32"/>
    <mergeCell ref="KAC32:KAF32"/>
    <mergeCell ref="KAG32:KAJ32"/>
    <mergeCell ref="KAK32:KAN32"/>
    <mergeCell ref="KAO32:KAR32"/>
    <mergeCell ref="KAS32:KAV32"/>
    <mergeCell ref="JZI32:JZL32"/>
    <mergeCell ref="JZM32:JZP32"/>
    <mergeCell ref="JZQ32:JZT32"/>
    <mergeCell ref="JZU32:JZX32"/>
    <mergeCell ref="JZY32:KAB32"/>
    <mergeCell ref="JYO32:JYR32"/>
    <mergeCell ref="JYS32:JYV32"/>
    <mergeCell ref="JYW32:JYZ32"/>
    <mergeCell ref="JZA32:JZD32"/>
    <mergeCell ref="JZE32:JZH32"/>
    <mergeCell ref="JXU32:JXX32"/>
    <mergeCell ref="JXY32:JYB32"/>
    <mergeCell ref="JYC32:JYF32"/>
    <mergeCell ref="JYG32:JYJ32"/>
    <mergeCell ref="JYK32:JYN32"/>
    <mergeCell ref="JXA32:JXD32"/>
    <mergeCell ref="JXE32:JXH32"/>
    <mergeCell ref="JXI32:JXL32"/>
    <mergeCell ref="JXM32:JXP32"/>
    <mergeCell ref="JXQ32:JXT32"/>
    <mergeCell ref="JWG32:JWJ32"/>
    <mergeCell ref="JWK32:JWN32"/>
    <mergeCell ref="JWO32:JWR32"/>
    <mergeCell ref="JWS32:JWV32"/>
    <mergeCell ref="JWW32:JWZ32"/>
    <mergeCell ref="JVM32:JVP32"/>
    <mergeCell ref="JVQ32:JVT32"/>
    <mergeCell ref="JVU32:JVX32"/>
    <mergeCell ref="JVY32:JWB32"/>
    <mergeCell ref="JWC32:JWF32"/>
    <mergeCell ref="JUS32:JUV32"/>
    <mergeCell ref="JUW32:JUZ32"/>
    <mergeCell ref="JVA32:JVD32"/>
    <mergeCell ref="JVE32:JVH32"/>
    <mergeCell ref="JVI32:JVL32"/>
    <mergeCell ref="JTY32:JUB32"/>
    <mergeCell ref="JUC32:JUF32"/>
    <mergeCell ref="JUG32:JUJ32"/>
    <mergeCell ref="JUK32:JUN32"/>
    <mergeCell ref="JUO32:JUR32"/>
    <mergeCell ref="JTE32:JTH32"/>
    <mergeCell ref="JTI32:JTL32"/>
    <mergeCell ref="JTM32:JTP32"/>
    <mergeCell ref="JTQ32:JTT32"/>
    <mergeCell ref="JTU32:JTX32"/>
    <mergeCell ref="JSK32:JSN32"/>
    <mergeCell ref="JSO32:JSR32"/>
    <mergeCell ref="JSS32:JSV32"/>
    <mergeCell ref="JSW32:JSZ32"/>
    <mergeCell ref="JTA32:JTD32"/>
    <mergeCell ref="JRQ32:JRT32"/>
    <mergeCell ref="JRU32:JRX32"/>
    <mergeCell ref="JRY32:JSB32"/>
    <mergeCell ref="JSC32:JSF32"/>
    <mergeCell ref="JSG32:JSJ32"/>
    <mergeCell ref="JQW32:JQZ32"/>
    <mergeCell ref="JRA32:JRD32"/>
    <mergeCell ref="JRE32:JRH32"/>
    <mergeCell ref="JRI32:JRL32"/>
    <mergeCell ref="JRM32:JRP32"/>
    <mergeCell ref="JQC32:JQF32"/>
    <mergeCell ref="JQG32:JQJ32"/>
    <mergeCell ref="JQK32:JQN32"/>
    <mergeCell ref="JQO32:JQR32"/>
    <mergeCell ref="JQS32:JQV32"/>
    <mergeCell ref="JPI32:JPL32"/>
    <mergeCell ref="JPM32:JPP32"/>
    <mergeCell ref="JPQ32:JPT32"/>
    <mergeCell ref="JPU32:JPX32"/>
    <mergeCell ref="JPY32:JQB32"/>
    <mergeCell ref="JOO32:JOR32"/>
    <mergeCell ref="JOS32:JOV32"/>
    <mergeCell ref="JOW32:JOZ32"/>
    <mergeCell ref="JPA32:JPD32"/>
    <mergeCell ref="JPE32:JPH32"/>
    <mergeCell ref="JNU32:JNX32"/>
    <mergeCell ref="JNY32:JOB32"/>
    <mergeCell ref="JOC32:JOF32"/>
    <mergeCell ref="JOG32:JOJ32"/>
    <mergeCell ref="JOK32:JON32"/>
    <mergeCell ref="JNA32:JND32"/>
    <mergeCell ref="JNE32:JNH32"/>
    <mergeCell ref="JNI32:JNL32"/>
    <mergeCell ref="JNM32:JNP32"/>
    <mergeCell ref="JNQ32:JNT32"/>
    <mergeCell ref="JMG32:JMJ32"/>
    <mergeCell ref="JMK32:JMN32"/>
    <mergeCell ref="JMO32:JMR32"/>
    <mergeCell ref="JMS32:JMV32"/>
    <mergeCell ref="JMW32:JMZ32"/>
    <mergeCell ref="JLM32:JLP32"/>
    <mergeCell ref="JLQ32:JLT32"/>
    <mergeCell ref="JLU32:JLX32"/>
    <mergeCell ref="JLY32:JMB32"/>
    <mergeCell ref="JMC32:JMF32"/>
    <mergeCell ref="JKS32:JKV32"/>
    <mergeCell ref="JKW32:JKZ32"/>
    <mergeCell ref="JLA32:JLD32"/>
    <mergeCell ref="JLE32:JLH32"/>
    <mergeCell ref="JLI32:JLL32"/>
    <mergeCell ref="JJY32:JKB32"/>
    <mergeCell ref="JKC32:JKF32"/>
    <mergeCell ref="JKG32:JKJ32"/>
    <mergeCell ref="JKK32:JKN32"/>
    <mergeCell ref="JKO32:JKR32"/>
    <mergeCell ref="JJE32:JJH32"/>
    <mergeCell ref="JJI32:JJL32"/>
    <mergeCell ref="JJM32:JJP32"/>
    <mergeCell ref="JJQ32:JJT32"/>
    <mergeCell ref="JJU32:JJX32"/>
    <mergeCell ref="JIK32:JIN32"/>
    <mergeCell ref="JIO32:JIR32"/>
    <mergeCell ref="JIS32:JIV32"/>
    <mergeCell ref="JIW32:JIZ32"/>
    <mergeCell ref="JJA32:JJD32"/>
    <mergeCell ref="JHQ32:JHT32"/>
    <mergeCell ref="JHU32:JHX32"/>
    <mergeCell ref="JHY32:JIB32"/>
    <mergeCell ref="JIC32:JIF32"/>
    <mergeCell ref="JIG32:JIJ32"/>
    <mergeCell ref="JGW32:JGZ32"/>
    <mergeCell ref="JHA32:JHD32"/>
    <mergeCell ref="JHE32:JHH32"/>
    <mergeCell ref="JHI32:JHL32"/>
    <mergeCell ref="JHM32:JHP32"/>
    <mergeCell ref="JGC32:JGF32"/>
    <mergeCell ref="JGG32:JGJ32"/>
    <mergeCell ref="JGK32:JGN32"/>
    <mergeCell ref="JGO32:JGR32"/>
    <mergeCell ref="JGS32:JGV32"/>
    <mergeCell ref="JFI32:JFL32"/>
    <mergeCell ref="JFM32:JFP32"/>
    <mergeCell ref="JFQ32:JFT32"/>
    <mergeCell ref="JFU32:JFX32"/>
    <mergeCell ref="JFY32:JGB32"/>
    <mergeCell ref="JEO32:JER32"/>
    <mergeCell ref="JES32:JEV32"/>
    <mergeCell ref="JEW32:JEZ32"/>
    <mergeCell ref="JFA32:JFD32"/>
    <mergeCell ref="JFE32:JFH32"/>
    <mergeCell ref="JDU32:JDX32"/>
    <mergeCell ref="JDY32:JEB32"/>
    <mergeCell ref="JEC32:JEF32"/>
    <mergeCell ref="JEG32:JEJ32"/>
    <mergeCell ref="JEK32:JEN32"/>
    <mergeCell ref="JDA32:JDD32"/>
    <mergeCell ref="JDE32:JDH32"/>
    <mergeCell ref="JDI32:JDL32"/>
    <mergeCell ref="JDM32:JDP32"/>
    <mergeCell ref="JDQ32:JDT32"/>
    <mergeCell ref="JCG32:JCJ32"/>
    <mergeCell ref="JCK32:JCN32"/>
    <mergeCell ref="JCO32:JCR32"/>
    <mergeCell ref="JCS32:JCV32"/>
    <mergeCell ref="JCW32:JCZ32"/>
    <mergeCell ref="JBM32:JBP32"/>
    <mergeCell ref="JBQ32:JBT32"/>
    <mergeCell ref="JBU32:JBX32"/>
    <mergeCell ref="JBY32:JCB32"/>
    <mergeCell ref="JCC32:JCF32"/>
    <mergeCell ref="JAS32:JAV32"/>
    <mergeCell ref="JAW32:JAZ32"/>
    <mergeCell ref="JBA32:JBD32"/>
    <mergeCell ref="JBE32:JBH32"/>
    <mergeCell ref="JBI32:JBL32"/>
    <mergeCell ref="IZY32:JAB32"/>
    <mergeCell ref="JAC32:JAF32"/>
    <mergeCell ref="JAG32:JAJ32"/>
    <mergeCell ref="JAK32:JAN32"/>
    <mergeCell ref="JAO32:JAR32"/>
    <mergeCell ref="IZE32:IZH32"/>
    <mergeCell ref="IZI32:IZL32"/>
    <mergeCell ref="IZM32:IZP32"/>
    <mergeCell ref="IZQ32:IZT32"/>
    <mergeCell ref="IZU32:IZX32"/>
    <mergeCell ref="IYK32:IYN32"/>
    <mergeCell ref="IYO32:IYR32"/>
    <mergeCell ref="IYS32:IYV32"/>
    <mergeCell ref="IYW32:IYZ32"/>
    <mergeCell ref="IZA32:IZD32"/>
    <mergeCell ref="IXQ32:IXT32"/>
    <mergeCell ref="IXU32:IXX32"/>
    <mergeCell ref="IXY32:IYB32"/>
    <mergeCell ref="IYC32:IYF32"/>
    <mergeCell ref="IYG32:IYJ32"/>
    <mergeCell ref="IWW32:IWZ32"/>
    <mergeCell ref="IXA32:IXD32"/>
    <mergeCell ref="IXE32:IXH32"/>
    <mergeCell ref="IXI32:IXL32"/>
    <mergeCell ref="IXM32:IXP32"/>
    <mergeCell ref="IWC32:IWF32"/>
    <mergeCell ref="IWG32:IWJ32"/>
    <mergeCell ref="IWK32:IWN32"/>
    <mergeCell ref="IWO32:IWR32"/>
    <mergeCell ref="IWS32:IWV32"/>
    <mergeCell ref="IVI32:IVL32"/>
    <mergeCell ref="IVM32:IVP32"/>
    <mergeCell ref="IVQ32:IVT32"/>
    <mergeCell ref="IVU32:IVX32"/>
    <mergeCell ref="IVY32:IWB32"/>
    <mergeCell ref="IUO32:IUR32"/>
    <mergeCell ref="IUS32:IUV32"/>
    <mergeCell ref="IUW32:IUZ32"/>
    <mergeCell ref="IVA32:IVD32"/>
    <mergeCell ref="IVE32:IVH32"/>
    <mergeCell ref="ITU32:ITX32"/>
    <mergeCell ref="ITY32:IUB32"/>
    <mergeCell ref="IUC32:IUF32"/>
    <mergeCell ref="IUG32:IUJ32"/>
    <mergeCell ref="IUK32:IUN32"/>
    <mergeCell ref="ITA32:ITD32"/>
    <mergeCell ref="ITE32:ITH32"/>
    <mergeCell ref="ITI32:ITL32"/>
    <mergeCell ref="ITM32:ITP32"/>
    <mergeCell ref="ITQ32:ITT32"/>
    <mergeCell ref="ISG32:ISJ32"/>
    <mergeCell ref="ISK32:ISN32"/>
    <mergeCell ref="ISO32:ISR32"/>
    <mergeCell ref="ISS32:ISV32"/>
    <mergeCell ref="ISW32:ISZ32"/>
    <mergeCell ref="IRM32:IRP32"/>
    <mergeCell ref="IRQ32:IRT32"/>
    <mergeCell ref="IRU32:IRX32"/>
    <mergeCell ref="IRY32:ISB32"/>
    <mergeCell ref="ISC32:ISF32"/>
    <mergeCell ref="IQS32:IQV32"/>
    <mergeCell ref="IQW32:IQZ32"/>
    <mergeCell ref="IRA32:IRD32"/>
    <mergeCell ref="IRE32:IRH32"/>
    <mergeCell ref="IRI32:IRL32"/>
    <mergeCell ref="IPY32:IQB32"/>
    <mergeCell ref="IQC32:IQF32"/>
    <mergeCell ref="IQG32:IQJ32"/>
    <mergeCell ref="IQK32:IQN32"/>
    <mergeCell ref="IQO32:IQR32"/>
    <mergeCell ref="IPE32:IPH32"/>
    <mergeCell ref="IPI32:IPL32"/>
    <mergeCell ref="IPM32:IPP32"/>
    <mergeCell ref="IPQ32:IPT32"/>
    <mergeCell ref="IPU32:IPX32"/>
    <mergeCell ref="IOK32:ION32"/>
    <mergeCell ref="IOO32:IOR32"/>
    <mergeCell ref="IOS32:IOV32"/>
    <mergeCell ref="IOW32:IOZ32"/>
    <mergeCell ref="IPA32:IPD32"/>
    <mergeCell ref="INQ32:INT32"/>
    <mergeCell ref="INU32:INX32"/>
    <mergeCell ref="INY32:IOB32"/>
    <mergeCell ref="IOC32:IOF32"/>
    <mergeCell ref="IOG32:IOJ32"/>
    <mergeCell ref="IMW32:IMZ32"/>
    <mergeCell ref="INA32:IND32"/>
    <mergeCell ref="INE32:INH32"/>
    <mergeCell ref="INI32:INL32"/>
    <mergeCell ref="INM32:INP32"/>
    <mergeCell ref="IMC32:IMF32"/>
    <mergeCell ref="IMG32:IMJ32"/>
    <mergeCell ref="IMK32:IMN32"/>
    <mergeCell ref="IMO32:IMR32"/>
    <mergeCell ref="IMS32:IMV32"/>
    <mergeCell ref="ILI32:ILL32"/>
    <mergeCell ref="ILM32:ILP32"/>
    <mergeCell ref="ILQ32:ILT32"/>
    <mergeCell ref="ILU32:ILX32"/>
    <mergeCell ref="ILY32:IMB32"/>
    <mergeCell ref="IKO32:IKR32"/>
    <mergeCell ref="IKS32:IKV32"/>
    <mergeCell ref="IKW32:IKZ32"/>
    <mergeCell ref="ILA32:ILD32"/>
    <mergeCell ref="ILE32:ILH32"/>
    <mergeCell ref="IJU32:IJX32"/>
    <mergeCell ref="IJY32:IKB32"/>
    <mergeCell ref="IKC32:IKF32"/>
    <mergeCell ref="IKG32:IKJ32"/>
    <mergeCell ref="IKK32:IKN32"/>
    <mergeCell ref="IJA32:IJD32"/>
    <mergeCell ref="IJE32:IJH32"/>
    <mergeCell ref="IJI32:IJL32"/>
    <mergeCell ref="IJM32:IJP32"/>
    <mergeCell ref="IJQ32:IJT32"/>
    <mergeCell ref="IIG32:IIJ32"/>
    <mergeCell ref="IIK32:IIN32"/>
    <mergeCell ref="IIO32:IIR32"/>
    <mergeCell ref="IIS32:IIV32"/>
    <mergeCell ref="IIW32:IIZ32"/>
    <mergeCell ref="IHM32:IHP32"/>
    <mergeCell ref="IHQ32:IHT32"/>
    <mergeCell ref="IHU32:IHX32"/>
    <mergeCell ref="IHY32:IIB32"/>
    <mergeCell ref="IIC32:IIF32"/>
    <mergeCell ref="IGS32:IGV32"/>
    <mergeCell ref="IGW32:IGZ32"/>
    <mergeCell ref="IHA32:IHD32"/>
    <mergeCell ref="IHE32:IHH32"/>
    <mergeCell ref="IHI32:IHL32"/>
    <mergeCell ref="IFY32:IGB32"/>
    <mergeCell ref="IGC32:IGF32"/>
    <mergeCell ref="IGG32:IGJ32"/>
    <mergeCell ref="IGK32:IGN32"/>
    <mergeCell ref="IGO32:IGR32"/>
    <mergeCell ref="IFE32:IFH32"/>
    <mergeCell ref="IFI32:IFL32"/>
    <mergeCell ref="IFM32:IFP32"/>
    <mergeCell ref="IFQ32:IFT32"/>
    <mergeCell ref="IFU32:IFX32"/>
    <mergeCell ref="IEK32:IEN32"/>
    <mergeCell ref="IEO32:IER32"/>
    <mergeCell ref="IES32:IEV32"/>
    <mergeCell ref="IEW32:IEZ32"/>
    <mergeCell ref="IFA32:IFD32"/>
    <mergeCell ref="IDQ32:IDT32"/>
    <mergeCell ref="IDU32:IDX32"/>
    <mergeCell ref="IDY32:IEB32"/>
    <mergeCell ref="IEC32:IEF32"/>
    <mergeCell ref="IEG32:IEJ32"/>
    <mergeCell ref="ICW32:ICZ32"/>
    <mergeCell ref="IDA32:IDD32"/>
    <mergeCell ref="IDE32:IDH32"/>
    <mergeCell ref="IDI32:IDL32"/>
    <mergeCell ref="IDM32:IDP32"/>
    <mergeCell ref="ICC32:ICF32"/>
    <mergeCell ref="ICG32:ICJ32"/>
    <mergeCell ref="ICK32:ICN32"/>
    <mergeCell ref="ICO32:ICR32"/>
    <mergeCell ref="ICS32:ICV32"/>
    <mergeCell ref="IBI32:IBL32"/>
    <mergeCell ref="IBM32:IBP32"/>
    <mergeCell ref="IBQ32:IBT32"/>
    <mergeCell ref="IBU32:IBX32"/>
    <mergeCell ref="IBY32:ICB32"/>
    <mergeCell ref="IAO32:IAR32"/>
    <mergeCell ref="IAS32:IAV32"/>
    <mergeCell ref="IAW32:IAZ32"/>
    <mergeCell ref="IBA32:IBD32"/>
    <mergeCell ref="IBE32:IBH32"/>
    <mergeCell ref="HZU32:HZX32"/>
    <mergeCell ref="HZY32:IAB32"/>
    <mergeCell ref="IAC32:IAF32"/>
    <mergeCell ref="IAG32:IAJ32"/>
    <mergeCell ref="IAK32:IAN32"/>
    <mergeCell ref="HZA32:HZD32"/>
    <mergeCell ref="HZE32:HZH32"/>
    <mergeCell ref="HZI32:HZL32"/>
    <mergeCell ref="HZM32:HZP32"/>
    <mergeCell ref="HZQ32:HZT32"/>
    <mergeCell ref="HYG32:HYJ32"/>
    <mergeCell ref="HYK32:HYN32"/>
    <mergeCell ref="HYO32:HYR32"/>
    <mergeCell ref="HYS32:HYV32"/>
    <mergeCell ref="HYW32:HYZ32"/>
    <mergeCell ref="HXM32:HXP32"/>
    <mergeCell ref="HXQ32:HXT32"/>
    <mergeCell ref="HXU32:HXX32"/>
    <mergeCell ref="HXY32:HYB32"/>
    <mergeCell ref="HYC32:HYF32"/>
    <mergeCell ref="HWS32:HWV32"/>
    <mergeCell ref="HWW32:HWZ32"/>
    <mergeCell ref="HXA32:HXD32"/>
    <mergeCell ref="HXE32:HXH32"/>
    <mergeCell ref="HXI32:HXL32"/>
    <mergeCell ref="HVY32:HWB32"/>
    <mergeCell ref="HWC32:HWF32"/>
    <mergeCell ref="HWG32:HWJ32"/>
    <mergeCell ref="HWK32:HWN32"/>
    <mergeCell ref="HWO32:HWR32"/>
    <mergeCell ref="HVE32:HVH32"/>
    <mergeCell ref="HVI32:HVL32"/>
    <mergeCell ref="HVM32:HVP32"/>
    <mergeCell ref="HVQ32:HVT32"/>
    <mergeCell ref="HVU32:HVX32"/>
    <mergeCell ref="HUK32:HUN32"/>
    <mergeCell ref="HUO32:HUR32"/>
    <mergeCell ref="HUS32:HUV32"/>
    <mergeCell ref="HUW32:HUZ32"/>
    <mergeCell ref="HVA32:HVD32"/>
    <mergeCell ref="HTQ32:HTT32"/>
    <mergeCell ref="HTU32:HTX32"/>
    <mergeCell ref="HTY32:HUB32"/>
    <mergeCell ref="HUC32:HUF32"/>
    <mergeCell ref="HUG32:HUJ32"/>
    <mergeCell ref="HSW32:HSZ32"/>
    <mergeCell ref="HTA32:HTD32"/>
    <mergeCell ref="HTE32:HTH32"/>
    <mergeCell ref="HTI32:HTL32"/>
    <mergeCell ref="HTM32:HTP32"/>
    <mergeCell ref="HSC32:HSF32"/>
    <mergeCell ref="HSG32:HSJ32"/>
    <mergeCell ref="HSK32:HSN32"/>
    <mergeCell ref="HSO32:HSR32"/>
    <mergeCell ref="HSS32:HSV32"/>
    <mergeCell ref="HRI32:HRL32"/>
    <mergeCell ref="HRM32:HRP32"/>
    <mergeCell ref="HRQ32:HRT32"/>
    <mergeCell ref="HRU32:HRX32"/>
    <mergeCell ref="HRY32:HSB32"/>
    <mergeCell ref="HQO32:HQR32"/>
    <mergeCell ref="HQS32:HQV32"/>
    <mergeCell ref="HQW32:HQZ32"/>
    <mergeCell ref="HRA32:HRD32"/>
    <mergeCell ref="HRE32:HRH32"/>
    <mergeCell ref="HPU32:HPX32"/>
    <mergeCell ref="HPY32:HQB32"/>
    <mergeCell ref="HQC32:HQF32"/>
    <mergeCell ref="HQG32:HQJ32"/>
    <mergeCell ref="HQK32:HQN32"/>
    <mergeCell ref="HPA32:HPD32"/>
    <mergeCell ref="HPE32:HPH32"/>
    <mergeCell ref="HPI32:HPL32"/>
    <mergeCell ref="HPM32:HPP32"/>
    <mergeCell ref="HPQ32:HPT32"/>
    <mergeCell ref="HOG32:HOJ32"/>
    <mergeCell ref="HOK32:HON32"/>
    <mergeCell ref="HOO32:HOR32"/>
    <mergeCell ref="HOS32:HOV32"/>
    <mergeCell ref="HOW32:HOZ32"/>
    <mergeCell ref="HNM32:HNP32"/>
    <mergeCell ref="HNQ32:HNT32"/>
    <mergeCell ref="HNU32:HNX32"/>
    <mergeCell ref="HNY32:HOB32"/>
    <mergeCell ref="HOC32:HOF32"/>
    <mergeCell ref="HMS32:HMV32"/>
    <mergeCell ref="HMW32:HMZ32"/>
    <mergeCell ref="HNA32:HND32"/>
    <mergeCell ref="HNE32:HNH32"/>
    <mergeCell ref="HNI32:HNL32"/>
    <mergeCell ref="HLY32:HMB32"/>
    <mergeCell ref="HMC32:HMF32"/>
    <mergeCell ref="HMG32:HMJ32"/>
    <mergeCell ref="HMK32:HMN32"/>
    <mergeCell ref="HMO32:HMR32"/>
    <mergeCell ref="HLE32:HLH32"/>
    <mergeCell ref="HLI32:HLL32"/>
    <mergeCell ref="HLM32:HLP32"/>
    <mergeCell ref="HLQ32:HLT32"/>
    <mergeCell ref="HLU32:HLX32"/>
    <mergeCell ref="HKK32:HKN32"/>
    <mergeCell ref="HKO32:HKR32"/>
    <mergeCell ref="HKS32:HKV32"/>
    <mergeCell ref="HKW32:HKZ32"/>
    <mergeCell ref="HLA32:HLD32"/>
    <mergeCell ref="HJQ32:HJT32"/>
    <mergeCell ref="HJU32:HJX32"/>
    <mergeCell ref="HJY32:HKB32"/>
    <mergeCell ref="HKC32:HKF32"/>
    <mergeCell ref="HKG32:HKJ32"/>
    <mergeCell ref="HIW32:HIZ32"/>
    <mergeCell ref="HJA32:HJD32"/>
    <mergeCell ref="HJE32:HJH32"/>
    <mergeCell ref="HJI32:HJL32"/>
    <mergeCell ref="HJM32:HJP32"/>
    <mergeCell ref="HIC32:HIF32"/>
    <mergeCell ref="HIG32:HIJ32"/>
    <mergeCell ref="HIK32:HIN32"/>
    <mergeCell ref="HIO32:HIR32"/>
    <mergeCell ref="HIS32:HIV32"/>
    <mergeCell ref="HHI32:HHL32"/>
    <mergeCell ref="HHM32:HHP32"/>
    <mergeCell ref="HHQ32:HHT32"/>
    <mergeCell ref="HHU32:HHX32"/>
    <mergeCell ref="HHY32:HIB32"/>
    <mergeCell ref="HGO32:HGR32"/>
    <mergeCell ref="HGS32:HGV32"/>
    <mergeCell ref="HGW32:HGZ32"/>
    <mergeCell ref="HHA32:HHD32"/>
    <mergeCell ref="HHE32:HHH32"/>
    <mergeCell ref="HFU32:HFX32"/>
    <mergeCell ref="HFY32:HGB32"/>
    <mergeCell ref="HGC32:HGF32"/>
    <mergeCell ref="HGG32:HGJ32"/>
    <mergeCell ref="HGK32:HGN32"/>
    <mergeCell ref="HFA32:HFD32"/>
    <mergeCell ref="HFE32:HFH32"/>
    <mergeCell ref="HFI32:HFL32"/>
    <mergeCell ref="HFM32:HFP32"/>
    <mergeCell ref="HFQ32:HFT32"/>
    <mergeCell ref="HEG32:HEJ32"/>
    <mergeCell ref="HEK32:HEN32"/>
    <mergeCell ref="HEO32:HER32"/>
    <mergeCell ref="HES32:HEV32"/>
    <mergeCell ref="HEW32:HEZ32"/>
    <mergeCell ref="HDM32:HDP32"/>
    <mergeCell ref="HDQ32:HDT32"/>
    <mergeCell ref="HDU32:HDX32"/>
    <mergeCell ref="HDY32:HEB32"/>
    <mergeCell ref="HEC32:HEF32"/>
    <mergeCell ref="HCS32:HCV32"/>
    <mergeCell ref="HCW32:HCZ32"/>
    <mergeCell ref="HDA32:HDD32"/>
    <mergeCell ref="HDE32:HDH32"/>
    <mergeCell ref="HDI32:HDL32"/>
    <mergeCell ref="HBY32:HCB32"/>
    <mergeCell ref="HCC32:HCF32"/>
    <mergeCell ref="HCG32:HCJ32"/>
    <mergeCell ref="HCK32:HCN32"/>
    <mergeCell ref="HCO32:HCR32"/>
    <mergeCell ref="HBE32:HBH32"/>
    <mergeCell ref="HBI32:HBL32"/>
    <mergeCell ref="HBM32:HBP32"/>
    <mergeCell ref="HBQ32:HBT32"/>
    <mergeCell ref="HBU32:HBX32"/>
    <mergeCell ref="HAK32:HAN32"/>
    <mergeCell ref="HAO32:HAR32"/>
    <mergeCell ref="HAS32:HAV32"/>
    <mergeCell ref="HAW32:HAZ32"/>
    <mergeCell ref="HBA32:HBD32"/>
    <mergeCell ref="GZQ32:GZT32"/>
    <mergeCell ref="GZU32:GZX32"/>
    <mergeCell ref="GZY32:HAB32"/>
    <mergeCell ref="HAC32:HAF32"/>
    <mergeCell ref="HAG32:HAJ32"/>
    <mergeCell ref="GYW32:GYZ32"/>
    <mergeCell ref="GZA32:GZD32"/>
    <mergeCell ref="GZE32:GZH32"/>
    <mergeCell ref="GZI32:GZL32"/>
    <mergeCell ref="GZM32:GZP32"/>
    <mergeCell ref="GYC32:GYF32"/>
    <mergeCell ref="GYG32:GYJ32"/>
    <mergeCell ref="GYK32:GYN32"/>
    <mergeCell ref="GYO32:GYR32"/>
    <mergeCell ref="GYS32:GYV32"/>
    <mergeCell ref="GXI32:GXL32"/>
    <mergeCell ref="GXM32:GXP32"/>
    <mergeCell ref="GXQ32:GXT32"/>
    <mergeCell ref="GXU32:GXX32"/>
    <mergeCell ref="GXY32:GYB32"/>
    <mergeCell ref="GWO32:GWR32"/>
    <mergeCell ref="GWS32:GWV32"/>
    <mergeCell ref="GWW32:GWZ32"/>
    <mergeCell ref="GXA32:GXD32"/>
    <mergeCell ref="GXE32:GXH32"/>
    <mergeCell ref="GVU32:GVX32"/>
    <mergeCell ref="GVY32:GWB32"/>
    <mergeCell ref="GWC32:GWF32"/>
    <mergeCell ref="GWG32:GWJ32"/>
    <mergeCell ref="GWK32:GWN32"/>
    <mergeCell ref="GVA32:GVD32"/>
    <mergeCell ref="GVE32:GVH32"/>
    <mergeCell ref="GVI32:GVL32"/>
    <mergeCell ref="GVM32:GVP32"/>
    <mergeCell ref="GVQ32:GVT32"/>
    <mergeCell ref="GUG32:GUJ32"/>
    <mergeCell ref="GUK32:GUN32"/>
    <mergeCell ref="GUO32:GUR32"/>
    <mergeCell ref="GUS32:GUV32"/>
    <mergeCell ref="GUW32:GUZ32"/>
    <mergeCell ref="GTM32:GTP32"/>
    <mergeCell ref="GTQ32:GTT32"/>
    <mergeCell ref="GTU32:GTX32"/>
    <mergeCell ref="GTY32:GUB32"/>
    <mergeCell ref="GUC32:GUF32"/>
    <mergeCell ref="GSS32:GSV32"/>
    <mergeCell ref="GSW32:GSZ32"/>
    <mergeCell ref="GTA32:GTD32"/>
    <mergeCell ref="GTE32:GTH32"/>
    <mergeCell ref="GTI32:GTL32"/>
    <mergeCell ref="GRY32:GSB32"/>
    <mergeCell ref="GSC32:GSF32"/>
    <mergeCell ref="GSG32:GSJ32"/>
    <mergeCell ref="GSK32:GSN32"/>
    <mergeCell ref="GSO32:GSR32"/>
    <mergeCell ref="GRE32:GRH32"/>
    <mergeCell ref="GRI32:GRL32"/>
    <mergeCell ref="GRM32:GRP32"/>
    <mergeCell ref="GRQ32:GRT32"/>
    <mergeCell ref="GRU32:GRX32"/>
    <mergeCell ref="GQK32:GQN32"/>
    <mergeCell ref="GQO32:GQR32"/>
    <mergeCell ref="GQS32:GQV32"/>
    <mergeCell ref="GQW32:GQZ32"/>
    <mergeCell ref="GRA32:GRD32"/>
    <mergeCell ref="GPQ32:GPT32"/>
    <mergeCell ref="GPU32:GPX32"/>
    <mergeCell ref="GPY32:GQB32"/>
    <mergeCell ref="GQC32:GQF32"/>
    <mergeCell ref="GQG32:GQJ32"/>
    <mergeCell ref="GOW32:GOZ32"/>
    <mergeCell ref="GPA32:GPD32"/>
    <mergeCell ref="GPE32:GPH32"/>
    <mergeCell ref="GPI32:GPL32"/>
    <mergeCell ref="GPM32:GPP32"/>
    <mergeCell ref="GOC32:GOF32"/>
    <mergeCell ref="GOG32:GOJ32"/>
    <mergeCell ref="GOK32:GON32"/>
    <mergeCell ref="GOO32:GOR32"/>
    <mergeCell ref="GOS32:GOV32"/>
    <mergeCell ref="GNI32:GNL32"/>
    <mergeCell ref="GNM32:GNP32"/>
    <mergeCell ref="GNQ32:GNT32"/>
    <mergeCell ref="GNU32:GNX32"/>
    <mergeCell ref="GNY32:GOB32"/>
    <mergeCell ref="GMO32:GMR32"/>
    <mergeCell ref="GMS32:GMV32"/>
    <mergeCell ref="GMW32:GMZ32"/>
    <mergeCell ref="GNA32:GND32"/>
    <mergeCell ref="GNE32:GNH32"/>
    <mergeCell ref="GLU32:GLX32"/>
    <mergeCell ref="GLY32:GMB32"/>
    <mergeCell ref="GMC32:GMF32"/>
    <mergeCell ref="GMG32:GMJ32"/>
    <mergeCell ref="GMK32:GMN32"/>
    <mergeCell ref="GLA32:GLD32"/>
    <mergeCell ref="GLE32:GLH32"/>
    <mergeCell ref="GLI32:GLL32"/>
    <mergeCell ref="GLM32:GLP32"/>
    <mergeCell ref="GLQ32:GLT32"/>
    <mergeCell ref="GKG32:GKJ32"/>
    <mergeCell ref="GKK32:GKN32"/>
    <mergeCell ref="GKO32:GKR32"/>
    <mergeCell ref="GKS32:GKV32"/>
    <mergeCell ref="GKW32:GKZ32"/>
    <mergeCell ref="GJM32:GJP32"/>
    <mergeCell ref="GJQ32:GJT32"/>
    <mergeCell ref="GJU32:GJX32"/>
    <mergeCell ref="GJY32:GKB32"/>
    <mergeCell ref="GKC32:GKF32"/>
    <mergeCell ref="GIS32:GIV32"/>
    <mergeCell ref="GIW32:GIZ32"/>
    <mergeCell ref="GJA32:GJD32"/>
    <mergeCell ref="GJE32:GJH32"/>
    <mergeCell ref="GJI32:GJL32"/>
    <mergeCell ref="GHY32:GIB32"/>
    <mergeCell ref="GIC32:GIF32"/>
    <mergeCell ref="GIG32:GIJ32"/>
    <mergeCell ref="GIK32:GIN32"/>
    <mergeCell ref="GIO32:GIR32"/>
    <mergeCell ref="GHE32:GHH32"/>
    <mergeCell ref="GHI32:GHL32"/>
    <mergeCell ref="GHM32:GHP32"/>
    <mergeCell ref="GHQ32:GHT32"/>
    <mergeCell ref="GHU32:GHX32"/>
    <mergeCell ref="GGK32:GGN32"/>
    <mergeCell ref="GGO32:GGR32"/>
    <mergeCell ref="GGS32:GGV32"/>
    <mergeCell ref="GGW32:GGZ32"/>
    <mergeCell ref="GHA32:GHD32"/>
    <mergeCell ref="GFQ32:GFT32"/>
    <mergeCell ref="GFU32:GFX32"/>
    <mergeCell ref="GFY32:GGB32"/>
    <mergeCell ref="GGC32:GGF32"/>
    <mergeCell ref="GGG32:GGJ32"/>
    <mergeCell ref="GEW32:GEZ32"/>
    <mergeCell ref="GFA32:GFD32"/>
    <mergeCell ref="GFE32:GFH32"/>
    <mergeCell ref="GFI32:GFL32"/>
    <mergeCell ref="GFM32:GFP32"/>
    <mergeCell ref="GEC32:GEF32"/>
    <mergeCell ref="GEG32:GEJ32"/>
    <mergeCell ref="GEK32:GEN32"/>
    <mergeCell ref="GEO32:GER32"/>
    <mergeCell ref="GES32:GEV32"/>
    <mergeCell ref="GDI32:GDL32"/>
    <mergeCell ref="GDM32:GDP32"/>
    <mergeCell ref="GDQ32:GDT32"/>
    <mergeCell ref="GDU32:GDX32"/>
    <mergeCell ref="GDY32:GEB32"/>
    <mergeCell ref="GCO32:GCR32"/>
    <mergeCell ref="GCS32:GCV32"/>
    <mergeCell ref="GCW32:GCZ32"/>
    <mergeCell ref="GDA32:GDD32"/>
    <mergeCell ref="GDE32:GDH32"/>
    <mergeCell ref="GBU32:GBX32"/>
    <mergeCell ref="GBY32:GCB32"/>
    <mergeCell ref="GCC32:GCF32"/>
    <mergeCell ref="GCG32:GCJ32"/>
    <mergeCell ref="GCK32:GCN32"/>
    <mergeCell ref="GBA32:GBD32"/>
    <mergeCell ref="GBE32:GBH32"/>
    <mergeCell ref="GBI32:GBL32"/>
    <mergeCell ref="GBM32:GBP32"/>
    <mergeCell ref="GBQ32:GBT32"/>
    <mergeCell ref="GAG32:GAJ32"/>
    <mergeCell ref="GAK32:GAN32"/>
    <mergeCell ref="GAO32:GAR32"/>
    <mergeCell ref="GAS32:GAV32"/>
    <mergeCell ref="GAW32:GAZ32"/>
    <mergeCell ref="FZM32:FZP32"/>
    <mergeCell ref="FZQ32:FZT32"/>
    <mergeCell ref="FZU32:FZX32"/>
    <mergeCell ref="FZY32:GAB32"/>
    <mergeCell ref="GAC32:GAF32"/>
    <mergeCell ref="FYS32:FYV32"/>
    <mergeCell ref="FYW32:FYZ32"/>
    <mergeCell ref="FZA32:FZD32"/>
    <mergeCell ref="FZE32:FZH32"/>
    <mergeCell ref="FZI32:FZL32"/>
    <mergeCell ref="FXY32:FYB32"/>
    <mergeCell ref="FYC32:FYF32"/>
    <mergeCell ref="FYG32:FYJ32"/>
    <mergeCell ref="FYK32:FYN32"/>
    <mergeCell ref="FYO32:FYR32"/>
    <mergeCell ref="FXE32:FXH32"/>
    <mergeCell ref="FXI32:FXL32"/>
    <mergeCell ref="FXM32:FXP32"/>
    <mergeCell ref="FXQ32:FXT32"/>
    <mergeCell ref="FXU32:FXX32"/>
    <mergeCell ref="FWK32:FWN32"/>
    <mergeCell ref="FWO32:FWR32"/>
    <mergeCell ref="FWS32:FWV32"/>
    <mergeCell ref="FWW32:FWZ32"/>
    <mergeCell ref="FXA32:FXD32"/>
    <mergeCell ref="FVQ32:FVT32"/>
    <mergeCell ref="FVU32:FVX32"/>
    <mergeCell ref="FVY32:FWB32"/>
    <mergeCell ref="FWC32:FWF32"/>
    <mergeCell ref="FWG32:FWJ32"/>
    <mergeCell ref="FUW32:FUZ32"/>
    <mergeCell ref="FVA32:FVD32"/>
    <mergeCell ref="FVE32:FVH32"/>
    <mergeCell ref="FVI32:FVL32"/>
    <mergeCell ref="FVM32:FVP32"/>
    <mergeCell ref="FUC32:FUF32"/>
    <mergeCell ref="FUG32:FUJ32"/>
    <mergeCell ref="FUK32:FUN32"/>
    <mergeCell ref="FUO32:FUR32"/>
    <mergeCell ref="FUS32:FUV32"/>
    <mergeCell ref="FTI32:FTL32"/>
    <mergeCell ref="FTM32:FTP32"/>
    <mergeCell ref="FTQ32:FTT32"/>
    <mergeCell ref="FTU32:FTX32"/>
    <mergeCell ref="FTY32:FUB32"/>
    <mergeCell ref="FSO32:FSR32"/>
    <mergeCell ref="FSS32:FSV32"/>
    <mergeCell ref="FSW32:FSZ32"/>
    <mergeCell ref="FTA32:FTD32"/>
    <mergeCell ref="FTE32:FTH32"/>
    <mergeCell ref="FRU32:FRX32"/>
    <mergeCell ref="FRY32:FSB32"/>
    <mergeCell ref="FSC32:FSF32"/>
    <mergeCell ref="FSG32:FSJ32"/>
    <mergeCell ref="FSK32:FSN32"/>
    <mergeCell ref="FRA32:FRD32"/>
    <mergeCell ref="FRE32:FRH32"/>
    <mergeCell ref="FRI32:FRL32"/>
    <mergeCell ref="FRM32:FRP32"/>
    <mergeCell ref="FRQ32:FRT32"/>
    <mergeCell ref="FQG32:FQJ32"/>
    <mergeCell ref="FQK32:FQN32"/>
    <mergeCell ref="FQO32:FQR32"/>
    <mergeCell ref="FQS32:FQV32"/>
    <mergeCell ref="FQW32:FQZ32"/>
    <mergeCell ref="FPM32:FPP32"/>
    <mergeCell ref="FPQ32:FPT32"/>
    <mergeCell ref="FPU32:FPX32"/>
    <mergeCell ref="FPY32:FQB32"/>
    <mergeCell ref="FQC32:FQF32"/>
    <mergeCell ref="FOS32:FOV32"/>
    <mergeCell ref="FOW32:FOZ32"/>
    <mergeCell ref="FPA32:FPD32"/>
    <mergeCell ref="FPE32:FPH32"/>
    <mergeCell ref="FPI32:FPL32"/>
    <mergeCell ref="FNY32:FOB32"/>
    <mergeCell ref="FOC32:FOF32"/>
    <mergeCell ref="FOG32:FOJ32"/>
    <mergeCell ref="FOK32:FON32"/>
    <mergeCell ref="FOO32:FOR32"/>
    <mergeCell ref="FNE32:FNH32"/>
    <mergeCell ref="FNI32:FNL32"/>
    <mergeCell ref="FNM32:FNP32"/>
    <mergeCell ref="FNQ32:FNT32"/>
    <mergeCell ref="FNU32:FNX32"/>
    <mergeCell ref="FMK32:FMN32"/>
    <mergeCell ref="FMO32:FMR32"/>
    <mergeCell ref="FMS32:FMV32"/>
    <mergeCell ref="FMW32:FMZ32"/>
    <mergeCell ref="FNA32:FND32"/>
    <mergeCell ref="FLQ32:FLT32"/>
    <mergeCell ref="FLU32:FLX32"/>
    <mergeCell ref="FLY32:FMB32"/>
    <mergeCell ref="FMC32:FMF32"/>
    <mergeCell ref="FMG32:FMJ32"/>
    <mergeCell ref="FKW32:FKZ32"/>
    <mergeCell ref="FLA32:FLD32"/>
    <mergeCell ref="FLE32:FLH32"/>
    <mergeCell ref="FLI32:FLL32"/>
    <mergeCell ref="FLM32:FLP32"/>
    <mergeCell ref="FKC32:FKF32"/>
    <mergeCell ref="FKG32:FKJ32"/>
    <mergeCell ref="FKK32:FKN32"/>
    <mergeCell ref="FKO32:FKR32"/>
    <mergeCell ref="FKS32:FKV32"/>
    <mergeCell ref="FJI32:FJL32"/>
    <mergeCell ref="FJM32:FJP32"/>
    <mergeCell ref="FJQ32:FJT32"/>
    <mergeCell ref="FJU32:FJX32"/>
    <mergeCell ref="FJY32:FKB32"/>
    <mergeCell ref="FIO32:FIR32"/>
    <mergeCell ref="FIS32:FIV32"/>
    <mergeCell ref="FIW32:FIZ32"/>
    <mergeCell ref="FJA32:FJD32"/>
    <mergeCell ref="FJE32:FJH32"/>
    <mergeCell ref="FHU32:FHX32"/>
    <mergeCell ref="FHY32:FIB32"/>
    <mergeCell ref="FIC32:FIF32"/>
    <mergeCell ref="FIG32:FIJ32"/>
    <mergeCell ref="FIK32:FIN32"/>
    <mergeCell ref="FHA32:FHD32"/>
    <mergeCell ref="FHE32:FHH32"/>
    <mergeCell ref="FHI32:FHL32"/>
    <mergeCell ref="FHM32:FHP32"/>
    <mergeCell ref="FHQ32:FHT32"/>
    <mergeCell ref="FGG32:FGJ32"/>
    <mergeCell ref="FGK32:FGN32"/>
    <mergeCell ref="FGO32:FGR32"/>
    <mergeCell ref="FGS32:FGV32"/>
    <mergeCell ref="FGW32:FGZ32"/>
    <mergeCell ref="FFM32:FFP32"/>
    <mergeCell ref="FFQ32:FFT32"/>
    <mergeCell ref="FFU32:FFX32"/>
    <mergeCell ref="FFY32:FGB32"/>
    <mergeCell ref="FGC32:FGF32"/>
    <mergeCell ref="FES32:FEV32"/>
    <mergeCell ref="FEW32:FEZ32"/>
    <mergeCell ref="FFA32:FFD32"/>
    <mergeCell ref="FFE32:FFH32"/>
    <mergeCell ref="FFI32:FFL32"/>
    <mergeCell ref="FDY32:FEB32"/>
    <mergeCell ref="FEC32:FEF32"/>
    <mergeCell ref="FEG32:FEJ32"/>
    <mergeCell ref="FEK32:FEN32"/>
    <mergeCell ref="FEO32:FER32"/>
    <mergeCell ref="FDE32:FDH32"/>
    <mergeCell ref="FDI32:FDL32"/>
    <mergeCell ref="FDM32:FDP32"/>
    <mergeCell ref="FDQ32:FDT32"/>
    <mergeCell ref="FDU32:FDX32"/>
    <mergeCell ref="FCK32:FCN32"/>
    <mergeCell ref="FCO32:FCR32"/>
    <mergeCell ref="FCS32:FCV32"/>
    <mergeCell ref="FCW32:FCZ32"/>
    <mergeCell ref="FDA32:FDD32"/>
    <mergeCell ref="FBQ32:FBT32"/>
    <mergeCell ref="FBU32:FBX32"/>
    <mergeCell ref="FBY32:FCB32"/>
    <mergeCell ref="FCC32:FCF32"/>
    <mergeCell ref="FCG32:FCJ32"/>
    <mergeCell ref="FAW32:FAZ32"/>
    <mergeCell ref="FBA32:FBD32"/>
    <mergeCell ref="FBE32:FBH32"/>
    <mergeCell ref="FBI32:FBL32"/>
    <mergeCell ref="FBM32:FBP32"/>
    <mergeCell ref="FAC32:FAF32"/>
    <mergeCell ref="FAG32:FAJ32"/>
    <mergeCell ref="FAK32:FAN32"/>
    <mergeCell ref="FAO32:FAR32"/>
    <mergeCell ref="FAS32:FAV32"/>
    <mergeCell ref="EZI32:EZL32"/>
    <mergeCell ref="EZM32:EZP32"/>
    <mergeCell ref="EZQ32:EZT32"/>
    <mergeCell ref="EZU32:EZX32"/>
    <mergeCell ref="EZY32:FAB32"/>
    <mergeCell ref="EYO32:EYR32"/>
    <mergeCell ref="EYS32:EYV32"/>
    <mergeCell ref="EYW32:EYZ32"/>
    <mergeCell ref="EZA32:EZD32"/>
    <mergeCell ref="EZE32:EZH32"/>
    <mergeCell ref="EXU32:EXX32"/>
    <mergeCell ref="EXY32:EYB32"/>
    <mergeCell ref="EYC32:EYF32"/>
    <mergeCell ref="EYG32:EYJ32"/>
    <mergeCell ref="EYK32:EYN32"/>
    <mergeCell ref="EXA32:EXD32"/>
    <mergeCell ref="EXE32:EXH32"/>
    <mergeCell ref="EXI32:EXL32"/>
    <mergeCell ref="EXM32:EXP32"/>
    <mergeCell ref="EXQ32:EXT32"/>
    <mergeCell ref="EWG32:EWJ32"/>
    <mergeCell ref="EWK32:EWN32"/>
    <mergeCell ref="EWO32:EWR32"/>
    <mergeCell ref="EWS32:EWV32"/>
    <mergeCell ref="EWW32:EWZ32"/>
    <mergeCell ref="EVM32:EVP32"/>
    <mergeCell ref="EVQ32:EVT32"/>
    <mergeCell ref="EVU32:EVX32"/>
    <mergeCell ref="EVY32:EWB32"/>
    <mergeCell ref="EWC32:EWF32"/>
    <mergeCell ref="EUS32:EUV32"/>
    <mergeCell ref="EUW32:EUZ32"/>
    <mergeCell ref="EVA32:EVD32"/>
    <mergeCell ref="EVE32:EVH32"/>
    <mergeCell ref="EVI32:EVL32"/>
    <mergeCell ref="ETY32:EUB32"/>
    <mergeCell ref="EUC32:EUF32"/>
    <mergeCell ref="EUG32:EUJ32"/>
    <mergeCell ref="EUK32:EUN32"/>
    <mergeCell ref="EUO32:EUR32"/>
    <mergeCell ref="ETE32:ETH32"/>
    <mergeCell ref="ETI32:ETL32"/>
    <mergeCell ref="ETM32:ETP32"/>
    <mergeCell ref="ETQ32:ETT32"/>
    <mergeCell ref="ETU32:ETX32"/>
    <mergeCell ref="ESK32:ESN32"/>
    <mergeCell ref="ESO32:ESR32"/>
    <mergeCell ref="ESS32:ESV32"/>
    <mergeCell ref="ESW32:ESZ32"/>
    <mergeCell ref="ETA32:ETD32"/>
    <mergeCell ref="ERQ32:ERT32"/>
    <mergeCell ref="ERU32:ERX32"/>
    <mergeCell ref="ERY32:ESB32"/>
    <mergeCell ref="ESC32:ESF32"/>
    <mergeCell ref="ESG32:ESJ32"/>
    <mergeCell ref="EQW32:EQZ32"/>
    <mergeCell ref="ERA32:ERD32"/>
    <mergeCell ref="ERE32:ERH32"/>
    <mergeCell ref="ERI32:ERL32"/>
    <mergeCell ref="ERM32:ERP32"/>
    <mergeCell ref="EQC32:EQF32"/>
    <mergeCell ref="EQG32:EQJ32"/>
    <mergeCell ref="EQK32:EQN32"/>
    <mergeCell ref="EQO32:EQR32"/>
    <mergeCell ref="EQS32:EQV32"/>
    <mergeCell ref="EPI32:EPL32"/>
    <mergeCell ref="EPM32:EPP32"/>
    <mergeCell ref="EPQ32:EPT32"/>
    <mergeCell ref="EPU32:EPX32"/>
    <mergeCell ref="EPY32:EQB32"/>
    <mergeCell ref="EOO32:EOR32"/>
    <mergeCell ref="EOS32:EOV32"/>
    <mergeCell ref="EOW32:EOZ32"/>
    <mergeCell ref="EPA32:EPD32"/>
    <mergeCell ref="EPE32:EPH32"/>
    <mergeCell ref="ENU32:ENX32"/>
    <mergeCell ref="ENY32:EOB32"/>
    <mergeCell ref="EOC32:EOF32"/>
    <mergeCell ref="EOG32:EOJ32"/>
    <mergeCell ref="EOK32:EON32"/>
    <mergeCell ref="ENA32:END32"/>
    <mergeCell ref="ENE32:ENH32"/>
    <mergeCell ref="ENI32:ENL32"/>
    <mergeCell ref="ENM32:ENP32"/>
    <mergeCell ref="ENQ32:ENT32"/>
    <mergeCell ref="EMG32:EMJ32"/>
    <mergeCell ref="EMK32:EMN32"/>
    <mergeCell ref="EMO32:EMR32"/>
    <mergeCell ref="EMS32:EMV32"/>
    <mergeCell ref="EMW32:EMZ32"/>
    <mergeCell ref="ELM32:ELP32"/>
    <mergeCell ref="ELQ32:ELT32"/>
    <mergeCell ref="ELU32:ELX32"/>
    <mergeCell ref="ELY32:EMB32"/>
    <mergeCell ref="EMC32:EMF32"/>
    <mergeCell ref="EKS32:EKV32"/>
    <mergeCell ref="EKW32:EKZ32"/>
    <mergeCell ref="ELA32:ELD32"/>
    <mergeCell ref="ELE32:ELH32"/>
    <mergeCell ref="ELI32:ELL32"/>
    <mergeCell ref="EJY32:EKB32"/>
    <mergeCell ref="EKC32:EKF32"/>
    <mergeCell ref="EKG32:EKJ32"/>
    <mergeCell ref="EKK32:EKN32"/>
    <mergeCell ref="EKO32:EKR32"/>
    <mergeCell ref="EJE32:EJH32"/>
    <mergeCell ref="EJI32:EJL32"/>
    <mergeCell ref="EJM32:EJP32"/>
    <mergeCell ref="EJQ32:EJT32"/>
    <mergeCell ref="EJU32:EJX32"/>
    <mergeCell ref="EIK32:EIN32"/>
    <mergeCell ref="EIO32:EIR32"/>
    <mergeCell ref="EIS32:EIV32"/>
    <mergeCell ref="EIW32:EIZ32"/>
    <mergeCell ref="EJA32:EJD32"/>
    <mergeCell ref="EHQ32:EHT32"/>
    <mergeCell ref="EHU32:EHX32"/>
    <mergeCell ref="EHY32:EIB32"/>
    <mergeCell ref="EIC32:EIF32"/>
    <mergeCell ref="EIG32:EIJ32"/>
    <mergeCell ref="EGW32:EGZ32"/>
    <mergeCell ref="EHA32:EHD32"/>
    <mergeCell ref="EHE32:EHH32"/>
    <mergeCell ref="EHI32:EHL32"/>
    <mergeCell ref="EHM32:EHP32"/>
    <mergeCell ref="EGC32:EGF32"/>
    <mergeCell ref="EGG32:EGJ32"/>
    <mergeCell ref="EGK32:EGN32"/>
    <mergeCell ref="EGO32:EGR32"/>
    <mergeCell ref="EGS32:EGV32"/>
    <mergeCell ref="EFI32:EFL32"/>
    <mergeCell ref="EFM32:EFP32"/>
    <mergeCell ref="EFQ32:EFT32"/>
    <mergeCell ref="EFU32:EFX32"/>
    <mergeCell ref="EFY32:EGB32"/>
    <mergeCell ref="EEO32:EER32"/>
    <mergeCell ref="EES32:EEV32"/>
    <mergeCell ref="EEW32:EEZ32"/>
    <mergeCell ref="EFA32:EFD32"/>
    <mergeCell ref="EFE32:EFH32"/>
    <mergeCell ref="EDU32:EDX32"/>
    <mergeCell ref="EDY32:EEB32"/>
    <mergeCell ref="EEC32:EEF32"/>
    <mergeCell ref="EEG32:EEJ32"/>
    <mergeCell ref="EEK32:EEN32"/>
    <mergeCell ref="EDA32:EDD32"/>
    <mergeCell ref="EDE32:EDH32"/>
    <mergeCell ref="EDI32:EDL32"/>
    <mergeCell ref="EDM32:EDP32"/>
    <mergeCell ref="EDQ32:EDT32"/>
    <mergeCell ref="ECG32:ECJ32"/>
    <mergeCell ref="ECK32:ECN32"/>
    <mergeCell ref="ECO32:ECR32"/>
    <mergeCell ref="ECS32:ECV32"/>
    <mergeCell ref="ECW32:ECZ32"/>
    <mergeCell ref="EBM32:EBP32"/>
    <mergeCell ref="EBQ32:EBT32"/>
    <mergeCell ref="EBU32:EBX32"/>
    <mergeCell ref="EBY32:ECB32"/>
    <mergeCell ref="ECC32:ECF32"/>
    <mergeCell ref="EAS32:EAV32"/>
    <mergeCell ref="EAW32:EAZ32"/>
    <mergeCell ref="EBA32:EBD32"/>
    <mergeCell ref="EBE32:EBH32"/>
    <mergeCell ref="EBI32:EBL32"/>
    <mergeCell ref="DZY32:EAB32"/>
    <mergeCell ref="EAC32:EAF32"/>
    <mergeCell ref="EAG32:EAJ32"/>
    <mergeCell ref="EAK32:EAN32"/>
    <mergeCell ref="EAO32:EAR32"/>
    <mergeCell ref="DZE32:DZH32"/>
    <mergeCell ref="DZI32:DZL32"/>
    <mergeCell ref="DZM32:DZP32"/>
    <mergeCell ref="DZQ32:DZT32"/>
    <mergeCell ref="DZU32:DZX32"/>
    <mergeCell ref="DYK32:DYN32"/>
    <mergeCell ref="DYO32:DYR32"/>
    <mergeCell ref="DYS32:DYV32"/>
    <mergeCell ref="DYW32:DYZ32"/>
    <mergeCell ref="DZA32:DZD32"/>
    <mergeCell ref="DXQ32:DXT32"/>
    <mergeCell ref="DXU32:DXX32"/>
    <mergeCell ref="DXY32:DYB32"/>
    <mergeCell ref="DYC32:DYF32"/>
    <mergeCell ref="DYG32:DYJ32"/>
    <mergeCell ref="DWW32:DWZ32"/>
    <mergeCell ref="DXA32:DXD32"/>
    <mergeCell ref="DXE32:DXH32"/>
    <mergeCell ref="DXI32:DXL32"/>
    <mergeCell ref="DXM32:DXP32"/>
    <mergeCell ref="DWC32:DWF32"/>
    <mergeCell ref="DWG32:DWJ32"/>
    <mergeCell ref="DWK32:DWN32"/>
    <mergeCell ref="DWO32:DWR32"/>
    <mergeCell ref="DWS32:DWV32"/>
    <mergeCell ref="DVI32:DVL32"/>
    <mergeCell ref="DVM32:DVP32"/>
    <mergeCell ref="DVQ32:DVT32"/>
    <mergeCell ref="DVU32:DVX32"/>
    <mergeCell ref="DVY32:DWB32"/>
    <mergeCell ref="DUO32:DUR32"/>
    <mergeCell ref="DUS32:DUV32"/>
    <mergeCell ref="DUW32:DUZ32"/>
    <mergeCell ref="DVA32:DVD32"/>
    <mergeCell ref="DVE32:DVH32"/>
    <mergeCell ref="DTU32:DTX32"/>
    <mergeCell ref="DTY32:DUB32"/>
    <mergeCell ref="DUC32:DUF32"/>
    <mergeCell ref="DUG32:DUJ32"/>
    <mergeCell ref="DUK32:DUN32"/>
    <mergeCell ref="DTA32:DTD32"/>
    <mergeCell ref="DTE32:DTH32"/>
    <mergeCell ref="DTI32:DTL32"/>
    <mergeCell ref="DTM32:DTP32"/>
    <mergeCell ref="DTQ32:DTT32"/>
    <mergeCell ref="DSG32:DSJ32"/>
    <mergeCell ref="DSK32:DSN32"/>
    <mergeCell ref="DSO32:DSR32"/>
    <mergeCell ref="DSS32:DSV32"/>
    <mergeCell ref="DSW32:DSZ32"/>
    <mergeCell ref="DRM32:DRP32"/>
    <mergeCell ref="DRQ32:DRT32"/>
    <mergeCell ref="DRU32:DRX32"/>
    <mergeCell ref="DRY32:DSB32"/>
    <mergeCell ref="DSC32:DSF32"/>
    <mergeCell ref="DQS32:DQV32"/>
    <mergeCell ref="DQW32:DQZ32"/>
    <mergeCell ref="DRA32:DRD32"/>
    <mergeCell ref="DRE32:DRH32"/>
    <mergeCell ref="DRI32:DRL32"/>
    <mergeCell ref="DPY32:DQB32"/>
    <mergeCell ref="DQC32:DQF32"/>
    <mergeCell ref="DQG32:DQJ32"/>
    <mergeCell ref="DQK32:DQN32"/>
    <mergeCell ref="DQO32:DQR32"/>
    <mergeCell ref="DPE32:DPH32"/>
    <mergeCell ref="DPI32:DPL32"/>
    <mergeCell ref="DPM32:DPP32"/>
    <mergeCell ref="DPQ32:DPT32"/>
    <mergeCell ref="DPU32:DPX32"/>
    <mergeCell ref="DOK32:DON32"/>
    <mergeCell ref="DOO32:DOR32"/>
    <mergeCell ref="DOS32:DOV32"/>
    <mergeCell ref="DOW32:DOZ32"/>
    <mergeCell ref="DPA32:DPD32"/>
    <mergeCell ref="DNQ32:DNT32"/>
    <mergeCell ref="DNU32:DNX32"/>
    <mergeCell ref="DNY32:DOB32"/>
    <mergeCell ref="DOC32:DOF32"/>
    <mergeCell ref="DOG32:DOJ32"/>
    <mergeCell ref="DMW32:DMZ32"/>
    <mergeCell ref="DNA32:DND32"/>
    <mergeCell ref="DNE32:DNH32"/>
    <mergeCell ref="DNI32:DNL32"/>
    <mergeCell ref="DNM32:DNP32"/>
    <mergeCell ref="DMC32:DMF32"/>
    <mergeCell ref="DMG32:DMJ32"/>
    <mergeCell ref="DMK32:DMN32"/>
    <mergeCell ref="DMO32:DMR32"/>
    <mergeCell ref="DMS32:DMV32"/>
    <mergeCell ref="DLI32:DLL32"/>
    <mergeCell ref="DLM32:DLP32"/>
    <mergeCell ref="DLQ32:DLT32"/>
    <mergeCell ref="DLU32:DLX32"/>
    <mergeCell ref="DLY32:DMB32"/>
    <mergeCell ref="DKO32:DKR32"/>
    <mergeCell ref="DKS32:DKV32"/>
    <mergeCell ref="DKW32:DKZ32"/>
    <mergeCell ref="DLA32:DLD32"/>
    <mergeCell ref="DLE32:DLH32"/>
    <mergeCell ref="DJU32:DJX32"/>
    <mergeCell ref="DJY32:DKB32"/>
    <mergeCell ref="DKC32:DKF32"/>
    <mergeCell ref="DKG32:DKJ32"/>
    <mergeCell ref="DKK32:DKN32"/>
    <mergeCell ref="DJA32:DJD32"/>
    <mergeCell ref="DJE32:DJH32"/>
    <mergeCell ref="DJI32:DJL32"/>
    <mergeCell ref="DJM32:DJP32"/>
    <mergeCell ref="DJQ32:DJT32"/>
    <mergeCell ref="DIG32:DIJ32"/>
    <mergeCell ref="DIK32:DIN32"/>
    <mergeCell ref="DIO32:DIR32"/>
    <mergeCell ref="DIS32:DIV32"/>
    <mergeCell ref="DIW32:DIZ32"/>
    <mergeCell ref="DHM32:DHP32"/>
    <mergeCell ref="DHQ32:DHT32"/>
    <mergeCell ref="DHU32:DHX32"/>
    <mergeCell ref="DHY32:DIB32"/>
    <mergeCell ref="DIC32:DIF32"/>
    <mergeCell ref="DGS32:DGV32"/>
    <mergeCell ref="DGW32:DGZ32"/>
    <mergeCell ref="DHA32:DHD32"/>
    <mergeCell ref="DHE32:DHH32"/>
    <mergeCell ref="DHI32:DHL32"/>
    <mergeCell ref="DFY32:DGB32"/>
    <mergeCell ref="DGC32:DGF32"/>
    <mergeCell ref="DGG32:DGJ32"/>
    <mergeCell ref="DGK32:DGN32"/>
    <mergeCell ref="DGO32:DGR32"/>
    <mergeCell ref="DFE32:DFH32"/>
    <mergeCell ref="DFI32:DFL32"/>
    <mergeCell ref="DFM32:DFP32"/>
    <mergeCell ref="DFQ32:DFT32"/>
    <mergeCell ref="DFU32:DFX32"/>
    <mergeCell ref="DEK32:DEN32"/>
    <mergeCell ref="DEO32:DER32"/>
    <mergeCell ref="DES32:DEV32"/>
    <mergeCell ref="DEW32:DEZ32"/>
    <mergeCell ref="DFA32:DFD32"/>
    <mergeCell ref="DDQ32:DDT32"/>
    <mergeCell ref="DDU32:DDX32"/>
    <mergeCell ref="DDY32:DEB32"/>
    <mergeCell ref="DEC32:DEF32"/>
    <mergeCell ref="DEG32:DEJ32"/>
    <mergeCell ref="DCW32:DCZ32"/>
    <mergeCell ref="DDA32:DDD32"/>
    <mergeCell ref="DDE32:DDH32"/>
    <mergeCell ref="DDI32:DDL32"/>
    <mergeCell ref="DDM32:DDP32"/>
    <mergeCell ref="DCC32:DCF32"/>
    <mergeCell ref="DCG32:DCJ32"/>
    <mergeCell ref="DCK32:DCN32"/>
    <mergeCell ref="DCO32:DCR32"/>
    <mergeCell ref="DCS32:DCV32"/>
    <mergeCell ref="DBI32:DBL32"/>
    <mergeCell ref="DBM32:DBP32"/>
    <mergeCell ref="DBQ32:DBT32"/>
    <mergeCell ref="DBU32:DBX32"/>
    <mergeCell ref="DBY32:DCB32"/>
    <mergeCell ref="DAO32:DAR32"/>
    <mergeCell ref="DAS32:DAV32"/>
    <mergeCell ref="DAW32:DAZ32"/>
    <mergeCell ref="DBA32:DBD32"/>
    <mergeCell ref="DBE32:DBH32"/>
    <mergeCell ref="CZU32:CZX32"/>
    <mergeCell ref="CZY32:DAB32"/>
    <mergeCell ref="DAC32:DAF32"/>
    <mergeCell ref="DAG32:DAJ32"/>
    <mergeCell ref="DAK32:DAN32"/>
    <mergeCell ref="CZA32:CZD32"/>
    <mergeCell ref="CZE32:CZH32"/>
    <mergeCell ref="CZI32:CZL32"/>
    <mergeCell ref="CZM32:CZP32"/>
    <mergeCell ref="CZQ32:CZT32"/>
    <mergeCell ref="CYG32:CYJ32"/>
    <mergeCell ref="CYK32:CYN32"/>
    <mergeCell ref="CYO32:CYR32"/>
    <mergeCell ref="CYS32:CYV32"/>
    <mergeCell ref="CYW32:CYZ32"/>
    <mergeCell ref="CXM32:CXP32"/>
    <mergeCell ref="CXQ32:CXT32"/>
    <mergeCell ref="CXU32:CXX32"/>
    <mergeCell ref="CXY32:CYB32"/>
    <mergeCell ref="CYC32:CYF32"/>
    <mergeCell ref="CWS32:CWV32"/>
    <mergeCell ref="CWW32:CWZ32"/>
    <mergeCell ref="CXA32:CXD32"/>
    <mergeCell ref="CXE32:CXH32"/>
    <mergeCell ref="CXI32:CXL32"/>
    <mergeCell ref="CVY32:CWB32"/>
    <mergeCell ref="CWC32:CWF32"/>
    <mergeCell ref="CWG32:CWJ32"/>
    <mergeCell ref="CWK32:CWN32"/>
    <mergeCell ref="CWO32:CWR32"/>
    <mergeCell ref="CVE32:CVH32"/>
    <mergeCell ref="CVI32:CVL32"/>
    <mergeCell ref="CVM32:CVP32"/>
    <mergeCell ref="CVQ32:CVT32"/>
    <mergeCell ref="CVU32:CVX32"/>
    <mergeCell ref="CUK32:CUN32"/>
    <mergeCell ref="CUO32:CUR32"/>
    <mergeCell ref="CUS32:CUV32"/>
    <mergeCell ref="CUW32:CUZ32"/>
    <mergeCell ref="CVA32:CVD32"/>
    <mergeCell ref="CTQ32:CTT32"/>
    <mergeCell ref="CTU32:CTX32"/>
    <mergeCell ref="CTY32:CUB32"/>
    <mergeCell ref="CUC32:CUF32"/>
    <mergeCell ref="CUG32:CUJ32"/>
    <mergeCell ref="CSW32:CSZ32"/>
    <mergeCell ref="CTA32:CTD32"/>
    <mergeCell ref="CTE32:CTH32"/>
    <mergeCell ref="CTI32:CTL32"/>
    <mergeCell ref="CTM32:CTP32"/>
    <mergeCell ref="CSC32:CSF32"/>
    <mergeCell ref="CSG32:CSJ32"/>
    <mergeCell ref="CSK32:CSN32"/>
    <mergeCell ref="CSO32:CSR32"/>
    <mergeCell ref="CSS32:CSV32"/>
    <mergeCell ref="CRI32:CRL32"/>
    <mergeCell ref="CRM32:CRP32"/>
    <mergeCell ref="CRQ32:CRT32"/>
    <mergeCell ref="CRU32:CRX32"/>
    <mergeCell ref="CRY32:CSB32"/>
    <mergeCell ref="CQO32:CQR32"/>
    <mergeCell ref="CQS32:CQV32"/>
    <mergeCell ref="CQW32:CQZ32"/>
    <mergeCell ref="CRA32:CRD32"/>
    <mergeCell ref="CRE32:CRH32"/>
    <mergeCell ref="CPU32:CPX32"/>
    <mergeCell ref="CPY32:CQB32"/>
    <mergeCell ref="CQC32:CQF32"/>
    <mergeCell ref="CQG32:CQJ32"/>
    <mergeCell ref="CQK32:CQN32"/>
    <mergeCell ref="CPA32:CPD32"/>
    <mergeCell ref="CPE32:CPH32"/>
    <mergeCell ref="CPI32:CPL32"/>
    <mergeCell ref="CPM32:CPP32"/>
    <mergeCell ref="CPQ32:CPT32"/>
    <mergeCell ref="COG32:COJ32"/>
    <mergeCell ref="COK32:CON32"/>
    <mergeCell ref="COO32:COR32"/>
    <mergeCell ref="COS32:COV32"/>
    <mergeCell ref="COW32:COZ32"/>
    <mergeCell ref="CNM32:CNP32"/>
    <mergeCell ref="CNQ32:CNT32"/>
    <mergeCell ref="CNU32:CNX32"/>
    <mergeCell ref="CNY32:COB32"/>
    <mergeCell ref="COC32:COF32"/>
    <mergeCell ref="CMS32:CMV32"/>
    <mergeCell ref="CMW32:CMZ32"/>
    <mergeCell ref="CNA32:CND32"/>
    <mergeCell ref="CNE32:CNH32"/>
    <mergeCell ref="CNI32:CNL32"/>
    <mergeCell ref="CLY32:CMB32"/>
    <mergeCell ref="CMC32:CMF32"/>
    <mergeCell ref="CMG32:CMJ32"/>
    <mergeCell ref="CMK32:CMN32"/>
    <mergeCell ref="CMO32:CMR32"/>
    <mergeCell ref="CLE32:CLH32"/>
    <mergeCell ref="CLI32:CLL32"/>
    <mergeCell ref="CLM32:CLP32"/>
    <mergeCell ref="CLQ32:CLT32"/>
    <mergeCell ref="CLU32:CLX32"/>
    <mergeCell ref="CKK32:CKN32"/>
    <mergeCell ref="CKO32:CKR32"/>
    <mergeCell ref="CKS32:CKV32"/>
    <mergeCell ref="CKW32:CKZ32"/>
    <mergeCell ref="CLA32:CLD32"/>
    <mergeCell ref="CJQ32:CJT32"/>
    <mergeCell ref="CJU32:CJX32"/>
    <mergeCell ref="CJY32:CKB32"/>
    <mergeCell ref="CKC32:CKF32"/>
    <mergeCell ref="CKG32:CKJ32"/>
    <mergeCell ref="CIW32:CIZ32"/>
    <mergeCell ref="CJA32:CJD32"/>
    <mergeCell ref="CJE32:CJH32"/>
    <mergeCell ref="CJI32:CJL32"/>
    <mergeCell ref="CJM32:CJP32"/>
    <mergeCell ref="CIC32:CIF32"/>
    <mergeCell ref="CIG32:CIJ32"/>
    <mergeCell ref="CIK32:CIN32"/>
    <mergeCell ref="CIO32:CIR32"/>
    <mergeCell ref="CIS32:CIV32"/>
    <mergeCell ref="CHI32:CHL32"/>
    <mergeCell ref="CHM32:CHP32"/>
    <mergeCell ref="CHQ32:CHT32"/>
    <mergeCell ref="CHU32:CHX32"/>
    <mergeCell ref="CHY32:CIB32"/>
    <mergeCell ref="CGO32:CGR32"/>
    <mergeCell ref="CGS32:CGV32"/>
    <mergeCell ref="CGW32:CGZ32"/>
    <mergeCell ref="CHA32:CHD32"/>
    <mergeCell ref="CHE32:CHH32"/>
    <mergeCell ref="CFU32:CFX32"/>
    <mergeCell ref="CFY32:CGB32"/>
    <mergeCell ref="CGC32:CGF32"/>
    <mergeCell ref="CGG32:CGJ32"/>
    <mergeCell ref="CGK32:CGN32"/>
    <mergeCell ref="CFA32:CFD32"/>
    <mergeCell ref="CFE32:CFH32"/>
    <mergeCell ref="CFI32:CFL32"/>
    <mergeCell ref="CFM32:CFP32"/>
    <mergeCell ref="CFQ32:CFT32"/>
    <mergeCell ref="CEG32:CEJ32"/>
    <mergeCell ref="CEK32:CEN32"/>
    <mergeCell ref="CEO32:CER32"/>
    <mergeCell ref="CES32:CEV32"/>
    <mergeCell ref="CEW32:CEZ32"/>
    <mergeCell ref="CDM32:CDP32"/>
    <mergeCell ref="CDQ32:CDT32"/>
    <mergeCell ref="CDU32:CDX32"/>
    <mergeCell ref="CDY32:CEB32"/>
    <mergeCell ref="CEC32:CEF32"/>
    <mergeCell ref="CCS32:CCV32"/>
    <mergeCell ref="CCW32:CCZ32"/>
    <mergeCell ref="CDA32:CDD32"/>
    <mergeCell ref="CDE32:CDH32"/>
    <mergeCell ref="CDI32:CDL32"/>
    <mergeCell ref="CBY32:CCB32"/>
    <mergeCell ref="CCC32:CCF32"/>
    <mergeCell ref="CCG32:CCJ32"/>
    <mergeCell ref="CCK32:CCN32"/>
    <mergeCell ref="CCO32:CCR32"/>
    <mergeCell ref="CBE32:CBH32"/>
    <mergeCell ref="CBI32:CBL32"/>
    <mergeCell ref="CBM32:CBP32"/>
    <mergeCell ref="CBQ32:CBT32"/>
    <mergeCell ref="CBU32:CBX32"/>
    <mergeCell ref="CAK32:CAN32"/>
    <mergeCell ref="CAO32:CAR32"/>
    <mergeCell ref="CAS32:CAV32"/>
    <mergeCell ref="CAW32:CAZ32"/>
    <mergeCell ref="CBA32:CBD32"/>
    <mergeCell ref="BZQ32:BZT32"/>
    <mergeCell ref="BZU32:BZX32"/>
    <mergeCell ref="BZY32:CAB32"/>
    <mergeCell ref="CAC32:CAF32"/>
    <mergeCell ref="CAG32:CAJ32"/>
    <mergeCell ref="BYW32:BYZ32"/>
    <mergeCell ref="BZA32:BZD32"/>
    <mergeCell ref="BZE32:BZH32"/>
    <mergeCell ref="BZI32:BZL32"/>
    <mergeCell ref="BZM32:BZP32"/>
    <mergeCell ref="BYC32:BYF32"/>
    <mergeCell ref="BYG32:BYJ32"/>
    <mergeCell ref="BYK32:BYN32"/>
    <mergeCell ref="BYO32:BYR32"/>
    <mergeCell ref="BYS32:BYV32"/>
    <mergeCell ref="BXI32:BXL32"/>
    <mergeCell ref="BXM32:BXP32"/>
    <mergeCell ref="BXQ32:BXT32"/>
    <mergeCell ref="BXU32:BXX32"/>
    <mergeCell ref="BXY32:BYB32"/>
    <mergeCell ref="BWO32:BWR32"/>
    <mergeCell ref="BWS32:BWV32"/>
    <mergeCell ref="BWW32:BWZ32"/>
    <mergeCell ref="BXA32:BXD32"/>
    <mergeCell ref="BXE32:BXH32"/>
    <mergeCell ref="BVU32:BVX32"/>
    <mergeCell ref="BVY32:BWB32"/>
    <mergeCell ref="BWC32:BWF32"/>
    <mergeCell ref="BWG32:BWJ32"/>
    <mergeCell ref="BWK32:BWN32"/>
    <mergeCell ref="BVA32:BVD32"/>
    <mergeCell ref="BVE32:BVH32"/>
    <mergeCell ref="BVI32:BVL32"/>
    <mergeCell ref="BVM32:BVP32"/>
    <mergeCell ref="BVQ32:BVT32"/>
    <mergeCell ref="BUG32:BUJ32"/>
    <mergeCell ref="BUK32:BUN32"/>
    <mergeCell ref="BUO32:BUR32"/>
    <mergeCell ref="BUS32:BUV32"/>
    <mergeCell ref="BUW32:BUZ32"/>
    <mergeCell ref="BTM32:BTP32"/>
    <mergeCell ref="BTQ32:BTT32"/>
    <mergeCell ref="BTU32:BTX32"/>
    <mergeCell ref="BTY32:BUB32"/>
    <mergeCell ref="BUC32:BUF32"/>
    <mergeCell ref="BSS32:BSV32"/>
    <mergeCell ref="BSW32:BSZ32"/>
    <mergeCell ref="BTA32:BTD32"/>
    <mergeCell ref="BTE32:BTH32"/>
    <mergeCell ref="BTI32:BTL32"/>
    <mergeCell ref="BRY32:BSB32"/>
    <mergeCell ref="BSC32:BSF32"/>
    <mergeCell ref="BSG32:BSJ32"/>
    <mergeCell ref="BSK32:BSN32"/>
    <mergeCell ref="BSO32:BSR32"/>
    <mergeCell ref="BRE32:BRH32"/>
    <mergeCell ref="BRI32:BRL32"/>
    <mergeCell ref="BRM32:BRP32"/>
    <mergeCell ref="BRQ32:BRT32"/>
    <mergeCell ref="BRU32:BRX32"/>
    <mergeCell ref="BQK32:BQN32"/>
    <mergeCell ref="BQO32:BQR32"/>
    <mergeCell ref="BQS32:BQV32"/>
    <mergeCell ref="BQW32:BQZ32"/>
    <mergeCell ref="BRA32:BRD32"/>
    <mergeCell ref="BPQ32:BPT32"/>
    <mergeCell ref="BPU32:BPX32"/>
    <mergeCell ref="BPY32:BQB32"/>
    <mergeCell ref="BQC32:BQF32"/>
    <mergeCell ref="BQG32:BQJ32"/>
    <mergeCell ref="BOW32:BOZ32"/>
    <mergeCell ref="BPA32:BPD32"/>
    <mergeCell ref="BPE32:BPH32"/>
    <mergeCell ref="BPI32:BPL32"/>
    <mergeCell ref="BPM32:BPP32"/>
    <mergeCell ref="BOC32:BOF32"/>
    <mergeCell ref="BOG32:BOJ32"/>
    <mergeCell ref="BOK32:BON32"/>
    <mergeCell ref="BOO32:BOR32"/>
    <mergeCell ref="BOS32:BOV32"/>
    <mergeCell ref="BNI32:BNL32"/>
    <mergeCell ref="BNM32:BNP32"/>
    <mergeCell ref="BNQ32:BNT32"/>
    <mergeCell ref="BNU32:BNX32"/>
    <mergeCell ref="BNY32:BOB32"/>
    <mergeCell ref="BMO32:BMR32"/>
    <mergeCell ref="BMS32:BMV32"/>
    <mergeCell ref="BMW32:BMZ32"/>
    <mergeCell ref="BNA32:BND32"/>
    <mergeCell ref="BNE32:BNH32"/>
    <mergeCell ref="BLU32:BLX32"/>
    <mergeCell ref="BLY32:BMB32"/>
    <mergeCell ref="BMC32:BMF32"/>
    <mergeCell ref="BMG32:BMJ32"/>
    <mergeCell ref="BMK32:BMN32"/>
    <mergeCell ref="BLA32:BLD32"/>
    <mergeCell ref="BLE32:BLH32"/>
    <mergeCell ref="BLI32:BLL32"/>
    <mergeCell ref="BLM32:BLP32"/>
    <mergeCell ref="BLQ32:BLT32"/>
    <mergeCell ref="BKG32:BKJ32"/>
    <mergeCell ref="BKK32:BKN32"/>
    <mergeCell ref="BKO32:BKR32"/>
    <mergeCell ref="BKS32:BKV32"/>
    <mergeCell ref="BKW32:BKZ32"/>
    <mergeCell ref="BJM32:BJP32"/>
    <mergeCell ref="BJQ32:BJT32"/>
    <mergeCell ref="BJU32:BJX32"/>
    <mergeCell ref="BJY32:BKB32"/>
    <mergeCell ref="BKC32:BKF32"/>
    <mergeCell ref="BIS32:BIV32"/>
    <mergeCell ref="BIW32:BIZ32"/>
    <mergeCell ref="BJA32:BJD32"/>
    <mergeCell ref="BJE32:BJH32"/>
    <mergeCell ref="BJI32:BJL32"/>
    <mergeCell ref="BHY32:BIB32"/>
    <mergeCell ref="BIC32:BIF32"/>
    <mergeCell ref="BIG32:BIJ32"/>
    <mergeCell ref="BIK32:BIN32"/>
    <mergeCell ref="BIO32:BIR32"/>
    <mergeCell ref="BHE32:BHH32"/>
    <mergeCell ref="BHI32:BHL32"/>
    <mergeCell ref="BHM32:BHP32"/>
    <mergeCell ref="BHQ32:BHT32"/>
    <mergeCell ref="BHU32:BHX32"/>
    <mergeCell ref="BGK32:BGN32"/>
    <mergeCell ref="BGO32:BGR32"/>
    <mergeCell ref="BGS32:BGV32"/>
    <mergeCell ref="BGW32:BGZ32"/>
    <mergeCell ref="BHA32:BHD32"/>
    <mergeCell ref="BFQ32:BFT32"/>
    <mergeCell ref="BFU32:BFX32"/>
    <mergeCell ref="BFY32:BGB32"/>
    <mergeCell ref="BGC32:BGF32"/>
    <mergeCell ref="BGG32:BGJ32"/>
    <mergeCell ref="BEW32:BEZ32"/>
    <mergeCell ref="BFA32:BFD32"/>
    <mergeCell ref="BFE32:BFH32"/>
    <mergeCell ref="BFI32:BFL32"/>
    <mergeCell ref="BFM32:BFP32"/>
    <mergeCell ref="BEC32:BEF32"/>
    <mergeCell ref="BEG32:BEJ32"/>
    <mergeCell ref="BEK32:BEN32"/>
    <mergeCell ref="BEO32:BER32"/>
    <mergeCell ref="BES32:BEV32"/>
    <mergeCell ref="BDI32:BDL32"/>
    <mergeCell ref="BDM32:BDP32"/>
    <mergeCell ref="BDQ32:BDT32"/>
    <mergeCell ref="BDU32:BDX32"/>
    <mergeCell ref="BDY32:BEB32"/>
    <mergeCell ref="BCO32:BCR32"/>
    <mergeCell ref="BCS32:BCV32"/>
    <mergeCell ref="BCW32:BCZ32"/>
    <mergeCell ref="BDA32:BDD32"/>
    <mergeCell ref="BDE32:BDH32"/>
    <mergeCell ref="BBU32:BBX32"/>
    <mergeCell ref="BBY32:BCB32"/>
    <mergeCell ref="BCC32:BCF32"/>
    <mergeCell ref="BCG32:BCJ32"/>
    <mergeCell ref="BCK32:BCN32"/>
    <mergeCell ref="BBA32:BBD32"/>
    <mergeCell ref="BBE32:BBH32"/>
    <mergeCell ref="BBI32:BBL32"/>
    <mergeCell ref="BBM32:BBP32"/>
    <mergeCell ref="BBQ32:BBT32"/>
    <mergeCell ref="BAG32:BAJ32"/>
    <mergeCell ref="BAK32:BAN32"/>
    <mergeCell ref="BAO32:BAR32"/>
    <mergeCell ref="BAS32:BAV32"/>
    <mergeCell ref="BAW32:BAZ32"/>
    <mergeCell ref="AZM32:AZP32"/>
    <mergeCell ref="AZQ32:AZT32"/>
    <mergeCell ref="AZU32:AZX32"/>
    <mergeCell ref="AZY32:BAB32"/>
    <mergeCell ref="BAC32:BAF32"/>
    <mergeCell ref="AYS32:AYV32"/>
    <mergeCell ref="AYW32:AYZ32"/>
    <mergeCell ref="AZA32:AZD32"/>
    <mergeCell ref="AZE32:AZH32"/>
    <mergeCell ref="AZI32:AZL32"/>
    <mergeCell ref="AXY32:AYB32"/>
    <mergeCell ref="AYC32:AYF32"/>
    <mergeCell ref="AYG32:AYJ32"/>
    <mergeCell ref="AYK32:AYN32"/>
    <mergeCell ref="AYO32:AYR32"/>
    <mergeCell ref="AXE32:AXH32"/>
    <mergeCell ref="AXI32:AXL32"/>
    <mergeCell ref="AXM32:AXP32"/>
    <mergeCell ref="AXQ32:AXT32"/>
    <mergeCell ref="AXU32:AXX32"/>
    <mergeCell ref="AWK32:AWN32"/>
    <mergeCell ref="AWO32:AWR32"/>
    <mergeCell ref="AWS32:AWV32"/>
    <mergeCell ref="AWW32:AWZ32"/>
    <mergeCell ref="AXA32:AXD32"/>
    <mergeCell ref="AVQ32:AVT32"/>
    <mergeCell ref="AVU32:AVX32"/>
    <mergeCell ref="AVY32:AWB32"/>
    <mergeCell ref="AWC32:AWF32"/>
    <mergeCell ref="AWG32:AWJ32"/>
    <mergeCell ref="AUW32:AUZ32"/>
    <mergeCell ref="AVA32:AVD32"/>
    <mergeCell ref="AVE32:AVH32"/>
    <mergeCell ref="AVI32:AVL32"/>
    <mergeCell ref="AVM32:AVP32"/>
    <mergeCell ref="AUC32:AUF32"/>
    <mergeCell ref="AUG32:AUJ32"/>
    <mergeCell ref="AUK32:AUN32"/>
    <mergeCell ref="AUO32:AUR32"/>
    <mergeCell ref="AUS32:AUV32"/>
    <mergeCell ref="ATI32:ATL32"/>
    <mergeCell ref="ATM32:ATP32"/>
    <mergeCell ref="ATQ32:ATT32"/>
    <mergeCell ref="ATU32:ATX32"/>
    <mergeCell ref="ATY32:AUB32"/>
    <mergeCell ref="ASO32:ASR32"/>
    <mergeCell ref="ASS32:ASV32"/>
    <mergeCell ref="ASW32:ASZ32"/>
    <mergeCell ref="ATA32:ATD32"/>
    <mergeCell ref="ATE32:ATH32"/>
    <mergeCell ref="ARU32:ARX32"/>
    <mergeCell ref="ARY32:ASB32"/>
    <mergeCell ref="ASC32:ASF32"/>
    <mergeCell ref="ASG32:ASJ32"/>
    <mergeCell ref="ASK32:ASN32"/>
    <mergeCell ref="ARA32:ARD32"/>
    <mergeCell ref="ARE32:ARH32"/>
    <mergeCell ref="ARI32:ARL32"/>
    <mergeCell ref="ARM32:ARP32"/>
    <mergeCell ref="ARQ32:ART32"/>
    <mergeCell ref="AQG32:AQJ32"/>
    <mergeCell ref="AQK32:AQN32"/>
    <mergeCell ref="AQO32:AQR32"/>
    <mergeCell ref="AQS32:AQV32"/>
    <mergeCell ref="AQW32:AQZ32"/>
    <mergeCell ref="APM32:APP32"/>
    <mergeCell ref="APQ32:APT32"/>
    <mergeCell ref="APU32:APX32"/>
    <mergeCell ref="APY32:AQB32"/>
    <mergeCell ref="AQC32:AQF32"/>
    <mergeCell ref="AOS32:AOV32"/>
    <mergeCell ref="AOW32:AOZ32"/>
    <mergeCell ref="APA32:APD32"/>
    <mergeCell ref="APE32:APH32"/>
    <mergeCell ref="API32:APL32"/>
    <mergeCell ref="ANY32:AOB32"/>
    <mergeCell ref="AOC32:AOF32"/>
    <mergeCell ref="AOG32:AOJ32"/>
    <mergeCell ref="AOK32:AON32"/>
    <mergeCell ref="AOO32:AOR32"/>
    <mergeCell ref="ANE32:ANH32"/>
    <mergeCell ref="ANI32:ANL32"/>
    <mergeCell ref="ANM32:ANP32"/>
    <mergeCell ref="ANQ32:ANT32"/>
    <mergeCell ref="ANU32:ANX32"/>
    <mergeCell ref="AMK32:AMN32"/>
    <mergeCell ref="AMO32:AMR32"/>
    <mergeCell ref="AMS32:AMV32"/>
    <mergeCell ref="AMW32:AMZ32"/>
    <mergeCell ref="ANA32:AND32"/>
    <mergeCell ref="ALQ32:ALT32"/>
    <mergeCell ref="ALU32:ALX32"/>
    <mergeCell ref="ALY32:AMB32"/>
    <mergeCell ref="AMC32:AMF32"/>
    <mergeCell ref="AMG32:AMJ32"/>
    <mergeCell ref="AKW32:AKZ32"/>
    <mergeCell ref="ALA32:ALD32"/>
    <mergeCell ref="ALE32:ALH32"/>
    <mergeCell ref="ALI32:ALL32"/>
    <mergeCell ref="ALM32:ALP32"/>
    <mergeCell ref="AKC32:AKF32"/>
    <mergeCell ref="AKG32:AKJ32"/>
    <mergeCell ref="AKK32:AKN32"/>
    <mergeCell ref="AKO32:AKR32"/>
    <mergeCell ref="AKS32:AKV32"/>
    <mergeCell ref="AJI32:AJL32"/>
    <mergeCell ref="AJM32:AJP32"/>
    <mergeCell ref="AJQ32:AJT32"/>
    <mergeCell ref="AJU32:AJX32"/>
    <mergeCell ref="AJY32:AKB32"/>
    <mergeCell ref="AIO32:AIR32"/>
    <mergeCell ref="AIS32:AIV32"/>
    <mergeCell ref="AIW32:AIZ32"/>
    <mergeCell ref="AJA32:AJD32"/>
    <mergeCell ref="AJE32:AJH32"/>
    <mergeCell ref="AHU32:AHX32"/>
    <mergeCell ref="AHY32:AIB32"/>
    <mergeCell ref="AIC32:AIF32"/>
    <mergeCell ref="AIG32:AIJ32"/>
    <mergeCell ref="AIK32:AIN32"/>
    <mergeCell ref="AHA32:AHD32"/>
    <mergeCell ref="AHE32:AHH32"/>
    <mergeCell ref="AHI32:AHL32"/>
    <mergeCell ref="AHM32:AHP32"/>
    <mergeCell ref="AHQ32:AHT32"/>
    <mergeCell ref="AGG32:AGJ32"/>
    <mergeCell ref="AGK32:AGN32"/>
    <mergeCell ref="AGO32:AGR32"/>
    <mergeCell ref="AGS32:AGV32"/>
    <mergeCell ref="AGW32:AGZ32"/>
    <mergeCell ref="AFM32:AFP32"/>
    <mergeCell ref="AFQ32:AFT32"/>
    <mergeCell ref="AFU32:AFX32"/>
    <mergeCell ref="AFY32:AGB32"/>
    <mergeCell ref="AGC32:AGF32"/>
    <mergeCell ref="AES32:AEV32"/>
    <mergeCell ref="AEW32:AEZ32"/>
    <mergeCell ref="AFA32:AFD32"/>
    <mergeCell ref="AFE32:AFH32"/>
    <mergeCell ref="AFI32:AFL32"/>
    <mergeCell ref="ADY32:AEB32"/>
    <mergeCell ref="AEC32:AEF32"/>
    <mergeCell ref="AEG32:AEJ32"/>
    <mergeCell ref="AEK32:AEN32"/>
    <mergeCell ref="AEO32:AER32"/>
    <mergeCell ref="ADE32:ADH32"/>
    <mergeCell ref="ADI32:ADL32"/>
    <mergeCell ref="ADM32:ADP32"/>
    <mergeCell ref="ADQ32:ADT32"/>
    <mergeCell ref="ADU32:ADX32"/>
    <mergeCell ref="ACK32:ACN32"/>
    <mergeCell ref="ACO32:ACR32"/>
    <mergeCell ref="ACS32:ACV32"/>
    <mergeCell ref="ACW32:ACZ32"/>
    <mergeCell ref="ADA32:ADD32"/>
    <mergeCell ref="ABQ32:ABT32"/>
    <mergeCell ref="ABU32:ABX32"/>
    <mergeCell ref="ABY32:ACB32"/>
    <mergeCell ref="ACC32:ACF32"/>
    <mergeCell ref="ACG32:ACJ32"/>
    <mergeCell ref="AAW32:AAZ32"/>
    <mergeCell ref="ABA32:ABD32"/>
    <mergeCell ref="ABE32:ABH32"/>
    <mergeCell ref="ABI32:ABL32"/>
    <mergeCell ref="ABM32:ABP32"/>
    <mergeCell ref="AAC32:AAF32"/>
    <mergeCell ref="AAG32:AAJ32"/>
    <mergeCell ref="AAK32:AAN32"/>
    <mergeCell ref="AAO32:AAR32"/>
    <mergeCell ref="AAS32:AAV32"/>
    <mergeCell ref="ZI32:ZL32"/>
    <mergeCell ref="ZM32:ZP32"/>
    <mergeCell ref="ZQ32:ZT32"/>
    <mergeCell ref="ZU32:ZX32"/>
    <mergeCell ref="ZY32:AAB32"/>
    <mergeCell ref="YO32:YR32"/>
    <mergeCell ref="YS32:YV32"/>
    <mergeCell ref="YW32:YZ32"/>
    <mergeCell ref="ZA32:ZD32"/>
    <mergeCell ref="ZE32:ZH32"/>
    <mergeCell ref="XU32:XX32"/>
    <mergeCell ref="XY32:YB32"/>
    <mergeCell ref="YC32:YF32"/>
    <mergeCell ref="YG32:YJ32"/>
    <mergeCell ref="YK32:YN32"/>
    <mergeCell ref="XA32:XD32"/>
    <mergeCell ref="XE32:XH32"/>
    <mergeCell ref="XI32:XL32"/>
    <mergeCell ref="XM32:XP32"/>
    <mergeCell ref="XQ32:XT32"/>
    <mergeCell ref="WG32:WJ32"/>
    <mergeCell ref="WK32:WN32"/>
    <mergeCell ref="WO32:WR32"/>
    <mergeCell ref="WS32:WV32"/>
    <mergeCell ref="WW32:WZ32"/>
    <mergeCell ref="VM32:VP32"/>
    <mergeCell ref="VQ32:VT32"/>
    <mergeCell ref="VU32:VX32"/>
    <mergeCell ref="VY32:WB32"/>
    <mergeCell ref="WC32:WF32"/>
    <mergeCell ref="US32:UV32"/>
    <mergeCell ref="UW32:UZ32"/>
    <mergeCell ref="VA32:VD32"/>
    <mergeCell ref="VE32:VH32"/>
    <mergeCell ref="VI32:VL32"/>
    <mergeCell ref="TY32:UB32"/>
    <mergeCell ref="UC32:UF32"/>
    <mergeCell ref="UG32:UJ32"/>
    <mergeCell ref="UK32:UN32"/>
    <mergeCell ref="UO32:UR32"/>
    <mergeCell ref="TE32:TH32"/>
    <mergeCell ref="TI32:TL32"/>
    <mergeCell ref="TM32:TP32"/>
    <mergeCell ref="TQ32:TT32"/>
    <mergeCell ref="TU32:TX32"/>
    <mergeCell ref="SK32:SN32"/>
    <mergeCell ref="SO32:SR32"/>
    <mergeCell ref="SS32:SV32"/>
    <mergeCell ref="SW32:SZ32"/>
    <mergeCell ref="TA32:TD32"/>
    <mergeCell ref="RQ32:RT32"/>
    <mergeCell ref="RU32:RX32"/>
    <mergeCell ref="RY32:SB32"/>
    <mergeCell ref="SC32:SF32"/>
    <mergeCell ref="SG32:SJ32"/>
    <mergeCell ref="QW32:QZ32"/>
    <mergeCell ref="RA32:RD32"/>
    <mergeCell ref="RE32:RH32"/>
    <mergeCell ref="RI32:RL32"/>
    <mergeCell ref="RM32:RP32"/>
    <mergeCell ref="QC32:QF32"/>
    <mergeCell ref="QG32:QJ32"/>
    <mergeCell ref="QK32:QN32"/>
    <mergeCell ref="QO32:QR32"/>
    <mergeCell ref="QS32:QV32"/>
    <mergeCell ref="PI32:PL32"/>
    <mergeCell ref="PM32:PP32"/>
    <mergeCell ref="PQ32:PT32"/>
    <mergeCell ref="PU32:PX32"/>
    <mergeCell ref="PY32:QB32"/>
    <mergeCell ref="OO32:OR32"/>
    <mergeCell ref="OS32:OV32"/>
    <mergeCell ref="OW32:OZ32"/>
    <mergeCell ref="PA32:PD32"/>
    <mergeCell ref="PE32:PH32"/>
    <mergeCell ref="NU32:NX32"/>
    <mergeCell ref="NY32:OB32"/>
    <mergeCell ref="OC32:OF32"/>
    <mergeCell ref="OG32:OJ32"/>
    <mergeCell ref="OK32:ON32"/>
    <mergeCell ref="NA32:ND32"/>
    <mergeCell ref="NE32:NH32"/>
    <mergeCell ref="NI32:NL32"/>
    <mergeCell ref="NM32:NP32"/>
    <mergeCell ref="NQ32:NT32"/>
    <mergeCell ref="MG32:MJ32"/>
    <mergeCell ref="MK32:MN32"/>
    <mergeCell ref="MO32:MR32"/>
    <mergeCell ref="MS32:MV32"/>
    <mergeCell ref="MW32:MZ32"/>
    <mergeCell ref="LM32:LP32"/>
    <mergeCell ref="LQ32:LT32"/>
    <mergeCell ref="LU32:LX32"/>
    <mergeCell ref="LY32:MB32"/>
    <mergeCell ref="MC32:MF32"/>
    <mergeCell ref="KS32:KV32"/>
    <mergeCell ref="KW32:KZ32"/>
    <mergeCell ref="LA32:LD32"/>
    <mergeCell ref="LE32:LH32"/>
    <mergeCell ref="LI32:LL32"/>
    <mergeCell ref="JY32:KB32"/>
    <mergeCell ref="KC32:KF32"/>
    <mergeCell ref="KG32:KJ32"/>
    <mergeCell ref="KK32:KN32"/>
    <mergeCell ref="KO32:KR32"/>
    <mergeCell ref="JE32:JH32"/>
    <mergeCell ref="JI32:JL32"/>
    <mergeCell ref="JM32:JP32"/>
    <mergeCell ref="JQ32:JT32"/>
    <mergeCell ref="JU32:JX32"/>
    <mergeCell ref="IO32:IR32"/>
    <mergeCell ref="IS32:IV32"/>
    <mergeCell ref="IW32:IZ32"/>
    <mergeCell ref="JA32:JD32"/>
    <mergeCell ref="HQ32:HT32"/>
    <mergeCell ref="HU32:HX32"/>
    <mergeCell ref="HY32:IB32"/>
    <mergeCell ref="IC32:IF32"/>
    <mergeCell ref="IG32:IJ32"/>
    <mergeCell ref="GW32:GZ32"/>
    <mergeCell ref="HA32:HD32"/>
    <mergeCell ref="HE32:HH32"/>
    <mergeCell ref="HI32:HL32"/>
    <mergeCell ref="HM32:HP32"/>
    <mergeCell ref="GC32:GF32"/>
    <mergeCell ref="GG32:GJ32"/>
    <mergeCell ref="GK32:GN32"/>
    <mergeCell ref="GO32:GR32"/>
    <mergeCell ref="GS32:GV32"/>
    <mergeCell ref="FI32:FL32"/>
    <mergeCell ref="FM32:FP32"/>
    <mergeCell ref="FQ32:FT32"/>
    <mergeCell ref="FU32:FX32"/>
    <mergeCell ref="FY32:GB32"/>
    <mergeCell ref="EO32:ER32"/>
    <mergeCell ref="ES32:EV32"/>
    <mergeCell ref="EW32:EZ32"/>
    <mergeCell ref="FA32:FD32"/>
    <mergeCell ref="FE32:FH32"/>
    <mergeCell ref="DU32:DX32"/>
    <mergeCell ref="DY32:EB32"/>
    <mergeCell ref="EC32:EF32"/>
    <mergeCell ref="EG32:EJ32"/>
    <mergeCell ref="EK32:EN32"/>
    <mergeCell ref="A56:D56"/>
    <mergeCell ref="A13:D13"/>
    <mergeCell ref="B10:D10"/>
    <mergeCell ref="A19:D19"/>
    <mergeCell ref="A3:D3"/>
    <mergeCell ref="A55:D55"/>
    <mergeCell ref="A4:XFD4"/>
    <mergeCell ref="A5:D5"/>
    <mergeCell ref="B9:D9"/>
    <mergeCell ref="B6:D6"/>
    <mergeCell ref="B7:D7"/>
    <mergeCell ref="A16:D16"/>
    <mergeCell ref="B15:D15"/>
    <mergeCell ref="B8:D8"/>
    <mergeCell ref="B11:D11"/>
    <mergeCell ref="B17:D17"/>
    <mergeCell ref="A22:D22"/>
    <mergeCell ref="A32:D32"/>
    <mergeCell ref="A38:D38"/>
    <mergeCell ref="A45:D45"/>
    <mergeCell ref="B26:D26"/>
    <mergeCell ref="B27:D27"/>
    <mergeCell ref="B28:D28"/>
    <mergeCell ref="B29:D29"/>
    <mergeCell ref="B30:D30"/>
    <mergeCell ref="B33:D33"/>
    <mergeCell ref="B34:D34"/>
    <mergeCell ref="B35:D35"/>
    <mergeCell ref="DA32:DD32"/>
    <mergeCell ref="DE32:DH32"/>
    <mergeCell ref="DI32:DL32"/>
    <mergeCell ref="DM32:DP32"/>
    <mergeCell ref="DQ32:DT32"/>
    <mergeCell ref="CG32:CJ32"/>
    <mergeCell ref="CK32:CN32"/>
    <mergeCell ref="CO32:CR32"/>
    <mergeCell ref="CS32:CV32"/>
    <mergeCell ref="CW32:CZ32"/>
    <mergeCell ref="BM32:BP32"/>
    <mergeCell ref="BQ32:BT32"/>
    <mergeCell ref="BU32:BX32"/>
    <mergeCell ref="BY32:CB32"/>
    <mergeCell ref="CC32:CF32"/>
    <mergeCell ref="AS32:AV32"/>
    <mergeCell ref="AW32:AZ32"/>
    <mergeCell ref="BA32:BD32"/>
    <mergeCell ref="BE32:BH32"/>
    <mergeCell ref="BI32:BL32"/>
    <mergeCell ref="Y32:AB32"/>
    <mergeCell ref="AC32:AF32"/>
    <mergeCell ref="AG32:AJ32"/>
    <mergeCell ref="AK32:AN32"/>
    <mergeCell ref="AO32:AR32"/>
    <mergeCell ref="E32:H32"/>
    <mergeCell ref="I32:L32"/>
    <mergeCell ref="M32:P32"/>
    <mergeCell ref="Q32:T32"/>
    <mergeCell ref="U32:X32"/>
    <mergeCell ref="B14:D14"/>
    <mergeCell ref="A21:D21"/>
    <mergeCell ref="B23:D23"/>
    <mergeCell ref="B24:D24"/>
    <mergeCell ref="B25:D25"/>
    <mergeCell ref="IK32:IN32"/>
  </mergeCells>
  <hyperlinks>
    <hyperlink ref="B7:D7" r:id="rId2" display="Leistungsspezifische Anforderungen Akutsomatik ZH (Stand 1.1.2026)" xr:uid="{00000000-0004-0000-0300-000000000000}"/>
    <hyperlink ref="B9:D9" r:id="rId3" display="Weitergehende leistungsspezifische Anforderungen Akutsomatik ZH (Stand 1.1.2026)" xr:uid="{00000000-0004-0000-0300-000001000000}"/>
    <hyperlink ref="B6:D6" r:id="rId4" display="Spitalplanung 2028 Kanton Graubünden - Generelle Anforderungen Akutsomatik" xr:uid="{00000000-0004-0000-0300-000002000000}"/>
    <hyperlink ref="B10:D10" r:id="rId5" display="SPLG Akutsomatik Definition A_2026_3 (ICD- und CHOP-Kataloge und Regeln)" xr:uid="{00000000-0004-0000-0300-000003000000}"/>
    <hyperlink ref="B8:D8" r:id="rId6" display="Legende Leistungsspezifische Anforderungen Akutsomatik ZH (Stand 1.1.2026)" xr:uid="{CEC6C53F-701B-B747-8A1F-1A0A4791E8D5}"/>
    <hyperlink ref="B11:D11" r:id="rId7" display="SPLG Akutsomatik Definition 2026_4 (ICD- und CHOP-Kataloge und Regeln)" xr:uid="{75B9CF8D-2A08-F042-A6FE-BFFDAB4FD35A}"/>
    <hyperlink ref="B17:D17" r:id="rId8" display="Anforderungen an Kooperationen zwischen Spitälern zur Erfüllung eines Leistungsauftrages" xr:uid="{181FCED0-1FE1-704A-916F-DC3AA5A74CC2}"/>
    <hyperlink ref="B14:D14" location="'3.8'!A1" display="BPMB Basispaket Medizin Basisspital (Siehe Blatt 3.8)" xr:uid="{06B5A046-FF7C-334D-8DD9-BB35BA1F8E4C}"/>
  </hyperlinks>
  <printOptions horizontalCentered="1"/>
  <pageMargins left="0.23622047244094491" right="0.23622047244094491" top="0.74803149606299213" bottom="0.74803149606299213" header="0.31496062992125984" footer="0.31496062992125984"/>
  <pageSetup paperSize="9" scale="93" orientation="portrait" r:id="rId9"/>
  <headerFooter scaleWithDoc="0" alignWithMargins="0"/>
  <rowBreaks count="1" manualBreakCount="1">
    <brk id="68" max="3" man="1"/>
  </rowBreaks>
  <colBreaks count="1" manualBreakCount="1">
    <brk id="4" max="1048575" man="1"/>
  </colBreaks>
  <legacyDrawingHF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4">
    <tabColor rgb="FFFF0000"/>
    <pageSetUpPr fitToPage="1"/>
  </sheetPr>
  <dimension ref="A3:M167"/>
  <sheetViews>
    <sheetView showGridLines="0" workbookViewId="0">
      <pane ySplit="4" topLeftCell="A5" activePane="bottomLeft" state="frozen"/>
      <selection activeCell="A3" sqref="A3:D3"/>
      <selection pane="bottomLeft" activeCell="A3" sqref="A3:C3"/>
    </sheetView>
  </sheetViews>
  <sheetFormatPr baseColWidth="10" defaultColWidth="11.453125" defaultRowHeight="12.5" outlineLevelRow="1" x14ac:dyDescent="0.25"/>
  <cols>
    <col min="1" max="1" width="27.1796875" customWidth="1"/>
    <col min="2" max="2" width="13" customWidth="1"/>
    <col min="3" max="3" width="95" customWidth="1"/>
    <col min="4" max="4" width="11.453125" customWidth="1"/>
    <col min="5" max="5" width="11.453125" hidden="1" customWidth="1"/>
  </cols>
  <sheetData>
    <row r="3" spans="1:4" s="109" customFormat="1" ht="34" customHeight="1" x14ac:dyDescent="0.25">
      <c r="A3" s="1017" t="s">
        <v>797</v>
      </c>
      <c r="B3" s="1017"/>
      <c r="C3" s="1017"/>
      <c r="D3" s="650"/>
    </row>
    <row r="4" spans="1:4" s="45" customFormat="1" ht="16" thickBot="1" x14ac:dyDescent="0.3">
      <c r="A4" s="110"/>
      <c r="B4" s="110"/>
      <c r="C4" s="110"/>
    </row>
    <row r="5" spans="1:4" s="52" customFormat="1" ht="13" x14ac:dyDescent="0.25">
      <c r="A5" s="331" t="s">
        <v>47</v>
      </c>
      <c r="B5" s="1018" t="s">
        <v>48</v>
      </c>
      <c r="C5" s="1019"/>
    </row>
    <row r="6" spans="1:4" s="52" customFormat="1" ht="13.5" thickBot="1" x14ac:dyDescent="0.3">
      <c r="A6" s="111" t="s">
        <v>202</v>
      </c>
      <c r="B6" s="112" t="s">
        <v>201</v>
      </c>
      <c r="C6" s="113" t="s">
        <v>202</v>
      </c>
    </row>
    <row r="7" spans="1:4" s="45" customFormat="1" x14ac:dyDescent="0.25">
      <c r="A7" s="888" t="str">
        <f>IF(ISBLANK('2.2'!B10),"",'2.2'!B10)</f>
        <v>Basispaket</v>
      </c>
      <c r="B7" s="889" t="str">
        <f>+'2.2'!C10</f>
        <v>BP</v>
      </c>
      <c r="C7" s="890" t="str">
        <f>+'2.2'!D10</f>
        <v>Basispaket Chirurgie und Innere Medizin</v>
      </c>
      <c r="D7" s="114"/>
    </row>
    <row r="8" spans="1:4" s="45" customFormat="1" x14ac:dyDescent="0.25">
      <c r="A8" s="76" t="str">
        <f>IF(ISBLANK('2.2'!B11),"",'2.2'!B11)</f>
        <v>Basispaket Elektiv</v>
      </c>
      <c r="B8" s="47" t="str">
        <f>+'2.2'!C11</f>
        <v>BPE</v>
      </c>
      <c r="C8" s="100" t="str">
        <f>+'2.2'!D11</f>
        <v>Basispaket für elektive Leistungserbringer</v>
      </c>
    </row>
    <row r="9" spans="1:4" s="45" customFormat="1" x14ac:dyDescent="0.25">
      <c r="A9" s="76" t="str">
        <f>IF(ISBLANK('2.2'!B12),"",'2.2'!B12)</f>
        <v>Basispaket Medizin Basisspital*</v>
      </c>
      <c r="B9" s="47" t="str">
        <f>+'2.2'!C12</f>
        <v>BPMB</v>
      </c>
      <c r="C9" s="100" t="str">
        <f>+'2.2'!D12</f>
        <v>Basispaket für Innere Medizin</v>
      </c>
    </row>
    <row r="10" spans="1:4" s="45" customFormat="1" x14ac:dyDescent="0.25">
      <c r="A10" s="117" t="str">
        <f>IF(ISBLANK('2.2'!B13),"",'2.2'!B13)</f>
        <v>Dermatologie</v>
      </c>
      <c r="B10" s="78" t="str">
        <f>+'2.2'!C13</f>
        <v>DER1</v>
      </c>
      <c r="C10" s="118" t="str">
        <f>+'2.2'!D13</f>
        <v>Dermatologie (inkl. Geschlechtskrankheiten)</v>
      </c>
    </row>
    <row r="11" spans="1:4" s="45" customFormat="1" x14ac:dyDescent="0.25">
      <c r="A11" s="76" t="str">
        <f>IF(ISBLANK('2.2'!B14),"",'2.2'!B14)</f>
        <v/>
      </c>
      <c r="B11" s="47" t="str">
        <f>+'2.2'!C14</f>
        <v>DER1.1</v>
      </c>
      <c r="C11" s="100" t="str">
        <f>+'2.2'!D14</f>
        <v>Dermatologische Onkologie</v>
      </c>
    </row>
    <row r="12" spans="1:4" s="45" customFormat="1" x14ac:dyDescent="0.25">
      <c r="A12" s="76" t="str">
        <f>IF(ISBLANK('2.2'!B15),"",'2.2'!B15)</f>
        <v/>
      </c>
      <c r="B12" s="47" t="str">
        <f>+'2.2'!C15</f>
        <v>DER1.2</v>
      </c>
      <c r="C12" s="100" t="str">
        <f>+'2.2'!D15</f>
        <v>Schwere Hauterkrankungen</v>
      </c>
    </row>
    <row r="13" spans="1:4" s="45" customFormat="1" x14ac:dyDescent="0.25">
      <c r="A13" s="115" t="str">
        <f>IF(ISBLANK('2.2'!B16),"",'2.2'!B16)</f>
        <v/>
      </c>
      <c r="B13" s="79" t="str">
        <f>+'2.2'!C16</f>
        <v>DER2</v>
      </c>
      <c r="C13" s="116" t="str">
        <f>+'2.2'!D16</f>
        <v>Wundpatienten</v>
      </c>
    </row>
    <row r="14" spans="1:4" s="45" customFormat="1" x14ac:dyDescent="0.25">
      <c r="A14" s="117" t="str">
        <f>IF(ISBLANK('2.2'!B17),"",'2.2'!B17)</f>
        <v>Hals-Nasen-Ohren</v>
      </c>
      <c r="B14" s="78" t="str">
        <f>+'2.2'!C17</f>
        <v>HNO1</v>
      </c>
      <c r="C14" s="118" t="str">
        <f>+'2.2'!D17</f>
        <v>Hals-Nasen-Ohren (HNO-Chirurgie)</v>
      </c>
    </row>
    <row r="15" spans="1:4" s="45" customFormat="1" x14ac:dyDescent="0.25">
      <c r="A15" s="76" t="str">
        <f>IF(ISBLANK('2.2'!B18),"",'2.2'!B18)</f>
        <v/>
      </c>
      <c r="B15" s="47" t="str">
        <f>+'2.2'!C18</f>
        <v>HNO1.1</v>
      </c>
      <c r="C15" s="100" t="str">
        <f>+'2.2'!D18</f>
        <v>Hals- und Gesichtschirurgie</v>
      </c>
    </row>
    <row r="16" spans="1:4" s="45" customFormat="1" x14ac:dyDescent="0.25">
      <c r="A16" s="76" t="str">
        <f>IF(ISBLANK('2.2'!B19),"",'2.2'!B19)</f>
        <v/>
      </c>
      <c r="B16" s="47" t="str">
        <f>+'2.2'!C19</f>
        <v>HNO1.1.1</v>
      </c>
      <c r="C16" s="100" t="str">
        <f>+'2.2'!D19</f>
        <v>Komplexe Halseingriffe (interdisziplinäre Tumorchirurgie)</v>
      </c>
    </row>
    <row r="17" spans="1:3" s="45" customFormat="1" x14ac:dyDescent="0.25">
      <c r="A17" s="76" t="str">
        <f>IF(ISBLANK('2.2'!B20),"",'2.2'!B20)</f>
        <v/>
      </c>
      <c r="B17" s="47" t="str">
        <f>+'2.2'!C20</f>
        <v>HNO1.2</v>
      </c>
      <c r="C17" s="100" t="str">
        <f>+'2.2'!D20</f>
        <v>Erweiterte Nasenchirurgie mit Nebenhöhlen</v>
      </c>
    </row>
    <row r="18" spans="1:3" s="45" customFormat="1" x14ac:dyDescent="0.25">
      <c r="A18" s="76" t="str">
        <f>IF(ISBLANK('2.2'!B21),"",'2.2'!B21)</f>
        <v/>
      </c>
      <c r="B18" s="47" t="str">
        <f>+'2.2'!C21</f>
        <v>HNO1.2.1</v>
      </c>
      <c r="C18" s="100" t="str">
        <f>+'2.2'!D21</f>
        <v xml:space="preserve">Erweiterte Nasenchirurgie, Nebenhöhlen mit Duraeröffnung (interdisziplinäre Schädelbasischirurgie) </v>
      </c>
    </row>
    <row r="19" spans="1:3" s="45" customFormat="1" x14ac:dyDescent="0.25">
      <c r="A19" s="76" t="str">
        <f>IF(ISBLANK('2.2'!B22),"",'2.2'!B22)</f>
        <v/>
      </c>
      <c r="B19" s="47" t="str">
        <f>+'2.2'!C22</f>
        <v>HNO1.3</v>
      </c>
      <c r="C19" s="100" t="str">
        <f>+'2.2'!D22</f>
        <v>Mittelohrchirurgie (Tympanoplastik, Mastoidchirurgie, Osikuloplastik inkl. Stapesoperationen)</v>
      </c>
    </row>
    <row r="20" spans="1:3" s="45" customFormat="1" x14ac:dyDescent="0.25">
      <c r="A20" s="76" t="str">
        <f>IF(ISBLANK('2.2'!B23),"",'2.2'!B23)</f>
        <v/>
      </c>
      <c r="B20" s="47" t="str">
        <f>+'2.2'!C23</f>
        <v>HNO1.3.1</v>
      </c>
      <c r="C20" s="100" t="str">
        <f>+'2.2'!D23</f>
        <v>Erweiterte Ohrchirurgie mit Innenohr und/oder Duraeröffnung</v>
      </c>
    </row>
    <row r="21" spans="1:3" s="45" customFormat="1" hidden="1" outlineLevel="1" x14ac:dyDescent="0.25">
      <c r="A21" s="76" t="str">
        <f>IF(ISBLANK('2.2'!B24),"",'2.2'!B24)</f>
        <v/>
      </c>
      <c r="B21" s="47" t="str">
        <f>+'2.2'!C24</f>
        <v>HNO1.3.2</v>
      </c>
      <c r="C21" s="100" t="str">
        <f>+'2.2'!D24</f>
        <v>Cochlea Implantate (IVHSM)</v>
      </c>
    </row>
    <row r="22" spans="1:3" s="45" customFormat="1" collapsed="1" x14ac:dyDescent="0.25">
      <c r="A22" s="76" t="str">
        <f>IF(ISBLANK('2.2'!B25),"",'2.2'!B25)</f>
        <v/>
      </c>
      <c r="B22" s="47" t="str">
        <f>+'2.2'!C25</f>
        <v>HNO2</v>
      </c>
      <c r="C22" s="100" t="str">
        <f>+'2.2'!D25</f>
        <v>Schild- und Nebenschilddrüsenchirurgie</v>
      </c>
    </row>
    <row r="23" spans="1:3" s="45" customFormat="1" x14ac:dyDescent="0.25">
      <c r="A23" s="115" t="str">
        <f>IF(ISBLANK('2.2'!B26),"",'2.2'!B26)</f>
        <v/>
      </c>
      <c r="B23" s="79" t="str">
        <f>+'2.2'!C26</f>
        <v>KIE1</v>
      </c>
      <c r="C23" s="116" t="str">
        <f>+'2.2'!D26</f>
        <v>Kieferchirurgie</v>
      </c>
    </row>
    <row r="24" spans="1:3" s="45" customFormat="1" x14ac:dyDescent="0.25">
      <c r="A24" s="76" t="str">
        <f>IF(ISBLANK('2.2'!B27),"",'2.2'!B27)</f>
        <v>Neurochirurgie</v>
      </c>
      <c r="B24" s="47" t="str">
        <f>+'2.2'!C27</f>
        <v>NCH1</v>
      </c>
      <c r="C24" s="100" t="str">
        <f>+'2.2'!D27</f>
        <v>Kraniale Neurochirurgie</v>
      </c>
    </row>
    <row r="25" spans="1:3" s="45" customFormat="1" x14ac:dyDescent="0.25">
      <c r="A25" s="76" t="str">
        <f>IF(ISBLANK('2.2'!B28),"",'2.2'!B28)</f>
        <v/>
      </c>
      <c r="B25" s="47" t="str">
        <f>+'2.2'!C28</f>
        <v>NCH1.1</v>
      </c>
      <c r="C25" s="100" t="str">
        <f>+'2.2'!D28</f>
        <v>Spezialisierte Neurochirurgie</v>
      </c>
    </row>
    <row r="26" spans="1:3" s="45" customFormat="1" hidden="1" outlineLevel="1" x14ac:dyDescent="0.25">
      <c r="A26" s="76"/>
      <c r="B26" s="47" t="str">
        <f>+'2.2'!C29</f>
        <v>NCH1.1.1</v>
      </c>
      <c r="C26" s="100" t="str">
        <f>+'2.2'!D29</f>
        <v>Behandlungen von vaskulären Erkrankungen des ZNS ohne die komplexen vaskulären Anomalien (IVHSM)</v>
      </c>
    </row>
    <row r="27" spans="1:3" s="45" customFormat="1" hidden="1" outlineLevel="1" x14ac:dyDescent="0.25">
      <c r="A27" s="76"/>
      <c r="B27" s="47" t="str">
        <f>+'2.2'!C30</f>
        <v>NCH1.1.1.1</v>
      </c>
      <c r="C27" s="100" t="str">
        <f>+'2.2'!D30</f>
        <v xml:space="preserve"> Behandlungen von komplexen vaskulären Anomalien des ZNS (IVHSM)</v>
      </c>
    </row>
    <row r="28" spans="1:3" s="45" customFormat="1" hidden="1" outlineLevel="1" x14ac:dyDescent="0.25">
      <c r="A28" s="76"/>
      <c r="B28" s="47" t="str">
        <f>+'2.2'!C31</f>
        <v>NCH1.1.2</v>
      </c>
      <c r="C28" s="100" t="str">
        <f>+'2.2'!D31</f>
        <v>Stereotaktische funktionelle Neurochirurgie (IVHSM)</v>
      </c>
    </row>
    <row r="29" spans="1:3" s="45" customFormat="1" hidden="1" outlineLevel="1" x14ac:dyDescent="0.25">
      <c r="A29" s="76"/>
      <c r="B29" s="47" t="str">
        <f>+'2.2'!C32</f>
        <v>NCH1.1.3</v>
      </c>
      <c r="C29" s="100" t="str">
        <f>+'2.2'!D32</f>
        <v>Epilepsiechirurgie (IVHSM)</v>
      </c>
    </row>
    <row r="30" spans="1:3" s="45" customFormat="1" collapsed="1" x14ac:dyDescent="0.25">
      <c r="A30" s="76"/>
      <c r="B30" s="47" t="str">
        <f>+'2.2'!C33</f>
        <v>NCH2</v>
      </c>
      <c r="C30" s="100" t="str">
        <f>+'2.2'!D33</f>
        <v>Spinale Neurochirurgie</v>
      </c>
    </row>
    <row r="31" spans="1:3" s="45" customFormat="1" hidden="1" outlineLevel="1" x14ac:dyDescent="0.25">
      <c r="A31" s="76"/>
      <c r="B31" s="47" t="str">
        <f>+'2.2'!C34</f>
        <v>NCH2.1</v>
      </c>
      <c r="C31" s="100" t="str">
        <f>+'2.2'!D34</f>
        <v>Primäre und sekundäre intramedulläre Raumforderungen (IVHSM)</v>
      </c>
    </row>
    <row r="32" spans="1:3" s="45" customFormat="1" collapsed="1" x14ac:dyDescent="0.25">
      <c r="A32" s="76"/>
      <c r="B32" s="47" t="str">
        <f>+'2.2'!C35</f>
        <v>NCH3</v>
      </c>
      <c r="C32" s="100" t="str">
        <f>+'2.2'!D35</f>
        <v>Periphere Neurochirurgie</v>
      </c>
    </row>
    <row r="33" spans="1:7" s="45" customFormat="1" x14ac:dyDescent="0.25">
      <c r="A33" s="117" t="str">
        <f>IF(ISBLANK('2.2'!B36),"",'2.2'!B36)</f>
        <v>Neurologie</v>
      </c>
      <c r="B33" s="78" t="str">
        <f>+'2.2'!C36</f>
        <v>NEU1</v>
      </c>
      <c r="C33" s="118" t="str">
        <f>+'2.2'!D36</f>
        <v>Neurologie</v>
      </c>
    </row>
    <row r="34" spans="1:7" s="45" customFormat="1" x14ac:dyDescent="0.25">
      <c r="A34" s="76" t="str">
        <f>IF(ISBLANK('2.2'!B37),"",'2.2'!B37)</f>
        <v/>
      </c>
      <c r="B34" s="47" t="str">
        <f>+'2.2'!C37</f>
        <v>NEU2</v>
      </c>
      <c r="C34" s="100" t="str">
        <f>+'2.2'!D37</f>
        <v>Sekundäre bösartige Neubildung des Nervensystems</v>
      </c>
    </row>
    <row r="35" spans="1:7" s="45" customFormat="1" x14ac:dyDescent="0.25">
      <c r="A35" s="76" t="str">
        <f>IF(ISBLANK('2.2'!B38),"",'2.2'!B38)</f>
        <v/>
      </c>
      <c r="B35" s="47" t="str">
        <f>+'2.2'!C38</f>
        <v>NEU2.1</v>
      </c>
      <c r="C35" s="100" t="str">
        <f>+'2.2'!D38</f>
        <v>Primäre Neubildung des Zentralnervensystems (ohne Palliativpatienten)</v>
      </c>
    </row>
    <row r="36" spans="1:7" s="45" customFormat="1" x14ac:dyDescent="0.25">
      <c r="A36" s="76" t="str">
        <f>IF(ISBLANK('2.2'!B39),"",'2.2'!B39)</f>
        <v/>
      </c>
      <c r="B36" s="47" t="str">
        <f>+'2.2'!C39</f>
        <v>NEU3</v>
      </c>
      <c r="C36" s="100" t="str">
        <f>+'2.2'!D39</f>
        <v>Zerebrovaskuläre Störungen</v>
      </c>
    </row>
    <row r="37" spans="1:7" s="45" customFormat="1" hidden="1" outlineLevel="1" x14ac:dyDescent="0.25">
      <c r="A37" s="76" t="str">
        <f>IF(ISBLANK('2.2'!B40),"",'2.2'!B40)</f>
        <v/>
      </c>
      <c r="B37" s="47" t="str">
        <f>+'2.2'!C40</f>
        <v>NEU3.1</v>
      </c>
      <c r="C37" s="100" t="str">
        <f>+'2.2'!D40</f>
        <v>Zerebrovaskuläre Störungen im Stroke Center (IVHSM)</v>
      </c>
    </row>
    <row r="38" spans="1:7" s="45" customFormat="1" collapsed="1" x14ac:dyDescent="0.25">
      <c r="A38" s="76" t="str">
        <f>IF(ISBLANK('2.2'!B41),"",'2.2'!B41)</f>
        <v/>
      </c>
      <c r="B38" s="47" t="str">
        <f>+'2.2'!C41</f>
        <v>NEU4</v>
      </c>
      <c r="C38" s="100" t="str">
        <f>+'2.2'!D41</f>
        <v>Epileptologie: Komplex-Diagnostik</v>
      </c>
    </row>
    <row r="39" spans="1:7" s="45" customFormat="1" x14ac:dyDescent="0.25">
      <c r="A39" s="76" t="str">
        <f>IF(ISBLANK('2.2'!B42),"",'2.2'!B42)</f>
        <v/>
      </c>
      <c r="B39" s="47" t="str">
        <f>+'2.2'!C42</f>
        <v>NEU4.1</v>
      </c>
      <c r="C39" s="100" t="str">
        <f>+'2.2'!D42</f>
        <v>Epileptologie: Komplex-Behandlung</v>
      </c>
    </row>
    <row r="40" spans="1:7" s="45" customFormat="1" x14ac:dyDescent="0.25">
      <c r="A40" s="115"/>
      <c r="B40" s="79" t="str">
        <f>+'2.2'!C43</f>
        <v>NEU4.2</v>
      </c>
      <c r="C40" s="116" t="str">
        <f>+'2.2'!D43</f>
        <v>Epileptologie: Prächirurgische Epilepsiediagnostik (Phase I)</v>
      </c>
    </row>
    <row r="41" spans="1:7" s="45" customFormat="1" hidden="1" outlineLevel="1" x14ac:dyDescent="0.25">
      <c r="A41" s="115" t="str">
        <f>IF(ISBLANK('2.2'!B44),"",'2.2'!B44)</f>
        <v/>
      </c>
      <c r="B41" s="79" t="str">
        <f>+'2.2'!C44</f>
        <v>NEU4.2.1</v>
      </c>
      <c r="C41" s="116" t="str">
        <f>+'2.2'!D44</f>
        <v>Epileptologie: Prächirurgische Epilepsiediagnostik (Phase II) (IVHSM)</v>
      </c>
    </row>
    <row r="42" spans="1:7" s="45" customFormat="1" collapsed="1" x14ac:dyDescent="0.25">
      <c r="A42" s="76" t="str">
        <f>IF(ISBLANK('2.2'!B45),"",'2.2'!B45)</f>
        <v>Ophthalmologie</v>
      </c>
      <c r="B42" s="47" t="str">
        <f>+'2.2'!C45</f>
        <v>AUG1</v>
      </c>
      <c r="C42" s="100" t="str">
        <f>+'2.2'!D45</f>
        <v>Ophthalmologie</v>
      </c>
    </row>
    <row r="43" spans="1:7" s="45" customFormat="1" x14ac:dyDescent="0.25">
      <c r="A43" s="76" t="str">
        <f>IF(ISBLANK('2.2'!B46),"",'2.2'!B46)</f>
        <v/>
      </c>
      <c r="B43" s="47" t="str">
        <f>+'2.2'!C46</f>
        <v>AUG1.1</v>
      </c>
      <c r="C43" s="100" t="str">
        <f>+'2.2'!D46</f>
        <v>Strabologie</v>
      </c>
    </row>
    <row r="44" spans="1:7" s="45" customFormat="1" x14ac:dyDescent="0.25">
      <c r="A44" s="76" t="str">
        <f>IF(ISBLANK('2.2'!B47),"",'2.2'!B47)</f>
        <v/>
      </c>
      <c r="B44" s="47" t="str">
        <f>+'2.2'!C47</f>
        <v>AUG1.2</v>
      </c>
      <c r="C44" s="100" t="str">
        <f>+'2.2'!D47</f>
        <v>Orbita, Lider, Tränenwege</v>
      </c>
    </row>
    <row r="45" spans="1:7" s="45" customFormat="1" x14ac:dyDescent="0.25">
      <c r="A45" s="76" t="str">
        <f>IF(ISBLANK('2.2'!B48),"",'2.2'!B48)</f>
        <v/>
      </c>
      <c r="B45" s="47" t="str">
        <f>+'2.2'!C48</f>
        <v>AUG1.3</v>
      </c>
      <c r="C45" s="100" t="str">
        <f>+'2.2'!D48</f>
        <v>Spezialisierte Vordersegmentchirurgie</v>
      </c>
    </row>
    <row r="46" spans="1:7" s="45" customFormat="1" x14ac:dyDescent="0.25">
      <c r="A46" s="76" t="str">
        <f>IF(ISBLANK('2.2'!B49),"",'2.2'!B49)</f>
        <v/>
      </c>
      <c r="B46" s="47" t="str">
        <f>+'2.2'!C49</f>
        <v>AUG1.4</v>
      </c>
      <c r="C46" s="100" t="str">
        <f>+'2.2'!D49</f>
        <v>Katarakt</v>
      </c>
      <c r="G46" s="333"/>
    </row>
    <row r="47" spans="1:7" s="45" customFormat="1" x14ac:dyDescent="0.25">
      <c r="A47" s="76" t="str">
        <f>IF(ISBLANK('2.2'!B50),"",'2.2'!B50)</f>
        <v/>
      </c>
      <c r="B47" s="47" t="str">
        <f>+'2.2'!C50</f>
        <v>AUG1.5</v>
      </c>
      <c r="C47" s="100" t="str">
        <f>+'2.2'!D50</f>
        <v>Glaskörper/Netzhautprobleme</v>
      </c>
    </row>
    <row r="48" spans="1:7" s="45" customFormat="1" x14ac:dyDescent="0.25">
      <c r="A48" s="119" t="str">
        <f>IF(ISBLANK('2.2'!B51),"",'2.2'!B51)</f>
        <v>Endokrinologie</v>
      </c>
      <c r="B48" s="77" t="str">
        <f>+'2.2'!C51</f>
        <v>END1</v>
      </c>
      <c r="C48" s="120" t="str">
        <f>+'2.2'!D51</f>
        <v>Endokrinologie</v>
      </c>
    </row>
    <row r="49" spans="1:3" s="45" customFormat="1" x14ac:dyDescent="0.25">
      <c r="A49" s="76" t="str">
        <f>IF(ISBLANK('2.2'!B52),"",'2.2'!B52)</f>
        <v>Gastroenterologie</v>
      </c>
      <c r="B49" s="47" t="str">
        <f>+'2.2'!C52</f>
        <v>GAE1</v>
      </c>
      <c r="C49" s="100" t="str">
        <f>+'2.2'!D52</f>
        <v>Gastroenterologie</v>
      </c>
    </row>
    <row r="50" spans="1:3" s="45" customFormat="1" x14ac:dyDescent="0.25">
      <c r="A50" s="76" t="str">
        <f>IF(ISBLANK('2.2'!B53),"",'2.2'!B53)</f>
        <v/>
      </c>
      <c r="B50" s="47" t="str">
        <f>+'2.2'!C53</f>
        <v>GAE1.1</v>
      </c>
      <c r="C50" s="100" t="str">
        <f>+'2.2'!D53</f>
        <v>Spezialisierte Gastroenterologie</v>
      </c>
    </row>
    <row r="51" spans="1:3" s="45" customFormat="1" x14ac:dyDescent="0.25">
      <c r="A51" s="117" t="str">
        <f>IF(ISBLANK('2.2'!B54),"",'2.2'!B54)</f>
        <v>Viszeralchirurgie</v>
      </c>
      <c r="B51" s="78" t="str">
        <f>+'2.2'!C54</f>
        <v>VIS1</v>
      </c>
      <c r="C51" s="118" t="str">
        <f>+'2.2'!D54</f>
        <v>Viszeralchirurgie</v>
      </c>
    </row>
    <row r="52" spans="1:3" s="45" customFormat="1" hidden="1" outlineLevel="1" x14ac:dyDescent="0.25">
      <c r="A52" s="76" t="str">
        <f>IF(ISBLANK('2.2'!B55),"",'2.2'!B55)</f>
        <v/>
      </c>
      <c r="B52" s="47" t="str">
        <f>+'2.2'!C55</f>
        <v>VIS1.1</v>
      </c>
      <c r="C52" s="100" t="str">
        <f>+'2.2'!D55</f>
        <v>Grosse Pankreaseingriffe (IVHSM)</v>
      </c>
    </row>
    <row r="53" spans="1:3" s="45" customFormat="1" hidden="1" outlineLevel="1" x14ac:dyDescent="0.25">
      <c r="A53" s="76" t="str">
        <f>IF(ISBLANK('2.2'!B56),"",'2.2'!B56)</f>
        <v/>
      </c>
      <c r="B53" s="47" t="str">
        <f>+'2.2'!C56</f>
        <v>VIS1.2</v>
      </c>
      <c r="C53" s="100" t="str">
        <f>+'2.2'!D56</f>
        <v>Grosse Lebereingriffe (IVHSM)</v>
      </c>
    </row>
    <row r="54" spans="1:3" s="45" customFormat="1" hidden="1" outlineLevel="1" x14ac:dyDescent="0.25">
      <c r="A54" s="76" t="str">
        <f>IF(ISBLANK('2.2'!B57),"",'2.2'!B57)</f>
        <v/>
      </c>
      <c r="B54" s="47" t="str">
        <f>+'2.2'!C57</f>
        <v>VIS1.3</v>
      </c>
      <c r="C54" s="100" t="str">
        <f>+'2.2'!D57</f>
        <v>Oesophaguschirurgie (IVHSM)</v>
      </c>
    </row>
    <row r="55" spans="1:3" s="45" customFormat="1" collapsed="1" x14ac:dyDescent="0.25">
      <c r="A55" s="115" t="str">
        <f>IF(ISBLANK('2.2'!B58),"",'2.2'!B58)</f>
        <v/>
      </c>
      <c r="B55" s="79" t="str">
        <f>+'2.2'!C58</f>
        <v>VIS1.4</v>
      </c>
      <c r="C55" s="116" t="str">
        <f>+'2.2'!D58</f>
        <v>Bariatrische Chirurgie</v>
      </c>
    </row>
    <row r="56" spans="1:3" s="45" customFormat="1" hidden="1" outlineLevel="1" x14ac:dyDescent="0.25">
      <c r="A56" s="76"/>
      <c r="B56" s="47" t="str">
        <f>+'2.2'!C59</f>
        <v>VIS1.4.1</v>
      </c>
      <c r="C56" s="100" t="str">
        <f>+'2.2'!D59</f>
        <v>Spezialisierte Bariatrische Chirurgie (IVHSM)</v>
      </c>
    </row>
    <row r="57" spans="1:3" s="45" customFormat="1" hidden="1" outlineLevel="1" x14ac:dyDescent="0.25">
      <c r="A57" s="115" t="str">
        <f>IF(ISBLANK('2.2'!B60),"",'2.2'!B60)</f>
        <v/>
      </c>
      <c r="B57" s="79" t="str">
        <f>+'2.2'!C60</f>
        <v>VIS1.5</v>
      </c>
      <c r="C57" s="116" t="str">
        <f>+'2.2'!D60</f>
        <v>Tiefe Rektumeingriffe (IVHSM)</v>
      </c>
    </row>
    <row r="58" spans="1:3" s="45" customFormat="1" collapsed="1" x14ac:dyDescent="0.25">
      <c r="A58" s="76" t="str">
        <f>IF(ISBLANK('2.2'!B61),"",'2.2'!B61)</f>
        <v>Hämatologie</v>
      </c>
      <c r="B58" s="47" t="str">
        <f>+'2.2'!C61</f>
        <v>HAE1</v>
      </c>
      <c r="C58" s="100" t="str">
        <f>+'2.2'!D61</f>
        <v>Aggressive Lymphome und akute Leukämien</v>
      </c>
    </row>
    <row r="59" spans="1:3" s="45" customFormat="1" x14ac:dyDescent="0.25">
      <c r="A59" s="76" t="str">
        <f>IF(ISBLANK('2.2'!B62),"",'2.2'!B62)</f>
        <v/>
      </c>
      <c r="B59" s="47" t="str">
        <f>+'2.2'!C62</f>
        <v>HAE1.1</v>
      </c>
      <c r="C59" s="100" t="str">
        <f>+'2.2'!D62</f>
        <v>Hoch-aggressive Lymphome und akute Leukämien mit kurativer Chemotherapie</v>
      </c>
    </row>
    <row r="60" spans="1:3" s="45" customFormat="1" x14ac:dyDescent="0.25">
      <c r="A60" s="76" t="str">
        <f>IF(ISBLANK('2.2'!B63),"",'2.2'!B63)</f>
        <v/>
      </c>
      <c r="B60" s="47" t="str">
        <f>+'2.2'!C63</f>
        <v>HAE2</v>
      </c>
      <c r="C60" s="100" t="str">
        <f>+'2.2'!D63</f>
        <v>Indolente Lymphome und chronische Leukämien</v>
      </c>
    </row>
    <row r="61" spans="1:3" s="45" customFormat="1" x14ac:dyDescent="0.25">
      <c r="A61" s="76" t="str">
        <f>IF(ISBLANK('2.2'!B64),"",'2.2'!B64)</f>
        <v/>
      </c>
      <c r="B61" s="47" t="str">
        <f>+'2.2'!C64</f>
        <v>HAE3</v>
      </c>
      <c r="C61" s="100" t="str">
        <f>+'2.2'!D64</f>
        <v>Myeloproliferative Erkrankungen und Myelodysplastische Syndrome</v>
      </c>
    </row>
    <row r="62" spans="1:3" s="45" customFormat="1" x14ac:dyDescent="0.25">
      <c r="A62" s="76" t="str">
        <f>IF(ISBLANK('2.2'!B65),"",'2.2'!B65)</f>
        <v/>
      </c>
      <c r="B62" s="47" t="str">
        <f>+'2.2'!C65</f>
        <v>HAE4</v>
      </c>
      <c r="C62" s="100" t="str">
        <f>+'2.2'!D65</f>
        <v>Autologe Blutstammzelltransplantation</v>
      </c>
    </row>
    <row r="63" spans="1:3" s="45" customFormat="1" hidden="1" outlineLevel="1" x14ac:dyDescent="0.25">
      <c r="A63" s="76" t="str">
        <f>IF(ISBLANK('2.2'!B66),"",'2.2'!B66)</f>
        <v/>
      </c>
      <c r="B63" s="47" t="str">
        <f>+'2.2'!C66</f>
        <v>HAE5</v>
      </c>
      <c r="C63" s="100" t="str">
        <f>+'2.2'!D66</f>
        <v>Allogene Blutstammzelltransplantation (IVHSM)</v>
      </c>
    </row>
    <row r="64" spans="1:3" s="45" customFormat="1" collapsed="1" x14ac:dyDescent="0.25">
      <c r="A64" s="117" t="str">
        <f>IF(ISBLANK('2.2'!B67),"",'2.2'!B67)</f>
        <v>Gefässe</v>
      </c>
      <c r="B64" s="78" t="str">
        <f>+'2.2'!C67</f>
        <v>GEFB</v>
      </c>
      <c r="C64" s="118" t="str">
        <f>+'2.2'!D67</f>
        <v>Basis-Gefässmedizin</v>
      </c>
    </row>
    <row r="65" spans="1:12" s="45" customFormat="1" x14ac:dyDescent="0.25">
      <c r="A65" s="76" t="str">
        <f>IF(ISBLANK('2.2'!B68),"",'2.2'!B68)</f>
        <v/>
      </c>
      <c r="B65" s="47" t="str">
        <f>+'2.2'!C68</f>
        <v>GEF2</v>
      </c>
      <c r="C65" s="100" t="str">
        <f>+'2.2'!D68</f>
        <v>Interventionelle und endovaskuläre Gefässmedizin</v>
      </c>
    </row>
    <row r="66" spans="1:12" s="45" customFormat="1" x14ac:dyDescent="0.25">
      <c r="A66" s="76" t="str">
        <f>IF(ISBLANK('2.2'!B69),"",'2.2'!B69)</f>
        <v/>
      </c>
      <c r="B66" s="47" t="str">
        <f>+'2.2'!C69</f>
        <v>GEF2.1</v>
      </c>
      <c r="C66" s="100" t="str">
        <f>+'2.2'!D69</f>
        <v>Gefässchirurgie</v>
      </c>
      <c r="D66" s="73"/>
      <c r="E66" s="53"/>
      <c r="F66" s="53"/>
      <c r="G66" s="53"/>
      <c r="H66" s="53"/>
      <c r="I66" s="53"/>
      <c r="J66" s="53"/>
      <c r="K66" s="53"/>
      <c r="L66" s="53"/>
    </row>
    <row r="67" spans="1:12" s="45" customFormat="1" x14ac:dyDescent="0.25">
      <c r="A67" s="76" t="str">
        <f>IF(ISBLANK('2.2'!B70),"",'2.2'!B70)</f>
        <v/>
      </c>
      <c r="B67" s="47" t="str">
        <f>+'2.2'!C70</f>
        <v>CARO</v>
      </c>
      <c r="C67" s="100" t="str">
        <f>+'2.2'!D70</f>
        <v>Eingriffe an der Carotis</v>
      </c>
    </row>
    <row r="68" spans="1:12" s="45" customFormat="1" x14ac:dyDescent="0.25">
      <c r="A68" s="76" t="str">
        <f>IF(ISBLANK('2.2'!B71),"",'2.2'!B71)</f>
        <v/>
      </c>
      <c r="B68" s="47" t="str">
        <f>+'2.2'!C71</f>
        <v>AOR1</v>
      </c>
      <c r="C68" s="100" t="str">
        <f>+'2.2'!D71</f>
        <v>Interventionelle und endovaskuläre Behandlung der Aorta</v>
      </c>
    </row>
    <row r="69" spans="1:12" s="45" customFormat="1" x14ac:dyDescent="0.25">
      <c r="A69" s="76" t="str">
        <f>IF(ISBLANK('2.2'!B72),"",'2.2'!B72)</f>
        <v/>
      </c>
      <c r="B69" s="47" t="str">
        <f>+'2.2'!C72</f>
        <v>AOR1.1</v>
      </c>
      <c r="C69" s="100" t="str">
        <f>+'2.2'!D72</f>
        <v>Chirurgische Behandlung der Aorta</v>
      </c>
    </row>
    <row r="70" spans="1:12" s="45" customFormat="1" x14ac:dyDescent="0.25">
      <c r="A70" s="76"/>
      <c r="B70" s="47" t="str">
        <f>+'2.2'!C73</f>
        <v>RAD1</v>
      </c>
      <c r="C70" s="100" t="str">
        <f>+'2.2'!D73</f>
        <v>Interventionelle Radiologie</v>
      </c>
    </row>
    <row r="71" spans="1:12" s="45" customFormat="1" x14ac:dyDescent="0.25">
      <c r="A71" s="115" t="str">
        <f>IF(ISBLANK('2.2'!B74),"",'2.2'!B74)</f>
        <v/>
      </c>
      <c r="B71" s="47" t="str">
        <f>+'2.2'!C74</f>
        <v>RAD2</v>
      </c>
      <c r="C71" s="100" t="str">
        <f>+'2.2'!D74</f>
        <v>Komplexe Interventionelle Radiologie</v>
      </c>
    </row>
    <row r="72" spans="1:12" s="45" customFormat="1" x14ac:dyDescent="0.25">
      <c r="A72" s="76" t="str">
        <f>IF(ISBLANK('2.2'!B75),"",'2.2'!B75)</f>
        <v>Herz</v>
      </c>
      <c r="B72" s="78" t="str">
        <f>+'2.2'!C75</f>
        <v>HER1</v>
      </c>
      <c r="C72" s="118" t="str">
        <f>+'2.2'!D75</f>
        <v>Einfache Herzchirurgie</v>
      </c>
    </row>
    <row r="73" spans="1:12" s="45" customFormat="1" ht="12.75" customHeight="1" x14ac:dyDescent="0.25">
      <c r="A73" s="76" t="str">
        <f>IF(ISBLANK('2.2'!B76),"",'2.2'!B76)</f>
        <v/>
      </c>
      <c r="B73" s="47" t="str">
        <f>+'2.2'!C76</f>
        <v>HER1.1</v>
      </c>
      <c r="C73" s="100" t="str">
        <f>+'2.2'!D76</f>
        <v>Herzchirurgie und Gefässeingriffe mit Herzlungen-
maschine (ohne Koronarchirurgie)</v>
      </c>
    </row>
    <row r="74" spans="1:12" s="45" customFormat="1" x14ac:dyDescent="0.25">
      <c r="A74" s="76" t="str">
        <f>IF(ISBLANK('2.2'!B77),"",'2.2'!B77)</f>
        <v/>
      </c>
      <c r="B74" s="47" t="str">
        <f>+'2.2'!C77</f>
        <v>HER1.1.1</v>
      </c>
      <c r="C74" s="100" t="str">
        <f>+'2.2'!D77</f>
        <v>Koronarchirurgie (CABG)</v>
      </c>
    </row>
    <row r="75" spans="1:12" s="45" customFormat="1" hidden="1" outlineLevel="1" x14ac:dyDescent="0.25">
      <c r="A75" s="76" t="str">
        <f>IF(ISBLANK('2.2'!B78),"",'2.2'!B78)</f>
        <v/>
      </c>
      <c r="B75" s="47" t="str">
        <f>+'2.2'!C78</f>
        <v>HER1.1.2</v>
      </c>
      <c r="C75" s="100" t="str">
        <f>+'2.2'!D78</f>
        <v>Komplexe kongenitale Herzchirurgie</v>
      </c>
    </row>
    <row r="76" spans="1:12" s="45" customFormat="1" collapsed="1" x14ac:dyDescent="0.25">
      <c r="A76" s="76"/>
      <c r="B76" s="47" t="str">
        <f>+'2.2'!C79</f>
        <v>HER1.1.3</v>
      </c>
      <c r="C76" s="100" t="str">
        <f>+'2.2'!D79</f>
        <v>Chirurgie und Interventionen an der thorakalen Aorta</v>
      </c>
    </row>
    <row r="77" spans="1:12" s="45" customFormat="1" x14ac:dyDescent="0.25">
      <c r="A77" s="76"/>
      <c r="B77" s="47" t="str">
        <f>+'2.2'!C80</f>
        <v>HER1.1.4</v>
      </c>
      <c r="C77" s="100" t="str">
        <f>+'2.2'!D80</f>
        <v>Offene Eingriffe an der Aortenklappe</v>
      </c>
    </row>
    <row r="78" spans="1:12" s="45" customFormat="1" x14ac:dyDescent="0.25">
      <c r="A78" s="76"/>
      <c r="B78" s="47" t="str">
        <f>+'2.2'!C81</f>
        <v>HER1.1.5</v>
      </c>
      <c r="C78" s="100" t="str">
        <f>+'2.2'!D81</f>
        <v>Offene Eingriffe an der Mitralklappe</v>
      </c>
    </row>
    <row r="79" spans="1:12" s="45" customFormat="1" hidden="1" outlineLevel="1" x14ac:dyDescent="0.25">
      <c r="A79" s="76"/>
      <c r="B79" s="47" t="str">
        <f>+'2.2'!C82</f>
        <v>HER1.1.6</v>
      </c>
      <c r="C79" s="100" t="str">
        <f>+'2.2'!D82</f>
        <v>Herzunterstützungssysteme bei Erwachsenen (IVHSM)</v>
      </c>
    </row>
    <row r="80" spans="1:12" s="45" customFormat="1" collapsed="1" x14ac:dyDescent="0.25">
      <c r="A80" s="76" t="str">
        <f>IF(ISBLANK('2.2'!B83),"",'2.2'!B83)</f>
        <v/>
      </c>
      <c r="B80" s="47" t="str">
        <f>+'2.2'!C83</f>
        <v>KAR1</v>
      </c>
      <c r="C80" s="100" t="str">
        <f>+'2.2'!D83</f>
        <v>Kardiologie und Devices</v>
      </c>
    </row>
    <row r="81" spans="1:3" s="45" customFormat="1" x14ac:dyDescent="0.25">
      <c r="A81" s="76" t="str">
        <f>IF(ISBLANK('2.2'!B84),"",'2.2'!B84)</f>
        <v/>
      </c>
      <c r="B81" s="47" t="str">
        <f>+'2.2'!C84</f>
        <v>KAR2</v>
      </c>
      <c r="C81" s="100" t="str">
        <f>+'2.2'!D84</f>
        <v>Elektrophysiologie und CRT</v>
      </c>
    </row>
    <row r="82" spans="1:3" s="45" customFormat="1" x14ac:dyDescent="0.25">
      <c r="A82" s="76" t="str">
        <f>IF(ISBLANK('2.2'!B85),"",'2.2'!B85)</f>
        <v/>
      </c>
      <c r="B82" s="47" t="str">
        <f>+'2.2'!C85</f>
        <v>KAR3</v>
      </c>
      <c r="C82" s="100" t="str">
        <f>+'2.2'!D85</f>
        <v>Interventionelle Kardiologie (Koronareingriffe)</v>
      </c>
    </row>
    <row r="83" spans="1:3" s="45" customFormat="1" x14ac:dyDescent="0.25">
      <c r="A83" s="76" t="str">
        <f>IF(ISBLANK('2.2'!B86),"",'2.2'!B86)</f>
        <v/>
      </c>
      <c r="B83" s="47" t="str">
        <f>+'2.2'!C86</f>
        <v>KAR3.1</v>
      </c>
      <c r="C83" s="100" t="str">
        <f>+'2.2'!D86</f>
        <v>Interventionelle Kardiologie (strukturelle Eingriffe)</v>
      </c>
    </row>
    <row r="84" spans="1:3" s="45" customFormat="1" x14ac:dyDescent="0.25">
      <c r="A84" s="115" t="str">
        <f>IF(ISBLANK('2.2'!B87),"",'2.2'!B87)</f>
        <v/>
      </c>
      <c r="B84" s="79" t="str">
        <f>+'2.2'!C87</f>
        <v>KAR3.1.1</v>
      </c>
      <c r="C84" s="116" t="str">
        <f>+'2.2'!D87</f>
        <v>Komplexe interventionnelle Kardiologie (strukturelle Eingriffe)</v>
      </c>
    </row>
    <row r="85" spans="1:3" s="45" customFormat="1" x14ac:dyDescent="0.25">
      <c r="A85" s="119" t="str">
        <f>IF(ISBLANK('2.2'!B88),"",'2.2'!B88)</f>
        <v>Nephrologie</v>
      </c>
      <c r="B85" s="77" t="str">
        <f>+'2.2'!C88</f>
        <v>NEP1</v>
      </c>
      <c r="C85" s="120" t="str">
        <f>+'2.2'!D88</f>
        <v>Nephrologie (akute Nierenversagen wie auch chronisch terminales Nierenversagen)</v>
      </c>
    </row>
    <row r="86" spans="1:3" s="45" customFormat="1" x14ac:dyDescent="0.25">
      <c r="A86" s="76" t="str">
        <f>IF(ISBLANK('2.2'!B89),"",'2.2'!B89)</f>
        <v>Urologie</v>
      </c>
      <c r="B86" s="47" t="str">
        <f>+'2.2'!C89</f>
        <v>URO1</v>
      </c>
      <c r="C86" s="100" t="str">
        <f>+'2.2'!D89</f>
        <v>Urologie ohne Schwerpunktstitel 'operative Urologie'</v>
      </c>
    </row>
    <row r="87" spans="1:3" s="45" customFormat="1" x14ac:dyDescent="0.25">
      <c r="A87" s="76" t="str">
        <f>IF(ISBLANK('2.2'!B90),"",'2.2'!B90)</f>
        <v/>
      </c>
      <c r="B87" s="47" t="str">
        <f>+'2.2'!C90</f>
        <v>URO1.1</v>
      </c>
      <c r="C87" s="100" t="str">
        <f>+'2.2'!D90</f>
        <v>Urologie mit Schwerpunktstitel 'operative Urologie'</v>
      </c>
    </row>
    <row r="88" spans="1:3" s="45" customFormat="1" x14ac:dyDescent="0.25">
      <c r="A88" s="76" t="str">
        <f>IF(ISBLANK('2.2'!B91),"",'2.2'!B91)</f>
        <v/>
      </c>
      <c r="B88" s="47" t="str">
        <f>+'2.2'!C91</f>
        <v>URO1.1.1</v>
      </c>
      <c r="C88" s="100" t="str">
        <f>+'2.2'!D91</f>
        <v>Radikale Prostatektomie</v>
      </c>
    </row>
    <row r="89" spans="1:3" s="45" customFormat="1" hidden="1" outlineLevel="1" x14ac:dyDescent="0.25">
      <c r="A89" s="76" t="str">
        <f>IF(ISBLANK('2.2'!B92),"",'2.2'!B92)</f>
        <v/>
      </c>
      <c r="B89" s="47" t="str">
        <f>+'2.2'!C92</f>
        <v>URO1.1.2</v>
      </c>
      <c r="C89" s="100" t="str">
        <f>+'2.2'!D92</f>
        <v>Radikale Zystektomie (IVHSM)</v>
      </c>
    </row>
    <row r="90" spans="1:3" s="45" customFormat="1" collapsed="1" x14ac:dyDescent="0.25">
      <c r="A90" s="76" t="str">
        <f>IF(ISBLANK('2.2'!B93),"",'2.2'!B93)</f>
        <v/>
      </c>
      <c r="B90" s="47" t="str">
        <f>+'2.2'!C93</f>
        <v>URO1.1.3</v>
      </c>
      <c r="C90" s="100" t="str">
        <f>+'2.2'!D93</f>
        <v>Komplexe Chirurgie der Niere</v>
      </c>
    </row>
    <row r="91" spans="1:3" s="45" customFormat="1" x14ac:dyDescent="0.25">
      <c r="A91" s="76" t="str">
        <f>IF(ISBLANK('2.2'!B94),"",'2.2'!B94)</f>
        <v/>
      </c>
      <c r="B91" s="47" t="str">
        <f>+'2.2'!C94</f>
        <v>URO1.1.4</v>
      </c>
      <c r="C91" s="100" t="str">
        <f>+'2.2'!D94</f>
        <v>Isolierte Adrenalektomie</v>
      </c>
    </row>
    <row r="92" spans="1:3" s="45" customFormat="1" x14ac:dyDescent="0.25">
      <c r="A92" s="76"/>
      <c r="B92" s="47" t="str">
        <f>+'2.2'!C95</f>
        <v>URO1.1.7</v>
      </c>
      <c r="C92" s="100" t="str">
        <f>+'2.2'!D95</f>
        <v>Implantation eines künstlichen Harnblasensphinkters</v>
      </c>
    </row>
    <row r="93" spans="1:3" s="45" customFormat="1" x14ac:dyDescent="0.25">
      <c r="A93" s="76"/>
      <c r="B93" s="47" t="str">
        <f>+'2.2'!C96</f>
        <v>URO1.1.8</v>
      </c>
      <c r="C93" s="100" t="str">
        <f>+'2.2'!D96</f>
        <v>Perkutane Nephrostomie mit Desintegration von Steinmaterial</v>
      </c>
    </row>
    <row r="94" spans="1:3" s="45" customFormat="1" hidden="1" outlineLevel="1" x14ac:dyDescent="0.25">
      <c r="A94" s="76"/>
      <c r="B94" s="47" t="str">
        <f>+'2.2'!C97</f>
        <v>URO1.1.9</v>
      </c>
      <c r="C94" s="100" t="str">
        <f>+'2.2'!D97</f>
        <v>Retroperitoneale Lymphadenektomie bei Hodentumoren nach Chemotherapie (IVHSM)</v>
      </c>
    </row>
    <row r="95" spans="1:3" s="45" customFormat="1" collapsed="1" x14ac:dyDescent="0.25">
      <c r="A95" s="117" t="str">
        <f>IF(ISBLANK('2.2'!B98),"",'2.2'!B98)</f>
        <v>Pneumologie</v>
      </c>
      <c r="B95" s="78" t="str">
        <f>+'2.2'!C98</f>
        <v>PNE1</v>
      </c>
      <c r="C95" s="118" t="str">
        <f>+'2.2'!D98</f>
        <v>Pneumologie</v>
      </c>
    </row>
    <row r="96" spans="1:3" s="45" customFormat="1" x14ac:dyDescent="0.25">
      <c r="A96" s="76" t="str">
        <f>IF(ISBLANK('2.2'!B99),"",'2.2'!B99)</f>
        <v/>
      </c>
      <c r="B96" s="47" t="str">
        <f>+'2.2'!C99</f>
        <v>PNE1.1</v>
      </c>
      <c r="C96" s="100" t="str">
        <f>+'2.2'!D99</f>
        <v>Pneumologie mit spez. Beatmungstherapie</v>
      </c>
    </row>
    <row r="97" spans="1:3" s="45" customFormat="1" x14ac:dyDescent="0.25">
      <c r="A97" s="76" t="str">
        <f>IF(ISBLANK('2.2'!B100),"",'2.2'!B100)</f>
        <v/>
      </c>
      <c r="B97" s="47" t="str">
        <f>+'2.2'!C100</f>
        <v>PNE1.2</v>
      </c>
      <c r="C97" s="100" t="str">
        <f>+'2.2'!D100</f>
        <v>Abklärung zur oder Status nach Lungentransplantation</v>
      </c>
    </row>
    <row r="98" spans="1:3" s="45" customFormat="1" x14ac:dyDescent="0.25">
      <c r="A98" s="76" t="str">
        <f>IF(ISBLANK('2.2'!B101),"",'2.2'!B101)</f>
        <v/>
      </c>
      <c r="B98" s="47" t="str">
        <f>+'2.2'!C101</f>
        <v>PNE1.3</v>
      </c>
      <c r="C98" s="100" t="str">
        <f>+'2.2'!D101</f>
        <v>Cystische Fibrose</v>
      </c>
    </row>
    <row r="99" spans="1:3" s="45" customFormat="1" x14ac:dyDescent="0.25">
      <c r="A99" s="115" t="str">
        <f>IF(ISBLANK('2.2'!B102),"",'2.2'!B102)</f>
        <v/>
      </c>
      <c r="B99" s="79" t="str">
        <f>+'2.2'!C102</f>
        <v>PNE2</v>
      </c>
      <c r="C99" s="116" t="str">
        <f>+'2.2'!D102</f>
        <v>Polysomnographie</v>
      </c>
    </row>
    <row r="100" spans="1:3" s="45" customFormat="1" x14ac:dyDescent="0.25">
      <c r="A100" s="76" t="str">
        <f>IF(ISBLANK('2.2'!B103),"",'2.2'!B103)</f>
        <v>Thoraxchirurgie</v>
      </c>
      <c r="B100" s="47" t="str">
        <f>+'2.2'!C103</f>
        <v>THO1</v>
      </c>
      <c r="C100" s="100" t="str">
        <f>+'2.2'!D103</f>
        <v>Thoraxchirurgie</v>
      </c>
    </row>
    <row r="101" spans="1:3" s="45" customFormat="1" x14ac:dyDescent="0.25">
      <c r="A101" s="76" t="str">
        <f>IF(ISBLANK('2.2'!B104),"",'2.2'!B104)</f>
        <v/>
      </c>
      <c r="B101" s="47" t="str">
        <f>+'2.2'!C104</f>
        <v>THO1.1</v>
      </c>
      <c r="C101" s="100" t="str">
        <f>+'2.2'!D104</f>
        <v>Maligne Neoplasien des Atmungssystems (kurative Resektion durch Lobektomie / Pneumonektomie)</v>
      </c>
    </row>
    <row r="102" spans="1:3" s="45" customFormat="1" x14ac:dyDescent="0.25">
      <c r="A102" s="115" t="str">
        <f>IF(ISBLANK('2.2'!B105),"",'2.2'!B105)</f>
        <v/>
      </c>
      <c r="B102" s="79" t="str">
        <f>+'2.2'!C105</f>
        <v>THO1.2</v>
      </c>
      <c r="C102" s="116" t="str">
        <f>+'2.2'!D105</f>
        <v>Mediastinaleingriffe</v>
      </c>
    </row>
    <row r="103" spans="1:3" s="45" customFormat="1" hidden="1" outlineLevel="1" x14ac:dyDescent="0.25">
      <c r="A103" s="117" t="str">
        <f>IF(ISBLANK('2.2'!B106),"",'2.2'!B106)</f>
        <v>Transplantationen</v>
      </c>
      <c r="B103" s="78" t="str">
        <f>+'2.2'!C106</f>
        <v>TPL1</v>
      </c>
      <c r="C103" s="118" t="str">
        <f>+'2.2'!D106</f>
        <v>Herztransplantation (IVHSM)</v>
      </c>
    </row>
    <row r="104" spans="1:3" s="45" customFormat="1" hidden="1" outlineLevel="1" x14ac:dyDescent="0.25">
      <c r="A104" s="76"/>
      <c r="B104" s="47" t="str">
        <f>+'2.2'!C107</f>
        <v>TPL2</v>
      </c>
      <c r="C104" s="100" t="str">
        <f>+'2.2'!D107</f>
        <v>Lungentransplantation (IVHSM)</v>
      </c>
    </row>
    <row r="105" spans="1:3" s="45" customFormat="1" hidden="1" outlineLevel="1" x14ac:dyDescent="0.25">
      <c r="A105" s="76"/>
      <c r="B105" s="47" t="str">
        <f>+'2.2'!C108</f>
        <v>TPL3</v>
      </c>
      <c r="C105" s="100" t="str">
        <f>+'2.2'!D108</f>
        <v>Lebertransplantation (IVHSM)</v>
      </c>
    </row>
    <row r="106" spans="1:3" s="45" customFormat="1" hidden="1" outlineLevel="1" x14ac:dyDescent="0.25">
      <c r="A106" s="76"/>
      <c r="B106" s="47" t="str">
        <f>+'2.2'!C109</f>
        <v>TPL4</v>
      </c>
      <c r="C106" s="100" t="str">
        <f>+'2.2'!D109</f>
        <v>Pankreastransplantation (IVHSM)</v>
      </c>
    </row>
    <row r="107" spans="1:3" s="45" customFormat="1" hidden="1" outlineLevel="1" x14ac:dyDescent="0.25">
      <c r="A107" s="76"/>
      <c r="B107" s="47" t="str">
        <f>+'2.2'!C110</f>
        <v>TPL5</v>
      </c>
      <c r="C107" s="100" t="str">
        <f>+'2.2'!D110</f>
        <v>Nierentransplantation (IVHSM)</v>
      </c>
    </row>
    <row r="108" spans="1:3" s="45" customFormat="1" collapsed="1" x14ac:dyDescent="0.25">
      <c r="A108" s="117" t="str">
        <f>IF(ISBLANK('2.2'!B111),"",'2.2'!B111)</f>
        <v>Transplantationen</v>
      </c>
      <c r="B108" s="47" t="str">
        <f>+'2.2'!C111</f>
        <v>TPL6</v>
      </c>
      <c r="C108" s="100" t="str">
        <f>+'2.2'!D111</f>
        <v>Darmtransplantation</v>
      </c>
    </row>
    <row r="109" spans="1:3" s="45" customFormat="1" x14ac:dyDescent="0.25">
      <c r="A109" s="76"/>
      <c r="B109" s="47" t="str">
        <f>+'2.2'!C112</f>
        <v>TPL7</v>
      </c>
      <c r="C109" s="100" t="str">
        <f>+'2.2'!D112</f>
        <v>Milztransplantation</v>
      </c>
    </row>
    <row r="110" spans="1:3" s="45" customFormat="1" x14ac:dyDescent="0.25">
      <c r="A110" s="117" t="str">
        <f>IF(ISBLANK('2.2'!B113),"",'2.2'!B113)</f>
        <v>Bewegungsapparat chirurgisch</v>
      </c>
      <c r="B110" s="78" t="str">
        <f>+'2.2'!C113</f>
        <v>BEW1</v>
      </c>
      <c r="C110" s="118" t="str">
        <f>+'2.2'!D113</f>
        <v>Chirurgie Bewegungsapparat</v>
      </c>
    </row>
    <row r="111" spans="1:3" s="45" customFormat="1" x14ac:dyDescent="0.25">
      <c r="A111" s="76" t="str">
        <f>IF(ISBLANK('2.2'!B114),"",'2.2'!B114)</f>
        <v/>
      </c>
      <c r="B111" s="47" t="str">
        <f>+'2.2'!C114</f>
        <v>BEW2</v>
      </c>
      <c r="C111" s="100" t="str">
        <f>+'2.2'!D114</f>
        <v>Orthopädie</v>
      </c>
    </row>
    <row r="112" spans="1:3" s="45" customFormat="1" x14ac:dyDescent="0.25">
      <c r="A112" s="76" t="str">
        <f>IF(ISBLANK('2.2'!B115),"",'2.2'!B115)</f>
        <v/>
      </c>
      <c r="B112" s="47" t="str">
        <f>+'2.2'!C115</f>
        <v>BEW3</v>
      </c>
      <c r="C112" s="100" t="str">
        <f>+'2.2'!D115</f>
        <v>Handchirurgie</v>
      </c>
    </row>
    <row r="113" spans="1:13" s="45" customFormat="1" x14ac:dyDescent="0.25">
      <c r="A113" s="76" t="str">
        <f>IF(ISBLANK('2.2'!B116),"",'2.2'!B116)</f>
        <v/>
      </c>
      <c r="B113" s="47" t="str">
        <f>+'2.2'!C116</f>
        <v>BEW4</v>
      </c>
      <c r="C113" s="100" t="str">
        <f>+'2.2'!D116</f>
        <v>Arthroskopie der Schulter und des Ellbogens</v>
      </c>
    </row>
    <row r="114" spans="1:13" s="45" customFormat="1" x14ac:dyDescent="0.25">
      <c r="A114" s="76" t="str">
        <f>IF(ISBLANK('2.2'!B117),"",'2.2'!B117)</f>
        <v/>
      </c>
      <c r="B114" s="47" t="str">
        <f>+'2.2'!C117</f>
        <v>BEW5</v>
      </c>
      <c r="C114" s="100" t="str">
        <f>+'2.2'!D117</f>
        <v>Arthroskopie des Knies</v>
      </c>
    </row>
    <row r="115" spans="1:13" s="45" customFormat="1" x14ac:dyDescent="0.25">
      <c r="A115" s="76" t="str">
        <f>IF(ISBLANK('2.2'!B118),"",'2.2'!B118)</f>
        <v/>
      </c>
      <c r="B115" s="47" t="str">
        <f>+'2.2'!C118</f>
        <v>BEW6</v>
      </c>
      <c r="C115" s="100" t="str">
        <f>+'2.2'!D118</f>
        <v>Rekonstruktion obere Extremität</v>
      </c>
    </row>
    <row r="116" spans="1:13" s="45" customFormat="1" x14ac:dyDescent="0.25">
      <c r="A116" s="76" t="str">
        <f>IF(ISBLANK('2.2'!B119),"",'2.2'!B119)</f>
        <v/>
      </c>
      <c r="B116" s="47" t="str">
        <f>+'2.2'!C119</f>
        <v>BEW7</v>
      </c>
      <c r="C116" s="100" t="str">
        <f>+'2.2'!D119</f>
        <v>Rekonstruktion untere Extremität</v>
      </c>
      <c r="D116" s="73"/>
      <c r="E116" s="73"/>
      <c r="F116" s="73"/>
      <c r="G116" s="73"/>
      <c r="H116" s="73"/>
      <c r="I116" s="73"/>
      <c r="J116" s="53"/>
      <c r="K116" s="53"/>
      <c r="L116" s="53"/>
      <c r="M116" s="53"/>
    </row>
    <row r="117" spans="1:13" s="45" customFormat="1" x14ac:dyDescent="0.25">
      <c r="A117" s="76" t="str">
        <f>IF(ISBLANK('2.2'!B120),"",'2.2'!B120)</f>
        <v/>
      </c>
      <c r="B117" s="47" t="str">
        <f>+'2.2'!C120</f>
        <v xml:space="preserve">BEW7.1 </v>
      </c>
      <c r="C117" s="100" t="str">
        <f>+'2.2'!D120</f>
        <v>Erstprothese Hüfte</v>
      </c>
      <c r="D117" s="73"/>
      <c r="E117" s="73"/>
      <c r="F117" s="73"/>
      <c r="G117" s="73"/>
      <c r="H117" s="73"/>
      <c r="I117" s="73"/>
      <c r="J117" s="53"/>
      <c r="K117" s="53"/>
      <c r="L117" s="53"/>
      <c r="M117" s="53"/>
    </row>
    <row r="118" spans="1:13" s="45" customFormat="1" x14ac:dyDescent="0.25">
      <c r="A118" s="76"/>
      <c r="B118" s="47" t="str">
        <f>+'2.2'!C121</f>
        <v>BEW7.1.1</v>
      </c>
      <c r="C118" s="100" t="str">
        <f>+'2.2'!D121</f>
        <v>Wechseloperationen Hüftprothesen</v>
      </c>
      <c r="D118" s="73"/>
      <c r="E118" s="73"/>
      <c r="F118" s="73"/>
      <c r="G118" s="73"/>
      <c r="H118" s="73"/>
      <c r="I118" s="73"/>
      <c r="J118" s="53"/>
      <c r="K118" s="53"/>
      <c r="L118" s="53"/>
      <c r="M118" s="53"/>
    </row>
    <row r="119" spans="1:13" s="45" customFormat="1" x14ac:dyDescent="0.25">
      <c r="A119" s="76" t="str">
        <f>IF(ISBLANK('2.2'!B122),"",'2.2'!B122)</f>
        <v/>
      </c>
      <c r="B119" s="47" t="str">
        <f>+'2.2'!C122</f>
        <v>BEW7.2</v>
      </c>
      <c r="C119" s="100" t="str">
        <f>+'2.2'!D122</f>
        <v>Erstprothese Knie</v>
      </c>
      <c r="D119" s="73"/>
      <c r="E119" s="73"/>
      <c r="F119" s="73"/>
      <c r="G119" s="73"/>
      <c r="H119" s="73"/>
      <c r="I119" s="73"/>
      <c r="J119" s="53"/>
      <c r="K119" s="53"/>
      <c r="L119" s="53"/>
      <c r="M119" s="53"/>
    </row>
    <row r="120" spans="1:13" s="45" customFormat="1" x14ac:dyDescent="0.25">
      <c r="A120" s="76" t="str">
        <f>IF(ISBLANK('2.2'!B123),"",'2.2'!B123)</f>
        <v/>
      </c>
      <c r="B120" s="47" t="str">
        <f>+'2.2'!C123</f>
        <v>BEW7.2.1</v>
      </c>
      <c r="C120" s="100" t="str">
        <f>+'2.2'!D123</f>
        <v>Wechseloperationen Knieprothesen</v>
      </c>
      <c r="D120" s="73"/>
      <c r="E120" s="73"/>
      <c r="F120" s="73"/>
      <c r="G120" s="73"/>
      <c r="H120" s="73"/>
      <c r="I120" s="73"/>
      <c r="J120" s="53"/>
      <c r="K120" s="53"/>
      <c r="L120" s="53"/>
      <c r="M120" s="53"/>
    </row>
    <row r="121" spans="1:13" s="45" customFormat="1" x14ac:dyDescent="0.25">
      <c r="A121" s="76" t="str">
        <f>IF(ISBLANK('2.2'!B124),"",'2.2'!B124)</f>
        <v/>
      </c>
      <c r="B121" s="47" t="str">
        <f>+'2.2'!C124</f>
        <v>BEW8</v>
      </c>
      <c r="C121" s="100" t="str">
        <f>+'2.2'!D124</f>
        <v>Wirbelsäulenchirurgie</v>
      </c>
      <c r="D121" s="73"/>
      <c r="E121" s="73"/>
      <c r="F121" s="73"/>
      <c r="G121" s="73"/>
      <c r="H121" s="73"/>
      <c r="I121" s="73"/>
      <c r="J121" s="53"/>
      <c r="K121" s="53"/>
      <c r="L121" s="53"/>
    </row>
    <row r="122" spans="1:13" s="45" customFormat="1" x14ac:dyDescent="0.25">
      <c r="A122" s="76" t="str">
        <f>IF(ISBLANK('2.2'!B125),"",'2.2'!B125)</f>
        <v/>
      </c>
      <c r="B122" s="47" t="str">
        <f>+'2.2'!C125</f>
        <v>BEW8.1</v>
      </c>
      <c r="C122" s="100" t="str">
        <f>+'2.2'!D125</f>
        <v>Spezialisierte Wirbelsäulenchirurgie</v>
      </c>
      <c r="D122" s="73"/>
      <c r="E122" s="73"/>
      <c r="F122" s="73"/>
      <c r="G122" s="73"/>
      <c r="H122" s="73"/>
      <c r="I122" s="73"/>
      <c r="J122" s="53"/>
      <c r="K122" s="53"/>
      <c r="L122" s="53"/>
    </row>
    <row r="123" spans="1:13" s="45" customFormat="1" x14ac:dyDescent="0.25">
      <c r="A123" s="76" t="str">
        <f>IF(ISBLANK('2.2'!B126),"",'2.2'!B126)</f>
        <v/>
      </c>
      <c r="B123" s="47" t="str">
        <f>+'2.2'!C126</f>
        <v>BEW8.1.1</v>
      </c>
      <c r="C123" s="100" t="str">
        <f>+'2.2'!D126</f>
        <v>Komplexe Wirbelsäulenchirurgie</v>
      </c>
      <c r="D123" s="73"/>
      <c r="E123" s="73"/>
      <c r="F123" s="73"/>
      <c r="G123" s="73"/>
      <c r="H123" s="73"/>
      <c r="I123" s="73"/>
      <c r="J123" s="53"/>
      <c r="K123" s="53"/>
      <c r="L123" s="53"/>
    </row>
    <row r="124" spans="1:13" s="45" customFormat="1" x14ac:dyDescent="0.25">
      <c r="A124" s="76" t="str">
        <f>IF(ISBLANK('2.2'!B127),"",'2.2'!B127)</f>
        <v/>
      </c>
      <c r="B124" s="47" t="str">
        <f>+'2.2'!C127</f>
        <v>BEW9</v>
      </c>
      <c r="C124" s="100" t="str">
        <f>+'2.2'!D127</f>
        <v>Maligne Knochentumore</v>
      </c>
    </row>
    <row r="125" spans="1:13" s="45" customFormat="1" x14ac:dyDescent="0.25">
      <c r="A125" s="76" t="str">
        <f>IF(ISBLANK('2.2'!B128),"",'2.2'!B128)</f>
        <v/>
      </c>
      <c r="B125" s="47" t="str">
        <f>+'2.2'!C128</f>
        <v>BEW10</v>
      </c>
      <c r="C125" s="100" t="str">
        <f>+'2.2'!D128</f>
        <v>Plexuschirurgie</v>
      </c>
    </row>
    <row r="126" spans="1:13" s="45" customFormat="1" x14ac:dyDescent="0.25">
      <c r="A126" s="76" t="str">
        <f>IF(ISBLANK('2.2'!B129),"",'2.2'!B129)</f>
        <v/>
      </c>
      <c r="B126" s="47" t="str">
        <f>+'2.2'!C129</f>
        <v>BEW11</v>
      </c>
      <c r="C126" s="100" t="str">
        <f>+'2.2'!D129</f>
        <v>Replantationen</v>
      </c>
    </row>
    <row r="127" spans="1:13" s="45" customFormat="1" x14ac:dyDescent="0.25">
      <c r="A127" s="117" t="str">
        <f>IF(ISBLANK('2.2'!B130),"",'2.2'!B130)</f>
        <v>Rheumatologie</v>
      </c>
      <c r="B127" s="78" t="str">
        <f>+'2.2'!C130</f>
        <v>RHE1</v>
      </c>
      <c r="C127" s="118" t="str">
        <f>+'2.2'!D130</f>
        <v>Rheumatologie</v>
      </c>
    </row>
    <row r="128" spans="1:13" s="45" customFormat="1" x14ac:dyDescent="0.25">
      <c r="A128" s="115" t="str">
        <f>IF(ISBLANK('2.2'!B131),"",'2.2'!B131)</f>
        <v/>
      </c>
      <c r="B128" s="79" t="str">
        <f>+'2.2'!C131</f>
        <v>RHE2</v>
      </c>
      <c r="C128" s="116" t="str">
        <f>+'2.2'!D131</f>
        <v>Interdisziplinäre Rheumatologie</v>
      </c>
    </row>
    <row r="129" spans="1:9" s="45" customFormat="1" x14ac:dyDescent="0.25">
      <c r="A129" s="76" t="str">
        <f>IF(ISBLANK('2.2'!B132),"",'2.2'!B132)</f>
        <v>Gynäkologie</v>
      </c>
      <c r="B129" s="47" t="str">
        <f>+'2.2'!C132</f>
        <v>GYN1</v>
      </c>
      <c r="C129" s="100" t="str">
        <f>+'2.2'!D132</f>
        <v>Gynäkologie</v>
      </c>
    </row>
    <row r="130" spans="1:9" s="45" customFormat="1" hidden="1" outlineLevel="1" x14ac:dyDescent="0.25">
      <c r="A130" s="76" t="str">
        <f>IF(ISBLANK('2.2'!B133),"",'2.2'!B133)</f>
        <v/>
      </c>
      <c r="B130" s="47" t="str">
        <f>+'2.2'!C133</f>
        <v>GYNT</v>
      </c>
      <c r="C130" s="100" t="str">
        <f>+'2.2'!D133</f>
        <v>Gynäkologische Tumore</v>
      </c>
      <c r="D130" s="73"/>
      <c r="E130" s="53"/>
      <c r="F130" s="53"/>
      <c r="G130" s="53"/>
      <c r="H130" s="53"/>
      <c r="I130" s="53"/>
    </row>
    <row r="131" spans="1:9" s="45" customFormat="1" collapsed="1" x14ac:dyDescent="0.25">
      <c r="A131" s="76" t="str">
        <f>IF(ISBLANK('2.2'!B134),"",'2.2'!B134)</f>
        <v/>
      </c>
      <c r="B131" s="47" t="str">
        <f>+'2.2'!C134</f>
        <v>GYN2</v>
      </c>
      <c r="C131" s="100" t="str">
        <f>+'2.2'!D134</f>
        <v>Anerkanntes zertifiziertes Brustzentrum</v>
      </c>
      <c r="D131" s="73"/>
      <c r="E131" s="53"/>
      <c r="F131" s="53"/>
      <c r="G131" s="53"/>
      <c r="H131" s="53"/>
      <c r="I131" s="53"/>
    </row>
    <row r="132" spans="1:9" s="45" customFormat="1" x14ac:dyDescent="0.25">
      <c r="A132" s="76" t="str">
        <f>IF(ISBLANK('2.2'!B135),"",'2.2'!B135)</f>
        <v/>
      </c>
      <c r="B132" s="47" t="str">
        <f>+'2.2'!C135</f>
        <v>PLC1</v>
      </c>
      <c r="C132" s="100" t="str">
        <f>+'2.2'!D135</f>
        <v>Eingriffe im Zusammenhang mit Transsexualität</v>
      </c>
    </row>
    <row r="133" spans="1:9" s="45" customFormat="1" x14ac:dyDescent="0.25">
      <c r="A133" s="117" t="str">
        <f>IF(ISBLANK('2.2'!B136),"",'2.2'!B136)</f>
        <v>Geburtshilfe</v>
      </c>
      <c r="B133" s="78" t="str">
        <f>+'2.2'!C136</f>
        <v>GEBH</v>
      </c>
      <c r="C133" s="118" t="str">
        <f>+'2.2'!D136</f>
        <v>GEBH Geburtshäuser ( ≥ 36 0/7 SSW)</v>
      </c>
    </row>
    <row r="134" spans="1:9" s="45" customFormat="1" x14ac:dyDescent="0.25">
      <c r="A134" s="76"/>
      <c r="B134" s="47" t="str">
        <f>+'2.2'!C137</f>
        <v>GEBS</v>
      </c>
      <c r="C134" s="100" t="str">
        <f>+'2.2'!D137</f>
        <v>Hebammengeleitete Geburtshilfe am/im Spital</v>
      </c>
      <c r="D134" s="73"/>
    </row>
    <row r="135" spans="1:9" s="45" customFormat="1" x14ac:dyDescent="0.25">
      <c r="A135" s="76" t="str">
        <f>IF(ISBLANK('2.2'!B138),"",'2.2'!B138)</f>
        <v/>
      </c>
      <c r="B135" s="47" t="str">
        <f>+'2.2'!C138</f>
        <v>GEB1</v>
      </c>
      <c r="C135" s="100" t="str">
        <f>+'2.2'!D138</f>
        <v>Grundversorgung Geburtshilfe ( ≥ 35 0/7 SSW und GG 2000g)</v>
      </c>
      <c r="D135" s="73"/>
    </row>
    <row r="136" spans="1:9" s="45" customFormat="1" x14ac:dyDescent="0.25">
      <c r="A136" s="76" t="str">
        <f>IF(ISBLANK('2.2'!B139),"",'2.2'!B139)</f>
        <v/>
      </c>
      <c r="B136" s="47" t="str">
        <f>+'2.2'!C139</f>
        <v>GEB1.1</v>
      </c>
      <c r="C136" s="100" t="str">
        <f>+'2.2'!D139</f>
        <v>Geburtshilfe (≥ 32 0/7 SSW und GG 1250g)</v>
      </c>
      <c r="D136" s="73"/>
    </row>
    <row r="137" spans="1:9" s="45" customFormat="1" x14ac:dyDescent="0.25">
      <c r="A137" s="115" t="str">
        <f>IF(ISBLANK('2.2'!B140),"",'2.2'!B140)</f>
        <v/>
      </c>
      <c r="B137" s="79" t="str">
        <f>+'2.2'!C140</f>
        <v>GEB1.1.1</v>
      </c>
      <c r="C137" s="116" t="str">
        <f>+'2.2'!D140</f>
        <v>Spezialisierte Geburtshilfe</v>
      </c>
    </row>
    <row r="138" spans="1:9" s="47" customFormat="1" x14ac:dyDescent="0.25">
      <c r="A138" s="76" t="str">
        <f>IF(ISBLANK('2.2'!B141),"",'2.2'!B141)</f>
        <v>Neugeborene</v>
      </c>
      <c r="B138" s="47" t="str">
        <f>+'2.2'!C141</f>
        <v>NEOG</v>
      </c>
      <c r="C138" s="100" t="str">
        <f>+'2.2'!D141</f>
        <v>Grundversorgung Neugeborene (≥ 36 0/7 SSW und GG 2000g)</v>
      </c>
    </row>
    <row r="139" spans="1:9" s="45" customFormat="1" x14ac:dyDescent="0.25">
      <c r="A139" s="76" t="str">
        <f>IF(ISBLANK('2.2'!B142),"",'2.2'!B142)</f>
        <v/>
      </c>
      <c r="B139" s="47" t="str">
        <f>+'2.2'!C142</f>
        <v>NEO1</v>
      </c>
      <c r="C139" s="100" t="str">
        <f>+'2.2'!D142</f>
        <v>Grundversorgung Neugeborene (≥ 35 0/7 SSW und GG 2000g)</v>
      </c>
      <c r="D139" s="73"/>
    </row>
    <row r="140" spans="1:9" s="45" customFormat="1" x14ac:dyDescent="0.25">
      <c r="A140" s="76" t="str">
        <f>IF(ISBLANK('2.2'!B143),"",'2.2'!B143)</f>
        <v/>
      </c>
      <c r="B140" s="47" t="str">
        <f>+'2.2'!C143</f>
        <v>NEO1.1</v>
      </c>
      <c r="C140" s="100" t="str">
        <f>+'2.2'!D143</f>
        <v>Neonatologie (≥  32 0/7 SSW und GG 1250g)</v>
      </c>
    </row>
    <row r="141" spans="1:9" s="45" customFormat="1" x14ac:dyDescent="0.25">
      <c r="A141" s="76" t="str">
        <f>IF(ISBLANK('2.2'!B144),"",'2.2'!B144)</f>
        <v/>
      </c>
      <c r="B141" s="47" t="str">
        <f>+'2.2'!C144</f>
        <v>NEO1.1.1</v>
      </c>
      <c r="C141" s="100" t="str">
        <f>+'2.2'!D144</f>
        <v>Spezialisierte Neonatologie (≥ 28 0/7 SSW und GG ≥1000g)</v>
      </c>
    </row>
    <row r="142" spans="1:9" s="45" customFormat="1" x14ac:dyDescent="0.25">
      <c r="A142" s="76"/>
      <c r="B142" s="47" t="str">
        <f>+'2.2'!C145</f>
        <v>NEO1.1.1.1</v>
      </c>
      <c r="C142" s="100" t="str">
        <f>+'2.2'!D145</f>
        <v>Hochspezialisierte Neonatologie (&lt; 32 0/7 SSW und GG &lt; 1500g)</v>
      </c>
    </row>
    <row r="143" spans="1:9" s="45" customFormat="1" x14ac:dyDescent="0.25">
      <c r="A143" s="117" t="str">
        <f>IF(ISBLANK('2.2'!B146),"",'2.2'!B146)</f>
        <v>(Radio-) Onkologie</v>
      </c>
      <c r="B143" s="78" t="str">
        <f>+'2.2'!C146</f>
        <v>ONK1</v>
      </c>
      <c r="C143" s="118" t="str">
        <f>+'2.2'!D146</f>
        <v>Onkologie</v>
      </c>
    </row>
    <row r="144" spans="1:9" s="45" customFormat="1" x14ac:dyDescent="0.25">
      <c r="A144" s="76" t="str">
        <f>IF(ISBLANK('2.2'!B147),"",'2.2'!B147)</f>
        <v/>
      </c>
      <c r="B144" s="47" t="str">
        <f>+'2.2'!C147</f>
        <v>RAO1</v>
      </c>
      <c r="C144" s="100" t="str">
        <f>+'2.2'!D147</f>
        <v>Radio-Onkologie</v>
      </c>
    </row>
    <row r="145" spans="1:4" s="45" customFormat="1" x14ac:dyDescent="0.25">
      <c r="A145" s="115" t="str">
        <f>IF(ISBLANK('2.2'!B148),"",'2.2'!B148)</f>
        <v/>
      </c>
      <c r="B145" s="79" t="str">
        <f>+'2.2'!C148</f>
        <v>NUK1</v>
      </c>
      <c r="C145" s="116" t="str">
        <f>+'2.2'!D148</f>
        <v>Nuklearmedizin</v>
      </c>
    </row>
    <row r="146" spans="1:4" s="45" customFormat="1" x14ac:dyDescent="0.25">
      <c r="A146" s="76" t="str">
        <f>IF(ISBLANK('2.2'!B149),"",'2.2'!B149)</f>
        <v>Schwere Verletzungen</v>
      </c>
      <c r="B146" s="78" t="str">
        <f>+'2.2'!C149</f>
        <v>UNF1</v>
      </c>
      <c r="C146" s="118" t="str">
        <f>+'2.2'!D149</f>
        <v>Unfallchirurgie (Polytrauma)</v>
      </c>
      <c r="D146" s="3"/>
    </row>
    <row r="147" spans="1:4" s="45" customFormat="1" hidden="1" outlineLevel="1" x14ac:dyDescent="0.25">
      <c r="A147" s="76" t="str">
        <f>IF(ISBLANK('2.2'!B150),"",'2.2'!B150)</f>
        <v/>
      </c>
      <c r="B147" s="47" t="str">
        <f>+'2.2'!C150</f>
        <v>UNF1.1</v>
      </c>
      <c r="C147" s="100" t="str">
        <f>+'2.2'!D150</f>
        <v>Behandlung von Schwerverletzten (IVHSM)</v>
      </c>
      <c r="D147" s="3"/>
    </row>
    <row r="148" spans="1:4" s="45" customFormat="1" hidden="1" outlineLevel="1" x14ac:dyDescent="0.25">
      <c r="A148" s="76" t="str">
        <f>IF(ISBLANK('2.2'!B151),"",'2.2'!B151)</f>
        <v/>
      </c>
      <c r="B148" s="79" t="str">
        <f>+'2.2'!C151</f>
        <v>UNF2</v>
      </c>
      <c r="C148" s="116" t="str">
        <f>+'2.2'!D151</f>
        <v>Schwere Verbrennungen (IVHSM)</v>
      </c>
      <c r="D148" s="3"/>
    </row>
    <row r="149" spans="1:4" s="53" customFormat="1" collapsed="1" x14ac:dyDescent="0.25">
      <c r="A149" s="121" t="s">
        <v>340</v>
      </c>
      <c r="B149" s="78" t="str">
        <f>+'2.2'!C152</f>
        <v>KINM</v>
      </c>
      <c r="C149" s="118" t="str">
        <f>+'2.2'!D152</f>
        <v>Kindermedizin</v>
      </c>
    </row>
    <row r="150" spans="1:4" s="53" customFormat="1" x14ac:dyDescent="0.25">
      <c r="A150" s="80"/>
      <c r="B150" s="47" t="str">
        <f>+'2.2'!C153</f>
        <v>KINC</v>
      </c>
      <c r="C150" s="100" t="str">
        <f>+'2.2'!D153</f>
        <v>Kinderchirurgie</v>
      </c>
    </row>
    <row r="151" spans="1:4" s="53" customFormat="1" x14ac:dyDescent="0.25">
      <c r="A151" s="80"/>
      <c r="B151" s="47" t="str">
        <f>+'2.2'!C154</f>
        <v>KINB</v>
      </c>
      <c r="C151" s="100" t="str">
        <f>+'2.2'!D154</f>
        <v>Basis-Kinderchirurgie</v>
      </c>
    </row>
    <row r="152" spans="1:4" s="53" customFormat="1" x14ac:dyDescent="0.25">
      <c r="A152" s="80"/>
      <c r="B152" s="47" t="str">
        <f>+'2.2'!C155</f>
        <v>KAA</v>
      </c>
      <c r="C152" s="100" t="str">
        <f>+'2.2'!D155</f>
        <v>Kinderanästhesie "A"</v>
      </c>
    </row>
    <row r="153" spans="1:4" s="53" customFormat="1" x14ac:dyDescent="0.25">
      <c r="A153" s="80"/>
      <c r="B153" s="47" t="str">
        <f>+'2.2'!C156</f>
        <v>KAB</v>
      </c>
      <c r="C153" s="100" t="str">
        <f>+'2.2'!D156</f>
        <v>Kinderanästhesie "B"</v>
      </c>
    </row>
    <row r="154" spans="1:4" s="53" customFormat="1" x14ac:dyDescent="0.25">
      <c r="A154" s="80"/>
      <c r="B154" s="47" t="str">
        <f>+'2.2'!C157</f>
        <v>KAC</v>
      </c>
      <c r="C154" s="100" t="str">
        <f>+'2.2'!D157</f>
        <v>Kinderanästhesie "C"</v>
      </c>
    </row>
    <row r="155" spans="1:4" s="53" customFormat="1" x14ac:dyDescent="0.25">
      <c r="A155" s="80"/>
      <c r="B155" s="47" t="str">
        <f>+'2.2'!C158</f>
        <v>KAD</v>
      </c>
      <c r="C155" s="100" t="str">
        <f>+'2.2'!D158</f>
        <v>Kinderanästhesie "D"</v>
      </c>
    </row>
    <row r="156" spans="1:4" s="53" customFormat="1" x14ac:dyDescent="0.25">
      <c r="A156" s="80"/>
      <c r="B156" s="47" t="str">
        <f>+'2.2'!C159</f>
        <v>GER</v>
      </c>
      <c r="C156" s="100" t="str">
        <f>+'2.2'!D159</f>
        <v>Akutgeriatrie Kompetenzzentrum</v>
      </c>
    </row>
    <row r="157" spans="1:4" s="53" customFormat="1" ht="13" thickBot="1" x14ac:dyDescent="0.3">
      <c r="A157" s="81"/>
      <c r="B157" s="891" t="str">
        <f>+'2.2'!C160</f>
        <v>PAL</v>
      </c>
      <c r="C157" s="892" t="str">
        <f>+'2.2'!D160</f>
        <v>Palliative Care Kompetenzzentrum</v>
      </c>
    </row>
    <row r="158" spans="1:4" s="53" customFormat="1" hidden="1" outlineLevel="1" x14ac:dyDescent="0.25">
      <c r="A158" s="80"/>
      <c r="B158" s="47" t="str">
        <f>+'2.2'!C161</f>
        <v>AVA</v>
      </c>
      <c r="C158" s="100" t="str">
        <f>+'2.2'!D161</f>
        <v>Akutsomatische Versorgung Abhängigkeitskranker</v>
      </c>
    </row>
    <row r="159" spans="1:4" s="53" customFormat="1" ht="13" hidden="1" outlineLevel="1" thickBot="1" x14ac:dyDescent="0.3">
      <c r="A159" s="81"/>
      <c r="B159" s="365" t="str">
        <f>+'2.2'!C162</f>
        <v>ISO</v>
      </c>
      <c r="C159" s="366" t="str">
        <f>+'2.2'!D162</f>
        <v>Sonderisolierstation</v>
      </c>
    </row>
    <row r="160" spans="1:4" s="53" customFormat="1" collapsed="1" x14ac:dyDescent="0.25">
      <c r="A160" s="2"/>
      <c r="B160" s="47"/>
      <c r="C160" s="47"/>
    </row>
    <row r="161" spans="1:8" s="53" customFormat="1" ht="38.25" customHeight="1" x14ac:dyDescent="0.25">
      <c r="A161" s="987" t="s">
        <v>963</v>
      </c>
      <c r="B161" s="1020"/>
      <c r="C161" s="1020"/>
    </row>
    <row r="162" spans="1:8" s="53" customFormat="1" x14ac:dyDescent="0.25">
      <c r="A162" s="49" t="s">
        <v>1028</v>
      </c>
      <c r="B162" s="49"/>
      <c r="C162" s="49"/>
    </row>
    <row r="163" spans="1:8" s="53" customFormat="1" x14ac:dyDescent="0.25">
      <c r="A163" s="1016"/>
      <c r="B163" s="1016"/>
      <c r="C163" s="1016"/>
      <c r="D163" s="1016"/>
      <c r="E163" s="1016"/>
      <c r="F163" s="1016"/>
      <c r="G163" s="1016"/>
      <c r="H163" s="1016"/>
    </row>
    <row r="164" spans="1:8" s="53" customFormat="1" x14ac:dyDescent="0.25"/>
    <row r="165" spans="1:8" s="53" customFormat="1" x14ac:dyDescent="0.25"/>
    <row r="166" spans="1:8" s="53" customFormat="1" x14ac:dyDescent="0.25"/>
    <row r="167" spans="1:8" s="53" customFormat="1" x14ac:dyDescent="0.25"/>
  </sheetData>
  <sheetProtection password="C69B" sheet="1" selectLockedCells="1"/>
  <customSheetViews>
    <customSheetView guid="{21F13F3C-C390-477F-A569-DF7158452A6C}" showGridLines="0" hiddenColumns="1">
      <selection activeCell="A12" sqref="A12:F12"/>
      <rowBreaks count="2" manualBreakCount="2">
        <brk id="79" max="2" man="1"/>
        <brk id="147" max="2" man="1"/>
      </rowBreaks>
      <pageMargins left="0.70866141732283472" right="0.70866141732283472" top="0.74803149606299213" bottom="0.74803149606299213" header="0.31496062992125984" footer="0.31496062992125984"/>
      <printOptions horizontalCentered="1"/>
      <pageSetup paperSize="9" scale="63" fitToHeight="0" orientation="portrait" r:id="rId1"/>
      <headerFooter alignWithMargins="0">
        <oddHeader>&amp;L&amp;G</oddHeader>
        <oddFooter>&amp;L&amp;"Arial,Fett"&amp;8Departement Gesundheit und Soziales&amp;"Arial,Standard" Abteilung Gesundheit&amp;R&amp;6Seiten &amp;P von &amp;N Seiten</oddFooter>
      </headerFooter>
    </customSheetView>
  </customSheetViews>
  <mergeCells count="5">
    <mergeCell ref="D163:H163"/>
    <mergeCell ref="A3:C3"/>
    <mergeCell ref="B5:C5"/>
    <mergeCell ref="A161:C161"/>
    <mergeCell ref="A163:C163"/>
  </mergeCells>
  <phoneticPr fontId="28" type="noConversion"/>
  <printOptions horizontalCentered="1"/>
  <pageMargins left="0.23622047244094491" right="0.23622047244094491" top="0.74803149606299213" bottom="0.74803149606299213" header="0.31496062992125984" footer="0.31496062992125984"/>
  <pageSetup paperSize="9" scale="32" orientation="portrait" r:id="rId2"/>
  <headerFooter scaleWithDoc="0" alignWithMargins="0"/>
  <rowBreaks count="2" manualBreakCount="2">
    <brk id="84" max="2" man="1"/>
    <brk id="162" max="2"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5">
    <tabColor rgb="FFFF0000"/>
    <pageSetUpPr fitToPage="1"/>
  </sheetPr>
  <dimension ref="A1:U175"/>
  <sheetViews>
    <sheetView showGridLines="0" workbookViewId="0">
      <pane xSplit="3" ySplit="9" topLeftCell="D10" activePane="bottomRight" state="frozen"/>
      <selection activeCell="A3" sqref="A3:D3"/>
      <selection pane="topRight" activeCell="A3" sqref="A3:D3"/>
      <selection pane="bottomLeft" activeCell="A3" sqref="A3:D3"/>
      <selection pane="bottomRight" activeCell="A3" sqref="A3:N3"/>
    </sheetView>
  </sheetViews>
  <sheetFormatPr baseColWidth="10" defaultColWidth="11.453125" defaultRowHeight="12.5" outlineLevelRow="1" x14ac:dyDescent="0.25"/>
  <cols>
    <col min="1" max="1" width="19.453125" style="151" customWidth="1"/>
    <col min="2" max="2" width="20.453125" style="28" customWidth="1"/>
    <col min="3" max="3" width="14.6328125" style="28" customWidth="1"/>
    <col min="4" max="4" width="39" style="28" customWidth="1"/>
    <col min="5" max="5" width="13.453125" style="28" customWidth="1"/>
    <col min="6" max="6" width="38.453125" style="28" customWidth="1"/>
    <col min="7" max="7" width="18.81640625" style="28" customWidth="1"/>
    <col min="8" max="8" width="17.36328125" style="28" customWidth="1"/>
    <col min="9" max="9" width="17.1796875" style="28" customWidth="1"/>
    <col min="10" max="10" width="16.1796875" style="28" customWidth="1"/>
    <col min="11" max="11" width="14.453125" style="28" customWidth="1"/>
    <col min="12" max="12" width="13.81640625" style="28" customWidth="1"/>
    <col min="13" max="13" width="12.453125" style="28" customWidth="1"/>
    <col min="14" max="14" width="38.453125" style="28" customWidth="1"/>
    <col min="15" max="16384" width="11.453125" style="28"/>
  </cols>
  <sheetData>
    <row r="1" spans="1:16" ht="13" customHeight="1" x14ac:dyDescent="0.25"/>
    <row r="2" spans="1:16" ht="13" customHeight="1" x14ac:dyDescent="0.25">
      <c r="A2" s="104"/>
      <c r="B2" s="103"/>
      <c r="C2" s="103"/>
      <c r="D2" s="103"/>
      <c r="E2" s="103"/>
      <c r="F2" s="103"/>
      <c r="G2" s="103"/>
      <c r="H2" s="103"/>
      <c r="I2" s="103"/>
      <c r="J2" s="103"/>
      <c r="K2" s="103"/>
      <c r="L2" s="103"/>
      <c r="M2" s="103"/>
      <c r="N2" s="103"/>
    </row>
    <row r="3" spans="1:16" ht="56.25" customHeight="1" x14ac:dyDescent="0.25">
      <c r="A3" s="1017" t="s">
        <v>961</v>
      </c>
      <c r="B3" s="1017"/>
      <c r="C3" s="1017"/>
      <c r="D3" s="1017"/>
      <c r="E3" s="1017"/>
      <c r="F3" s="1017"/>
      <c r="G3" s="1017"/>
      <c r="H3" s="1017"/>
      <c r="I3" s="1017"/>
      <c r="J3" s="1017"/>
      <c r="K3" s="1017"/>
      <c r="L3" s="1017"/>
      <c r="M3" s="1017"/>
      <c r="N3" s="1017"/>
      <c r="O3" s="651"/>
    </row>
    <row r="4" spans="1:16" x14ac:dyDescent="0.25">
      <c r="A4" s="104"/>
      <c r="B4" s="103"/>
      <c r="C4" s="103"/>
      <c r="D4" s="103"/>
      <c r="E4" s="103"/>
      <c r="F4" s="103"/>
      <c r="G4" s="103"/>
      <c r="H4" s="103"/>
      <c r="I4" s="103"/>
      <c r="J4" s="103"/>
      <c r="K4" s="103"/>
      <c r="L4" s="103"/>
      <c r="M4" s="103"/>
      <c r="N4" s="103"/>
      <c r="O4"/>
    </row>
    <row r="5" spans="1:16" s="361" customFormat="1" ht="35.25" customHeight="1" x14ac:dyDescent="0.35">
      <c r="A5" s="1037" t="s">
        <v>962</v>
      </c>
      <c r="B5" s="1037"/>
      <c r="C5" s="1037"/>
      <c r="D5" s="1037"/>
      <c r="E5" s="1037"/>
      <c r="F5" s="1037"/>
      <c r="G5" s="1037"/>
      <c r="H5" s="1037"/>
      <c r="I5" s="1037"/>
      <c r="J5" s="1037"/>
      <c r="K5" s="1037"/>
      <c r="L5" s="1037"/>
      <c r="M5" s="1037"/>
      <c r="N5" s="1037"/>
      <c r="O5" s="14"/>
    </row>
    <row r="6" spans="1:16" ht="16" thickBot="1" x14ac:dyDescent="0.3">
      <c r="A6" s="104"/>
      <c r="B6" s="123"/>
      <c r="C6" s="124"/>
      <c r="D6" s="124"/>
      <c r="E6" s="124"/>
      <c r="F6" s="104"/>
      <c r="G6" s="104"/>
      <c r="H6" s="104"/>
      <c r="I6" s="104"/>
      <c r="J6" s="104"/>
      <c r="K6" s="104"/>
      <c r="L6" s="104"/>
      <c r="M6" s="104"/>
      <c r="N6" s="104"/>
      <c r="O6" s="104"/>
      <c r="P6" s="104"/>
    </row>
    <row r="7" spans="1:16" s="125" customFormat="1" ht="26.25" customHeight="1" thickBot="1" x14ac:dyDescent="0.3">
      <c r="A7" s="1031" t="str">
        <f>+intern1!A1</f>
        <v>Hauptbereiche</v>
      </c>
      <c r="B7" s="1025" t="str">
        <f>+intern1!B1</f>
        <v>Leistungsbereiche</v>
      </c>
      <c r="C7" s="1025" t="str">
        <f>+intern1!C1</f>
        <v>Leistungsgruppen</v>
      </c>
      <c r="D7" s="1026"/>
      <c r="E7" s="1034" t="s">
        <v>192</v>
      </c>
      <c r="F7" s="1035"/>
      <c r="G7" s="1035"/>
      <c r="H7" s="1035"/>
      <c r="I7" s="1035"/>
      <c r="J7" s="1035"/>
      <c r="K7" s="1035"/>
      <c r="L7" s="1035"/>
      <c r="M7" s="1035"/>
      <c r="N7" s="1036"/>
    </row>
    <row r="8" spans="1:16" s="125" customFormat="1" ht="23.25" customHeight="1" x14ac:dyDescent="0.25">
      <c r="A8" s="1032"/>
      <c r="B8" s="1029"/>
      <c r="C8" s="1027"/>
      <c r="D8" s="1028"/>
      <c r="E8" s="332"/>
      <c r="F8" s="64"/>
      <c r="G8" s="63"/>
      <c r="H8" s="64"/>
      <c r="I8" s="67"/>
      <c r="J8" s="1029" t="s">
        <v>133</v>
      </c>
      <c r="K8" s="1029"/>
      <c r="L8" s="64"/>
      <c r="M8" s="64"/>
      <c r="N8" s="65"/>
    </row>
    <row r="9" spans="1:16" s="125" customFormat="1" ht="68.25" customHeight="1" thickBot="1" x14ac:dyDescent="0.3">
      <c r="A9" s="1033"/>
      <c r="B9" s="1030"/>
      <c r="C9" s="62" t="str">
        <f>+intern1!C2</f>
        <v>Kürzel</v>
      </c>
      <c r="D9" s="126" t="str">
        <f>+intern1!D2</f>
        <v>Bezeichnung</v>
      </c>
      <c r="E9" s="62" t="str">
        <f>+intern1!I2</f>
        <v>Basispaket</v>
      </c>
      <c r="F9" s="127" t="str">
        <f>+intern1!E2</f>
        <v>FMH Facharzt / Schwerpunkte</v>
      </c>
      <c r="G9" s="128" t="str">
        <f>+intern1!F2</f>
        <v>Verfügbarkeit</v>
      </c>
      <c r="H9" s="62" t="str">
        <f>+intern1!G2</f>
        <v>Notfallstation</v>
      </c>
      <c r="I9" s="62" t="str">
        <f>+intern1!H2</f>
        <v>Intensivstation</v>
      </c>
      <c r="J9" s="66" t="str">
        <f>+intern1!J2</f>
        <v>nur Inhouse</v>
      </c>
      <c r="K9" s="62" t="str">
        <f>+intern1!K2</f>
        <v>Inhouse oder in Kooperation</v>
      </c>
      <c r="L9" s="128" t="str">
        <f>+intern1!L2</f>
        <v>Tumor-
board</v>
      </c>
      <c r="M9" s="62" t="str">
        <f>+intern1!M2</f>
        <v>Mindest-fallzahlen
(MFZ)</v>
      </c>
      <c r="N9" s="126" t="str">
        <f>+intern1!N2</f>
        <v>Sonstige Anforderungen aus den weitergehenden leistungsspezifischen Anforderungen</v>
      </c>
    </row>
    <row r="10" spans="1:16" s="97" customFormat="1" ht="25" x14ac:dyDescent="0.25">
      <c r="A10" s="143" t="str">
        <f>IF(ISBLANK(intern1!A3),"",intern1!A3)</f>
        <v>Basisversorgung</v>
      </c>
      <c r="B10" s="254" t="str">
        <f>IF(ISBLANK(intern1!B3),"",intern1!B3)</f>
        <v>Basispaket</v>
      </c>
      <c r="C10" s="893" t="str">
        <f>IF(ISBLANK(intern1!C3),"",intern1!C3)</f>
        <v>BP</v>
      </c>
      <c r="D10" s="893" t="str">
        <f>IF(ISBLANK(intern1!D3),"",intern1!D3)</f>
        <v>Basispaket Chirurgie und Innere Medizin</v>
      </c>
      <c r="E10" s="130" t="str">
        <f>IF(ISBLANK(intern1!I3),"",intern1!I3)</f>
        <v>BP</v>
      </c>
      <c r="F10" s="130" t="str">
        <f>IF(ISBLANK(intern1!E3),"",intern1!E3)</f>
        <v>Allgemeine Innere Medizin, Chirurgie und Anästhesiologie</v>
      </c>
      <c r="G10" s="131">
        <f>IF(ISBLANK(intern1!F3),"",intern1!F3)</f>
        <v>1</v>
      </c>
      <c r="H10" s="131">
        <f>IF(ISBLANK(intern1!G3),"",intern1!G3)</f>
        <v>1</v>
      </c>
      <c r="I10" s="131">
        <f>IF(ISBLANK(intern1!H3),"",intern1!H3)</f>
        <v>1</v>
      </c>
      <c r="J10" s="130" t="str">
        <f>IF(ISBLANK(intern1!J3),"",intern1!J3)</f>
        <v/>
      </c>
      <c r="K10" s="130" t="str">
        <f>IF(ISBLANK(intern1!K3),"",intern1!K3)</f>
        <v/>
      </c>
      <c r="L10" s="131" t="str">
        <f>IF(ISBLANK(intern1!L3),"",intern1!L3)</f>
        <v/>
      </c>
      <c r="M10" s="131" t="str">
        <f>IF(ISBLANK(intern1!M3),"",intern1!M3)</f>
        <v/>
      </c>
      <c r="N10" s="132" t="str">
        <f>IF(ISBLANK(intern1!N3),"",intern1!N3)</f>
        <v/>
      </c>
      <c r="O10" s="133"/>
    </row>
    <row r="11" spans="1:16" s="97" customFormat="1" x14ac:dyDescent="0.25">
      <c r="A11" s="143" t="str">
        <f>IF(ISBLANK(intern1!A4),"",intern1!A4)</f>
        <v/>
      </c>
      <c r="B11" s="254" t="str">
        <f>IF(ISBLANK(intern1!B4),"",intern1!B4)</f>
        <v>Basispaket Elektiv</v>
      </c>
      <c r="C11" s="144" t="str">
        <f>IF(ISBLANK(intern1!C4),"",intern1!C4)</f>
        <v>BPE</v>
      </c>
      <c r="D11" s="144" t="str">
        <f>IF(ISBLANK(intern1!D4),"",intern1!D4)</f>
        <v>Basispaket für elektive Leistungserbringer</v>
      </c>
      <c r="E11" s="144" t="str">
        <f>IF(ISBLANK(intern1!I4),"",intern1!I4)</f>
        <v>BPE/BP</v>
      </c>
      <c r="F11" s="144" t="str">
        <f>IF(ISBLANK(intern1!E4),"",intern1!E4)</f>
        <v>entsprechend Leistungsgruppe</v>
      </c>
      <c r="G11" s="145">
        <f>IF(ISBLANK(intern1!F4),"",intern1!F4)</f>
        <v>2</v>
      </c>
      <c r="H11" s="145" t="str">
        <f>IF(ISBLANK(intern1!G4),"",intern1!G4)</f>
        <v/>
      </c>
      <c r="I11" s="145">
        <f>IF(ISBLANK(intern1!H4),"",intern1!H4)</f>
        <v>1</v>
      </c>
      <c r="J11" s="144" t="str">
        <f>IF(ISBLANK(intern1!J4),"",intern1!J4)</f>
        <v/>
      </c>
      <c r="K11" s="144" t="str">
        <f>IF(ISBLANK(intern1!K4),"",intern1!K4)</f>
        <v>BP</v>
      </c>
      <c r="L11" s="145" t="str">
        <f>IF(ISBLANK(intern1!L4),"",intern1!L4)</f>
        <v/>
      </c>
      <c r="M11" s="145" t="str">
        <f>IF(ISBLANK(intern1!M4),"",intern1!M4)</f>
        <v/>
      </c>
      <c r="N11" s="146" t="str">
        <f>IF(ISBLANK(intern1!N4),"",intern1!N4)</f>
        <v/>
      </c>
    </row>
    <row r="12" spans="1:16" s="97" customFormat="1" ht="28" customHeight="1" x14ac:dyDescent="0.25">
      <c r="A12" s="143"/>
      <c r="B12" s="254" t="str">
        <f>IF(ISBLANK(intern1!B5),"",intern1!B5)</f>
        <v>Basispaket Medizin Basisspital*</v>
      </c>
      <c r="C12" s="144" t="str">
        <f>IF(ISBLANK(intern1!C5),"",intern1!C5)</f>
        <v>BPMB</v>
      </c>
      <c r="D12" s="144" t="str">
        <f>IF(ISBLANK(intern1!D5),"",intern1!D5)</f>
        <v>Basispaket für Innere Medizin</v>
      </c>
      <c r="E12" s="144" t="str">
        <f>IF(ISBLANK(intern1!I5),"",intern1!I5)</f>
        <v>BPMB</v>
      </c>
      <c r="F12" s="144" t="str">
        <f>IF(ISBLANK(intern1!E5),"",intern1!E5)</f>
        <v>(Allgemiene Innere Medizin)</v>
      </c>
      <c r="G12" s="145">
        <f>IF(ISBLANK(intern1!F5),"",intern1!F5)</f>
        <v>1</v>
      </c>
      <c r="H12" s="145" t="str">
        <f>IF(ISBLANK(intern1!G5),"",intern1!G5)</f>
        <v>Zeitlich eingeschränkt</v>
      </c>
      <c r="I12" s="145" t="str">
        <f>IF(ISBLANK(intern1!H5),"",intern1!H5)</f>
        <v/>
      </c>
      <c r="J12" s="144" t="str">
        <f>IF(ISBLANK(intern1!J5),"",intern1!J5)</f>
        <v/>
      </c>
      <c r="K12" s="144" t="str">
        <f>IF(ISBLANK(intern1!K5),"",intern1!K5)</f>
        <v>BP</v>
      </c>
      <c r="L12" s="145" t="str">
        <f>IF(ISBLANK(intern1!L5),"",intern1!L5)</f>
        <v/>
      </c>
      <c r="M12" s="145" t="str">
        <f>IF(ISBLANK(intern1!M5),"",intern1!M5)</f>
        <v/>
      </c>
      <c r="N12" s="146" t="str">
        <f>IF(ISBLANK(intern1!N5),"",intern1!N5)</f>
        <v>Öffentliches akutsomatisches Spital in dezentraler Versorgungsregion im Kanton Graubünden</v>
      </c>
    </row>
    <row r="13" spans="1:16" s="97" customFormat="1" ht="25" x14ac:dyDescent="0.25">
      <c r="A13" s="138" t="str">
        <f>IF(ISBLANK(intern1!A6),"",intern1!A6)</f>
        <v>Nervensystem &amp; Sinnesorgane</v>
      </c>
      <c r="B13" s="139" t="str">
        <f>IF(ISBLANK(intern1!B6),"",intern1!B6)</f>
        <v>Dermatologie</v>
      </c>
      <c r="C13" s="140" t="str">
        <f>IF(ISBLANK(intern1!C6),"",intern1!C6)</f>
        <v>DER1</v>
      </c>
      <c r="D13" s="140" t="str">
        <f>IF(ISBLANK(intern1!D6),"",intern1!D6)</f>
        <v>Dermatologie (inkl. Geschlechtskrankheiten)</v>
      </c>
      <c r="E13" s="140" t="str">
        <f>IF(ISBLANK(intern1!I6),"",intern1!I6)</f>
        <v>BP</v>
      </c>
      <c r="F13" s="140" t="str">
        <f>IF(ISBLANK(intern1!E6),"",intern1!E6)</f>
        <v>(Dermatologie und Venerologie)</v>
      </c>
      <c r="G13" s="141">
        <f>IF(ISBLANK(intern1!F6),"",intern1!F6)</f>
        <v>1</v>
      </c>
      <c r="H13" s="141">
        <f>IF(ISBLANK(intern1!G6),"",intern1!G6)</f>
        <v>2</v>
      </c>
      <c r="I13" s="141">
        <f>IF(ISBLANK(intern1!H6),"",intern1!H6)</f>
        <v>1</v>
      </c>
      <c r="J13" s="140" t="str">
        <f>IF(ISBLANK(intern1!J6),"",intern1!J6)</f>
        <v/>
      </c>
      <c r="K13" s="140" t="str">
        <f>IF(ISBLANK(intern1!K6),"",intern1!K6)</f>
        <v/>
      </c>
      <c r="L13" s="141" t="str">
        <f>IF(ISBLANK(intern1!L6),"",intern1!L6)</f>
        <v/>
      </c>
      <c r="M13" s="141" t="str">
        <f>IF(ISBLANK(intern1!M6),"",intern1!M6)</f>
        <v/>
      </c>
      <c r="N13" s="142" t="str">
        <f>IF(ISBLANK(intern1!N6),"",intern1!N6)</f>
        <v/>
      </c>
    </row>
    <row r="14" spans="1:16" s="97" customFormat="1" x14ac:dyDescent="0.25">
      <c r="A14" s="143" t="str">
        <f>IF(ISBLANK(intern1!A7),"",intern1!A7)</f>
        <v/>
      </c>
      <c r="B14" s="254" t="str">
        <f>IF(ISBLANK(intern1!B7),"",intern1!B7)</f>
        <v/>
      </c>
      <c r="C14" s="144" t="str">
        <f>IF(ISBLANK(intern1!C7),"",intern1!C7)</f>
        <v>DER1.1</v>
      </c>
      <c r="D14" s="144" t="str">
        <f>IF(ISBLANK(intern1!D7),"",intern1!D7)</f>
        <v>Dermatologische Onkologie</v>
      </c>
      <c r="E14" s="144" t="str">
        <f>IF(ISBLANK(intern1!I7),"",intern1!I7)</f>
        <v>BP</v>
      </c>
      <c r="F14" s="144" t="str">
        <f>IF(ISBLANK(intern1!E7),"",intern1!E7)</f>
        <v>(Dermatologie und Venerologie)</v>
      </c>
      <c r="G14" s="145" t="str">
        <f>IF(ISBLANK(intern1!F7),"",intern1!F7)</f>
        <v/>
      </c>
      <c r="H14" s="145" t="str">
        <f>IF(ISBLANK(intern1!G7),"",intern1!G7)</f>
        <v/>
      </c>
      <c r="I14" s="145">
        <f>IF(ISBLANK(intern1!H7),"",intern1!H7)</f>
        <v>1</v>
      </c>
      <c r="J14" s="144" t="str">
        <f>IF(ISBLANK(intern1!J7),"",intern1!J7)</f>
        <v>ONK1</v>
      </c>
      <c r="K14" s="144" t="str">
        <f>IF(ISBLANK(intern1!K7),"",intern1!K7)</f>
        <v/>
      </c>
      <c r="L14" s="145" t="str">
        <f>IF(ISBLANK(intern1!L7),"",intern1!L7)</f>
        <v>ja</v>
      </c>
      <c r="M14" s="145" t="str">
        <f>IF(ISBLANK(intern1!M7),"",intern1!M7)</f>
        <v>S:10</v>
      </c>
      <c r="N14" s="146" t="str">
        <f>IF(ISBLANK(intern1!N7),"",intern1!N7)</f>
        <v/>
      </c>
    </row>
    <row r="15" spans="1:16" s="97" customFormat="1" x14ac:dyDescent="0.25">
      <c r="A15" s="143" t="str">
        <f>IF(ISBLANK(intern1!A8),"",intern1!A8)</f>
        <v/>
      </c>
      <c r="B15" s="254" t="str">
        <f>IF(ISBLANK(intern1!B8),"",intern1!B8)</f>
        <v/>
      </c>
      <c r="C15" s="144" t="str">
        <f>IF(ISBLANK(intern1!C8),"",intern1!C8)</f>
        <v>DER1.2</v>
      </c>
      <c r="D15" s="144" t="str">
        <f>IF(ISBLANK(intern1!D8),"",intern1!D8)</f>
        <v>Schwere Hauterkrankungen</v>
      </c>
      <c r="E15" s="254" t="str">
        <f>IF(ISBLANK(intern1!I8),"",intern1!I8)</f>
        <v>BP</v>
      </c>
      <c r="F15" s="144" t="str">
        <f>IF(ISBLANK(intern1!E8),"",intern1!E8)</f>
        <v>(Dermatologie und Venerologie)</v>
      </c>
      <c r="G15" s="145">
        <f>IF(ISBLANK(intern1!F8),"",intern1!F8)</f>
        <v>2</v>
      </c>
      <c r="H15" s="145">
        <f>IF(ISBLANK(intern1!G8),"",intern1!G8)</f>
        <v>2</v>
      </c>
      <c r="I15" s="145">
        <f>IF(ISBLANK(intern1!H8),"",intern1!H8)</f>
        <v>2</v>
      </c>
      <c r="J15" s="144" t="str">
        <f>IF(ISBLANK(intern1!J8),"",intern1!J8)</f>
        <v/>
      </c>
      <c r="K15" s="144" t="str">
        <f>IF(ISBLANK(intern1!K8),"",intern1!K8)</f>
        <v/>
      </c>
      <c r="L15" s="145" t="str">
        <f>IF(ISBLANK(intern1!L8),"",intern1!L8)</f>
        <v/>
      </c>
      <c r="M15" s="145" t="str">
        <f>IF(ISBLANK(intern1!M8),"",intern1!M8)</f>
        <v/>
      </c>
      <c r="N15" s="146" t="str">
        <f>IF(ISBLANK(intern1!N8),"",intern1!N8)</f>
        <v/>
      </c>
    </row>
    <row r="16" spans="1:16" s="97" customFormat="1" ht="37.5" x14ac:dyDescent="0.25">
      <c r="A16" s="143" t="str">
        <f>IF(ISBLANK(intern1!A9),"",intern1!A9)</f>
        <v/>
      </c>
      <c r="B16" s="254" t="str">
        <f>IF(ISBLANK(intern1!B9),"",intern1!B9)</f>
        <v/>
      </c>
      <c r="C16" s="135" t="str">
        <f>IF(ISBLANK(intern1!C9),"",intern1!C9)</f>
        <v>DER2</v>
      </c>
      <c r="D16" s="135" t="str">
        <f>IF(ISBLANK(intern1!D9),"",intern1!D9)</f>
        <v>Wundpatienten</v>
      </c>
      <c r="E16" s="135" t="str">
        <f>IF(ISBLANK(intern1!I9),"",intern1!I9)</f>
        <v>BPE/BP</v>
      </c>
      <c r="F16" s="135" t="str">
        <f>IF(ISBLANK(intern1!E9),"",intern1!E9)</f>
        <v/>
      </c>
      <c r="G16" s="136" t="str">
        <f>IF(ISBLANK(intern1!F9),"",intern1!F9)</f>
        <v/>
      </c>
      <c r="H16" s="136" t="str">
        <f>IF(ISBLANK(intern1!G9),"",intern1!G9)</f>
        <v/>
      </c>
      <c r="I16" s="136" t="str">
        <f>IF(ISBLANK(intern1!H9),"",intern1!H9)</f>
        <v/>
      </c>
      <c r="J16" s="135" t="str">
        <f>IF(ISBLANK(intern1!J9),"",intern1!J9)</f>
        <v/>
      </c>
      <c r="K16" s="135" t="str">
        <f>IF(ISBLANK(intern1!K9),"",intern1!K9)</f>
        <v/>
      </c>
      <c r="L16" s="136" t="str">
        <f>IF(ISBLANK(intern1!L9),"",intern1!L9)</f>
        <v/>
      </c>
      <c r="M16" s="136" t="str">
        <f>IF(ISBLANK(intern1!M9),"",intern1!M9)</f>
        <v/>
      </c>
      <c r="N16" s="137" t="str">
        <f>IF(ISBLANK(intern1!N9),"",intern1!N9)</f>
        <v>Wundambulatorium mit spezifischer wöchentlicher Sprechstunde durch erfahrene Fachpersonen aus Ärzteschaft und Pflege.</v>
      </c>
    </row>
    <row r="17" spans="1:14" s="97" customFormat="1" x14ac:dyDescent="0.25">
      <c r="A17" s="143" t="str">
        <f>IF(ISBLANK(intern1!A10),"",intern1!A10)</f>
        <v/>
      </c>
      <c r="B17" s="139" t="str">
        <f>IF(ISBLANK(intern1!B10),"",intern1!B10)</f>
        <v>Hals-Nasen-Ohren</v>
      </c>
      <c r="C17" s="140" t="str">
        <f>IF(ISBLANK(intern1!C10),"",intern1!C10)</f>
        <v>HNO1</v>
      </c>
      <c r="D17" s="140" t="str">
        <f>IF(ISBLANK(intern1!D10),"",intern1!D10)</f>
        <v>Hals-Nasen-Ohren (HNO-Chirurgie)</v>
      </c>
      <c r="E17" s="254" t="str">
        <f>IF(ISBLANK(intern1!I10),"",intern1!I10)</f>
        <v>BPE/BP</v>
      </c>
      <c r="F17" s="140" t="str">
        <f>IF(ISBLANK(intern1!E10),"",intern1!E10)</f>
        <v>(Oto-Rhino-Laryngologie)</v>
      </c>
      <c r="G17" s="141">
        <f>IF(ISBLANK(intern1!F10),"",intern1!F10)</f>
        <v>2</v>
      </c>
      <c r="H17" s="141" t="str">
        <f>IF(ISBLANK(intern1!G10),"",intern1!G10)</f>
        <v/>
      </c>
      <c r="I17" s="141">
        <f>IF(ISBLANK(intern1!H10),"",intern1!H10)</f>
        <v>1</v>
      </c>
      <c r="J17" s="140" t="str">
        <f>IF(ISBLANK(intern1!J10),"",intern1!J10)</f>
        <v/>
      </c>
      <c r="K17" s="140" t="str">
        <f>IF(ISBLANK(intern1!K10),"",intern1!K10)</f>
        <v/>
      </c>
      <c r="L17" s="141" t="str">
        <f>IF(ISBLANK(intern1!L10),"",intern1!L10)</f>
        <v/>
      </c>
      <c r="M17" s="141" t="str">
        <f>IF(ISBLANK(intern1!M10),"",intern1!M10)</f>
        <v/>
      </c>
      <c r="N17" s="142" t="str">
        <f>IF(ISBLANK(intern1!N10),"",intern1!N10)</f>
        <v/>
      </c>
    </row>
    <row r="18" spans="1:14" s="97" customFormat="1" x14ac:dyDescent="0.25">
      <c r="A18" s="143" t="str">
        <f>IF(ISBLANK(intern1!A11),"",intern1!A11)</f>
        <v/>
      </c>
      <c r="B18" s="254" t="str">
        <f>IF(ISBLANK(intern1!B11),"",intern1!B11)</f>
        <v/>
      </c>
      <c r="C18" s="144" t="str">
        <f>IF(ISBLANK(intern1!C11),"",intern1!C11)</f>
        <v>HNO1.1</v>
      </c>
      <c r="D18" s="144" t="str">
        <f>IF(ISBLANK(intern1!D11),"",intern1!D11)</f>
        <v>Hals- und Gesichtschirurgie</v>
      </c>
      <c r="E18" s="147" t="str">
        <f>IF(ISBLANK(intern1!I11),"",intern1!I11)</f>
        <v>BPE/BP</v>
      </c>
      <c r="F18" s="144" t="str">
        <f>IF(ISBLANK(intern1!E11),"",intern1!E11)</f>
        <v>(Oto-Rhino-Laryngologie)</v>
      </c>
      <c r="G18" s="145">
        <f>IF(ISBLANK(intern1!F11),"",intern1!F11)</f>
        <v>2</v>
      </c>
      <c r="H18" s="145" t="str">
        <f>IF(ISBLANK(intern1!G11),"",intern1!G11)</f>
        <v/>
      </c>
      <c r="I18" s="145">
        <f>IF(ISBLANK(intern1!H11),"",intern1!H11)</f>
        <v>1</v>
      </c>
      <c r="J18" s="144" t="str">
        <f>IF(ISBLANK(intern1!J11),"",intern1!J11)</f>
        <v/>
      </c>
      <c r="K18" s="144" t="str">
        <f>IF(ISBLANK(intern1!K11),"",intern1!K11)</f>
        <v/>
      </c>
      <c r="L18" s="145" t="str">
        <f>IF(ISBLANK(intern1!L11),"",intern1!L11)</f>
        <v/>
      </c>
      <c r="M18" s="145" t="str">
        <f>IF(ISBLANK(intern1!M11),"",intern1!M11)</f>
        <v/>
      </c>
      <c r="N18" s="146" t="str">
        <f>IF(ISBLANK(intern1!N11),"",intern1!N11)</f>
        <v/>
      </c>
    </row>
    <row r="19" spans="1:14" s="97" customFormat="1" ht="25" x14ac:dyDescent="0.25">
      <c r="A19" s="143" t="str">
        <f>IF(ISBLANK(intern1!A12),"",intern1!A12)</f>
        <v/>
      </c>
      <c r="B19" s="254" t="str">
        <f>IF(ISBLANK(intern1!B12),"",intern1!B12)</f>
        <v/>
      </c>
      <c r="C19" s="144" t="str">
        <f>IF(ISBLANK(intern1!C12),"",intern1!C12)</f>
        <v>HNO1.1.1</v>
      </c>
      <c r="D19" s="144" t="str">
        <f>IF(ISBLANK(intern1!D12),"",intern1!D12)</f>
        <v>Komplexe Halseingriffe (interdisziplinäre Tumorchirurgie)</v>
      </c>
      <c r="E19" s="147" t="str">
        <f>IF(ISBLANK(intern1!I12),"",intern1!I12)</f>
        <v>BPE/BP</v>
      </c>
      <c r="F19" s="144" t="str">
        <f>IF(ISBLANK(intern1!E12),"",intern1!E12)</f>
        <v>(Oto-Rhino-Laryngologie mit Schwerpunkt Hals- und Gesichtschirurgie)</v>
      </c>
      <c r="G19" s="145">
        <f>IF(ISBLANK(intern1!F12),"",intern1!F12)</f>
        <v>2</v>
      </c>
      <c r="H19" s="145" t="str">
        <f>IF(ISBLANK(intern1!G12),"",intern1!G12)</f>
        <v/>
      </c>
      <c r="I19" s="145">
        <f>IF(ISBLANK(intern1!H12),"",intern1!H12)</f>
        <v>2</v>
      </c>
      <c r="J19" s="144" t="str">
        <f>IF(ISBLANK(intern1!J12),"",intern1!J12)</f>
        <v>KIE1</v>
      </c>
      <c r="K19" s="144" t="str">
        <f>IF(ISBLANK(intern1!K12),"",intern1!K12)</f>
        <v/>
      </c>
      <c r="L19" s="145" t="str">
        <f>IF(ISBLANK(intern1!L12),"",intern1!L12)</f>
        <v>ja</v>
      </c>
      <c r="M19" s="145" t="str">
        <f>IF(ISBLANK(intern1!M12),"",intern1!M12)</f>
        <v/>
      </c>
      <c r="N19" s="146" t="str">
        <f>IF(ISBLANK(intern1!N12),"",intern1!N12)</f>
        <v/>
      </c>
    </row>
    <row r="20" spans="1:14" s="97" customFormat="1" x14ac:dyDescent="0.25">
      <c r="A20" s="143" t="str">
        <f>IF(ISBLANK(intern1!A13),"",intern1!A13)</f>
        <v/>
      </c>
      <c r="B20" s="254" t="str">
        <f>IF(ISBLANK(intern1!B13),"",intern1!B13)</f>
        <v/>
      </c>
      <c r="C20" s="144" t="str">
        <f>IF(ISBLANK(intern1!C13),"",intern1!C13)</f>
        <v>HNO1.2</v>
      </c>
      <c r="D20" s="144" t="str">
        <f>IF(ISBLANK(intern1!D13),"",intern1!D13)</f>
        <v>Erweiterte Nasenchirurgie mit Nebenhöhlen</v>
      </c>
      <c r="E20" s="144" t="str">
        <f>IF(ISBLANK(intern1!I13),"",intern1!I13)</f>
        <v>BPE/BP</v>
      </c>
      <c r="F20" s="144" t="str">
        <f>IF(ISBLANK(intern1!E13),"",intern1!E13)</f>
        <v>(Oto-Rhino-Laryngologie)</v>
      </c>
      <c r="G20" s="145">
        <f>IF(ISBLANK(intern1!F13),"",intern1!F13)</f>
        <v>2</v>
      </c>
      <c r="H20" s="145" t="str">
        <f>IF(ISBLANK(intern1!G13),"",intern1!G13)</f>
        <v/>
      </c>
      <c r="I20" s="145">
        <f>IF(ISBLANK(intern1!H13),"",intern1!H13)</f>
        <v>1</v>
      </c>
      <c r="J20" s="144" t="str">
        <f>IF(ISBLANK(intern1!J13),"",intern1!J13)</f>
        <v/>
      </c>
      <c r="K20" s="144" t="str">
        <f>IF(ISBLANK(intern1!K13),"",intern1!K13)</f>
        <v/>
      </c>
      <c r="L20" s="145" t="str">
        <f>IF(ISBLANK(intern1!L13),"",intern1!L13)</f>
        <v/>
      </c>
      <c r="M20" s="145" t="str">
        <f>IF(ISBLANK(intern1!M13),"",intern1!M13)</f>
        <v/>
      </c>
      <c r="N20" s="146" t="str">
        <f>IF(ISBLANK(intern1!N13),"",intern1!N13)</f>
        <v/>
      </c>
    </row>
    <row r="21" spans="1:14" s="97" customFormat="1" ht="37.5" x14ac:dyDescent="0.25">
      <c r="A21" s="143" t="str">
        <f>IF(ISBLANK(intern1!A14),"",intern1!A14)</f>
        <v/>
      </c>
      <c r="B21" s="254" t="str">
        <f>IF(ISBLANK(intern1!B14),"",intern1!B14)</f>
        <v/>
      </c>
      <c r="C21" s="144" t="str">
        <f>IF(ISBLANK(intern1!C14),"",intern1!C14)</f>
        <v>HNO1.2.1</v>
      </c>
      <c r="D21" s="144" t="str">
        <f>IF(ISBLANK(intern1!D14),"",intern1!D14)</f>
        <v xml:space="preserve">Erweiterte Nasenchirurgie, Nebenhöhlen mit Duraeröffnung (interdisziplinäre Schädelbasischirurgie) </v>
      </c>
      <c r="E21" s="254" t="str">
        <f>IF(ISBLANK(intern1!I14),"",intern1!I14)</f>
        <v>BP</v>
      </c>
      <c r="F21" s="144" t="str">
        <f>IF(ISBLANK(intern1!E14),"",intern1!E14)</f>
        <v>(Oto-Rhino-Laryngologie mit Schwerpunkt Hals- und Gesichtschirurgie)</v>
      </c>
      <c r="G21" s="145">
        <f>IF(ISBLANK(intern1!F14),"",intern1!F14)</f>
        <v>2</v>
      </c>
      <c r="H21" s="145" t="str">
        <f>IF(ISBLANK(intern1!G14),"",intern1!G14)</f>
        <v/>
      </c>
      <c r="I21" s="145">
        <f>IF(ISBLANK(intern1!H14),"",intern1!H14)</f>
        <v>1</v>
      </c>
      <c r="J21" s="144" t="str">
        <f>IF(ISBLANK(intern1!J14),"",intern1!J14)</f>
        <v>NCH1</v>
      </c>
      <c r="K21" s="144" t="str">
        <f>IF(ISBLANK(intern1!K14),"",intern1!K14)</f>
        <v/>
      </c>
      <c r="L21" s="145" t="str">
        <f>IF(ISBLANK(intern1!L14),"",intern1!L14)</f>
        <v/>
      </c>
      <c r="M21" s="145" t="str">
        <f>IF(ISBLANK(intern1!M14),"",intern1!M14)</f>
        <v/>
      </c>
      <c r="N21" s="146" t="str">
        <f>IF(ISBLANK(intern1!N14),"",intern1!N14)</f>
        <v/>
      </c>
    </row>
    <row r="22" spans="1:14" s="47" customFormat="1" ht="37.5" x14ac:dyDescent="0.25">
      <c r="A22" s="80" t="str">
        <f>IF(ISBLANK(intern1!A15),"",intern1!A15)</f>
        <v/>
      </c>
      <c r="B22" s="2" t="str">
        <f>IF(ISBLANK(intern1!B15),"",intern1!B15)</f>
        <v/>
      </c>
      <c r="C22" s="699" t="str">
        <f>IF(ISBLANK(intern1!C15),"",intern1!C15)</f>
        <v>HNO1.3</v>
      </c>
      <c r="D22" s="699" t="str">
        <f>IF(ISBLANK(intern1!D15),"",intern1!D15)</f>
        <v>Mittelohrchirurgie (Tympanoplastik, Mastoidchirurgie, Osikuloplastik inkl. Stapesoperationen)</v>
      </c>
      <c r="E22" s="700" t="str">
        <f>IF(ISBLANK(intern1!I15),"",intern1!I15)</f>
        <v>BPE/BP</v>
      </c>
      <c r="F22" s="699" t="str">
        <f>IF(ISBLANK(intern1!E15),"",intern1!E15)</f>
        <v>(Oto-Rhino-Laryngologie)</v>
      </c>
      <c r="G22" s="701">
        <f>IF(ISBLANK(intern1!F15),"",intern1!F15)</f>
        <v>2</v>
      </c>
      <c r="H22" s="701" t="str">
        <f>IF(ISBLANK(intern1!G15),"",intern1!G15)</f>
        <v/>
      </c>
      <c r="I22" s="701">
        <f>IF(ISBLANK(intern1!H15),"",intern1!H15)</f>
        <v>1</v>
      </c>
      <c r="J22" s="699" t="str">
        <f>IF(ISBLANK(intern1!J15),"",intern1!J15)</f>
        <v/>
      </c>
      <c r="K22" s="699" t="str">
        <f>IF(ISBLANK(intern1!K15),"",intern1!K15)</f>
        <v/>
      </c>
      <c r="L22" s="701" t="str">
        <f>IF(ISBLANK(intern1!L15),"",intern1!L15)</f>
        <v/>
      </c>
      <c r="M22" s="701" t="str">
        <f>IF(ISBLANK(intern1!M15),"",intern1!M15)</f>
        <v/>
      </c>
      <c r="N22" s="702" t="str">
        <f>IF(ISBLANK(intern1!N15),"",intern1!N15)</f>
        <v/>
      </c>
    </row>
    <row r="23" spans="1:14" s="47" customFormat="1" ht="25" x14ac:dyDescent="0.25">
      <c r="A23" s="80" t="str">
        <f>IF(ISBLANK(intern1!A16),"",intern1!A16)</f>
        <v/>
      </c>
      <c r="B23" s="2" t="str">
        <f>IF(ISBLANK(intern1!B16),"",intern1!B16)</f>
        <v/>
      </c>
      <c r="C23" s="699" t="str">
        <f>IF(ISBLANK(intern1!C16),"",intern1!C16)</f>
        <v>HNO1.3.1</v>
      </c>
      <c r="D23" s="699" t="str">
        <f>IF(ISBLANK(intern1!D16),"",intern1!D16)</f>
        <v>Erweiterte Ohrchirurgie mit Innenohr und/oder Duraeröffnung</v>
      </c>
      <c r="E23" s="700" t="str">
        <f>IF(ISBLANK(intern1!I16),"",intern1!I16)</f>
        <v>BP</v>
      </c>
      <c r="F23" s="699" t="str">
        <f>IF(ISBLANK(intern1!E16),"",intern1!E16)</f>
        <v>(Oto-Rhino-Laryngologie mit Schwerpunkt Hals- und Gesichtschirurgie)</v>
      </c>
      <c r="G23" s="701">
        <f>IF(ISBLANK(intern1!F16),"",intern1!F16)</f>
        <v>2</v>
      </c>
      <c r="H23" s="701" t="str">
        <f>IF(ISBLANK(intern1!G16),"",intern1!G16)</f>
        <v/>
      </c>
      <c r="I23" s="701">
        <f>IF(ISBLANK(intern1!H16),"",intern1!H16)</f>
        <v>1</v>
      </c>
      <c r="J23" s="699" t="str">
        <f>IF(ISBLANK(intern1!J16),"",intern1!J16)</f>
        <v>NCH1</v>
      </c>
      <c r="K23" s="699" t="str">
        <f>IF(ISBLANK(intern1!K16),"",intern1!K16)</f>
        <v/>
      </c>
      <c r="L23" s="701" t="str">
        <f>IF(ISBLANK(intern1!L16),"",intern1!L16)</f>
        <v/>
      </c>
      <c r="M23" s="701" t="str">
        <f>IF(ISBLANK(intern1!M16),"",intern1!M16)</f>
        <v/>
      </c>
      <c r="N23" s="702" t="str">
        <f>IF(ISBLANK(intern1!N16),"",intern1!N16)</f>
        <v/>
      </c>
    </row>
    <row r="24" spans="1:14" s="872" customFormat="1" hidden="1" outlineLevel="1" x14ac:dyDescent="0.25">
      <c r="A24" s="865" t="str">
        <f>IF(ISBLANK(intern1!A17),"",intern1!A17)</f>
        <v/>
      </c>
      <c r="B24" s="866" t="str">
        <f>IF(ISBLANK(intern1!B17),"",intern1!B17)</f>
        <v/>
      </c>
      <c r="C24" s="867" t="str">
        <f>IF(ISBLANK(intern1!C17),"",intern1!C17)</f>
        <v>HNO1.3.2</v>
      </c>
      <c r="D24" s="867" t="str">
        <f>IF(ISBLANK(intern1!D17),"",intern1!D17)</f>
        <v>Cochlea Implantate (IVHSM)</v>
      </c>
      <c r="E24" s="867" t="str">
        <f>IF(ISBLANK(intern1!I17),"",intern1!I17)</f>
        <v/>
      </c>
      <c r="F24" s="868" t="str">
        <f>IF(ISBLANK(intern1!E17),"",intern1!E17)</f>
        <v/>
      </c>
      <c r="G24" s="869" t="str">
        <f>IF(ISBLANK(intern1!F17),"",intern1!F17)</f>
        <v/>
      </c>
      <c r="H24" s="869" t="str">
        <f>IF(ISBLANK(intern1!G17),"",intern1!G17)</f>
        <v/>
      </c>
      <c r="I24" s="869" t="str">
        <f>IF(ISBLANK(intern1!H17),"",intern1!H17)</f>
        <v/>
      </c>
      <c r="J24" s="867" t="str">
        <f>IF(ISBLANK(intern1!J17),"",intern1!J17)</f>
        <v/>
      </c>
      <c r="K24" s="867" t="str">
        <f>IF(ISBLANK(intern1!K17),"",intern1!K17)</f>
        <v/>
      </c>
      <c r="L24" s="870" t="str">
        <f>IF(ISBLANK(intern1!L17),"",intern1!L17)</f>
        <v/>
      </c>
      <c r="M24" s="870" t="str">
        <f>IF(ISBLANK(intern1!M17),"",intern1!M17)</f>
        <v/>
      </c>
      <c r="N24" s="871" t="str">
        <f>IF(ISBLANK(intern1!N17),"",intern1!N17)</f>
        <v>Es gelten die aktuellen IVHSM Anforderungen</v>
      </c>
    </row>
    <row r="25" spans="1:14" s="47" customFormat="1" ht="50" collapsed="1" x14ac:dyDescent="0.25">
      <c r="A25" s="80" t="str">
        <f>IF(ISBLANK(intern1!A18),"",intern1!A18)</f>
        <v/>
      </c>
      <c r="B25" s="2" t="str">
        <f>IF(ISBLANK(intern1!B18),"",intern1!B18)</f>
        <v/>
      </c>
      <c r="C25" s="699" t="str">
        <f>IF(ISBLANK(intern1!C18),"",intern1!C18)</f>
        <v>HNO2</v>
      </c>
      <c r="D25" s="699" t="str">
        <f>IF(ISBLANK(intern1!D18),"",intern1!D18)</f>
        <v>Schild- und Nebenschilddrüsenchirurgie</v>
      </c>
      <c r="E25" s="2" t="str">
        <f>IF(ISBLANK(intern1!I18),"",intern1!I18)</f>
        <v>BPE/BP</v>
      </c>
      <c r="F25" s="699" t="str">
        <f>IF(ISBLANK(intern1!E18),"",intern1!E18)</f>
        <v>(Oto-Rhino-Laryngologie)
(Chirurgie)</v>
      </c>
      <c r="G25" s="701">
        <f>IF(ISBLANK(intern1!F18),"",intern1!F18)</f>
        <v>2</v>
      </c>
      <c r="H25" s="701" t="str">
        <f>IF(ISBLANK(intern1!G18),"",intern1!G18)</f>
        <v/>
      </c>
      <c r="I25" s="701">
        <f>IF(ISBLANK(intern1!H18),"",intern1!H18)</f>
        <v>1</v>
      </c>
      <c r="J25" s="699" t="str">
        <f>IF(ISBLANK(intern1!J18),"",intern1!J18)</f>
        <v/>
      </c>
      <c r="K25" s="699" t="str">
        <f>IF(ISBLANK(intern1!K18),"",intern1!K18)</f>
        <v>END1 + NUK1</v>
      </c>
      <c r="L25" s="701" t="str">
        <f>IF(ISBLANK(intern1!L18),"",intern1!L18)</f>
        <v>ja</v>
      </c>
      <c r="M25" s="701" t="str">
        <f>IF(ISBLANK(intern1!M18),"",intern1!M18)</f>
        <v>S:10</v>
      </c>
      <c r="N25" s="702" t="str">
        <f>IF(ISBLANK(intern1!N18),"",intern1!N18)</f>
        <v>Bei totalen Thyreoidektomien: intraoperatives Neuromonitoring N. recurrens, postoperative Stimmlippenevaluation sowie Calcium-/Parathormonmessung.</v>
      </c>
    </row>
    <row r="26" spans="1:14" s="47" customFormat="1" ht="37.5" x14ac:dyDescent="0.25">
      <c r="A26" s="80" t="str">
        <f>IF(ISBLANK(intern1!A19),"",intern1!A19)</f>
        <v/>
      </c>
      <c r="B26" s="704" t="str">
        <f>IF(ISBLANK(intern1!B19),"",intern1!B19)</f>
        <v/>
      </c>
      <c r="C26" s="705" t="str">
        <f>IF(ISBLANK(intern1!C19),"",intern1!C19)</f>
        <v>KIE1</v>
      </c>
      <c r="D26" s="705" t="str">
        <f>IF(ISBLANK(intern1!D19),"",intern1!D19)</f>
        <v>Kieferchirurgie</v>
      </c>
      <c r="E26" s="700" t="str">
        <f>IF(ISBLANK(intern1!I19),"",intern1!I19)</f>
        <v>BPE/BP</v>
      </c>
      <c r="F26" s="705" t="str">
        <f>IF(ISBLANK(intern1!E19),"",intern1!E19)</f>
        <v>(Mund-, Kiefer- und Gesichtschirurgie)
(plastische, rekonstruktive und ästhetische Chirurgie)</v>
      </c>
      <c r="G26" s="706">
        <f>IF(ISBLANK(intern1!F19),"",intern1!F19)</f>
        <v>2</v>
      </c>
      <c r="H26" s="706" t="str">
        <f>IF(ISBLANK(intern1!G19),"",intern1!G19)</f>
        <v/>
      </c>
      <c r="I26" s="706">
        <f>IF(ISBLANK(intern1!H19),"",intern1!H19)</f>
        <v>1</v>
      </c>
      <c r="J26" s="705" t="str">
        <f>IF(ISBLANK(intern1!J19),"",intern1!J19)</f>
        <v/>
      </c>
      <c r="K26" s="705" t="str">
        <f>IF(ISBLANK(intern1!K19),"",intern1!K19)</f>
        <v/>
      </c>
      <c r="L26" s="706" t="str">
        <f>IF(ISBLANK(intern1!L19),"",intern1!L19)</f>
        <v>ja</v>
      </c>
      <c r="M26" s="706" t="str">
        <f>IF(ISBLANK(intern1!M19),"",intern1!M19)</f>
        <v/>
      </c>
      <c r="N26" s="707" t="str">
        <f>IF(ISBLANK(intern1!N19),"",intern1!N19)</f>
        <v/>
      </c>
    </row>
    <row r="27" spans="1:14" s="47" customFormat="1" ht="25" x14ac:dyDescent="0.25">
      <c r="A27" s="80" t="str">
        <f>IF(ISBLANK(intern1!A20),"",intern1!A20)</f>
        <v/>
      </c>
      <c r="B27" s="708" t="str">
        <f>IF(ISBLANK(intern1!B20),"",intern1!B20)</f>
        <v>Neurochirurgie</v>
      </c>
      <c r="C27" s="709" t="str">
        <f>IF(ISBLANK(intern1!C20),"",intern1!C20)</f>
        <v>NCH1</v>
      </c>
      <c r="D27" s="709" t="str">
        <f>IF(ISBLANK(intern1!D20),"",intern1!D20)</f>
        <v>Kraniale Neurochirurgie</v>
      </c>
      <c r="E27" s="709" t="str">
        <f>IF(ISBLANK(intern1!I20),"",intern1!I20)</f>
        <v>BP</v>
      </c>
      <c r="F27" s="709" t="str">
        <f>IF(ISBLANK(intern1!E20),"",intern1!E20)</f>
        <v>Neurochirurgie</v>
      </c>
      <c r="G27" s="710">
        <f>IF(ISBLANK(intern1!F20),"",intern1!F20)</f>
        <v>2</v>
      </c>
      <c r="H27" s="710">
        <f>IF(ISBLANK(intern1!G20),"",intern1!G20)</f>
        <v>2</v>
      </c>
      <c r="I27" s="710">
        <f>IF(ISBLANK(intern1!H20),"",intern1!H20)</f>
        <v>2</v>
      </c>
      <c r="J27" s="709" t="str">
        <f>IF(ISBLANK(intern1!J20),"",intern1!J20)</f>
        <v>RAD1 + NEU1
+ HNO1</v>
      </c>
      <c r="K27" s="709" t="str">
        <f>IF(ISBLANK(intern1!K20),"",intern1!K20)</f>
        <v/>
      </c>
      <c r="L27" s="710" t="str">
        <f>IF(ISBLANK(intern1!L20),"",intern1!L20)</f>
        <v>ja</v>
      </c>
      <c r="M27" s="710" t="str">
        <f>IF(ISBLANK(intern1!M20),"",intern1!M20)</f>
        <v/>
      </c>
      <c r="N27" s="711" t="str">
        <f>IF(ISBLANK(intern1!N20),"",intern1!N20)</f>
        <v/>
      </c>
    </row>
    <row r="28" spans="1:14" s="47" customFormat="1" x14ac:dyDescent="0.25">
      <c r="A28" s="80" t="str">
        <f>IF(ISBLANK(intern1!A21),"",intern1!A21)</f>
        <v/>
      </c>
      <c r="B28" s="2" t="str">
        <f>IF(ISBLANK(intern1!B21),"",intern1!B21)</f>
        <v/>
      </c>
      <c r="C28" s="700" t="str">
        <f>IF(ISBLANK(intern1!C21),"",intern1!C21)</f>
        <v>NCH1.1</v>
      </c>
      <c r="D28" s="700" t="str">
        <f>IF(ISBLANK(intern1!D21),"",intern1!D21)</f>
        <v>Spezialisierte Neurochirurgie</v>
      </c>
      <c r="E28" s="699" t="str">
        <f>IF(ISBLANK(intern1!I21),"",intern1!I21)</f>
        <v>BP</v>
      </c>
      <c r="F28" s="700" t="str">
        <f>IF(ISBLANK(intern1!E21),"",intern1!E21)</f>
        <v>Neurochirurgie</v>
      </c>
      <c r="G28" s="712">
        <f>IF(ISBLANK(intern1!F21),"",intern1!F21)</f>
        <v>3</v>
      </c>
      <c r="H28" s="712">
        <f>IF(ISBLANK(intern1!G21),"",intern1!G21)</f>
        <v>3</v>
      </c>
      <c r="I28" s="712">
        <f>IF(ISBLANK(intern1!H21),"",intern1!H21)</f>
        <v>3</v>
      </c>
      <c r="J28" s="700" t="str">
        <f>IF(ISBLANK(intern1!J21),"",intern1!J21)</f>
        <v>AUG1 + END1</v>
      </c>
      <c r="K28" s="700" t="str">
        <f>IF(ISBLANK(intern1!K21),"",intern1!K21)</f>
        <v/>
      </c>
      <c r="L28" s="712" t="str">
        <f>IF(ISBLANK(intern1!L21),"",intern1!L21)</f>
        <v>ja</v>
      </c>
      <c r="M28" s="712" t="str">
        <f>IF(ISBLANK(intern1!M21),"",intern1!M21)</f>
        <v>S:10</v>
      </c>
      <c r="N28" s="713" t="str">
        <f>IF(ISBLANK(intern1!N21),"",intern1!N21)</f>
        <v/>
      </c>
    </row>
    <row r="29" spans="1:14" s="872" customFormat="1" ht="37.5" hidden="1" outlineLevel="1" x14ac:dyDescent="0.25">
      <c r="A29" s="865" t="str">
        <f>IF(ISBLANK(intern1!A22),"",intern1!A22)</f>
        <v/>
      </c>
      <c r="B29" s="866" t="str">
        <f>IF(ISBLANK(intern1!B22),"",intern1!B22)</f>
        <v/>
      </c>
      <c r="C29" s="873" t="str">
        <f>IF(ISBLANK(intern1!C22),"",intern1!C22)</f>
        <v>NCH1.1.1</v>
      </c>
      <c r="D29" s="873" t="str">
        <f>IF(ISBLANK(intern1!D22),"",intern1!D22)</f>
        <v>Behandlungen von vaskulären Erkrankungen des ZNS ohne die komplexen vaskulären Anomalien (IVHSM)</v>
      </c>
      <c r="E29" s="867" t="str">
        <f>IF(ISBLANK(intern1!I22),"",intern1!I22)</f>
        <v/>
      </c>
      <c r="F29" s="873" t="str">
        <f>IF(ISBLANK(intern1!E22),"",intern1!E22)</f>
        <v/>
      </c>
      <c r="G29" s="874" t="str">
        <f>IF(ISBLANK(intern1!F22),"",intern1!F22)</f>
        <v/>
      </c>
      <c r="H29" s="874" t="str">
        <f>IF(ISBLANK(intern1!G22),"",intern1!G22)</f>
        <v/>
      </c>
      <c r="I29" s="874" t="str">
        <f>IF(ISBLANK(intern1!H22),"",intern1!H22)</f>
        <v/>
      </c>
      <c r="J29" s="873" t="str">
        <f>IF(ISBLANK(intern1!J22),"",intern1!J22)</f>
        <v/>
      </c>
      <c r="K29" s="873" t="str">
        <f>IF(ISBLANK(intern1!K22),"",intern1!K22)</f>
        <v/>
      </c>
      <c r="L29" s="874" t="str">
        <f>IF(ISBLANK(intern1!L22),"",intern1!L22)</f>
        <v/>
      </c>
      <c r="M29" s="874" t="str">
        <f>IF(ISBLANK(intern1!M22),"",intern1!M22)</f>
        <v/>
      </c>
      <c r="N29" s="875" t="str">
        <f>IF(ISBLANK(intern1!N22),"",intern1!N22)</f>
        <v>Es gelten die aktuellen IVHSM Anforderungen</v>
      </c>
    </row>
    <row r="30" spans="1:14" s="872" customFormat="1" ht="25" hidden="1" outlineLevel="1" x14ac:dyDescent="0.25">
      <c r="A30" s="865" t="str">
        <f>IF(ISBLANK(intern1!A23),"",intern1!A23)</f>
        <v/>
      </c>
      <c r="B30" s="866" t="str">
        <f>IF(ISBLANK(intern1!B23),"",intern1!B23)</f>
        <v/>
      </c>
      <c r="C30" s="873" t="str">
        <f>IF(ISBLANK(intern1!C23),"",intern1!C23)</f>
        <v>NCH1.1.1.1</v>
      </c>
      <c r="D30" s="873" t="str">
        <f>IF(ISBLANK(intern1!D23),"",intern1!D23)</f>
        <v xml:space="preserve"> Behandlungen von komplexen vaskulären Anomalien des ZNS (IVHSM)</v>
      </c>
      <c r="E30" s="867" t="str">
        <f>IF(ISBLANK(intern1!I23),"",intern1!I23)</f>
        <v/>
      </c>
      <c r="F30" s="873" t="str">
        <f>IF(ISBLANK(intern1!E23),"",intern1!E23)</f>
        <v/>
      </c>
      <c r="G30" s="874" t="str">
        <f>IF(ISBLANK(intern1!F23),"",intern1!F23)</f>
        <v/>
      </c>
      <c r="H30" s="874" t="str">
        <f>IF(ISBLANK(intern1!G23),"",intern1!G23)</f>
        <v/>
      </c>
      <c r="I30" s="874" t="str">
        <f>IF(ISBLANK(intern1!H23),"",intern1!H23)</f>
        <v/>
      </c>
      <c r="J30" s="873" t="str">
        <f>IF(ISBLANK(intern1!J23),"",intern1!J23)</f>
        <v/>
      </c>
      <c r="K30" s="873" t="str">
        <f>IF(ISBLANK(intern1!K23),"",intern1!K23)</f>
        <v/>
      </c>
      <c r="L30" s="874" t="str">
        <f>IF(ISBLANK(intern1!L23),"",intern1!L23)</f>
        <v/>
      </c>
      <c r="M30" s="874" t="str">
        <f>IF(ISBLANK(intern1!M23),"",intern1!M23)</f>
        <v/>
      </c>
      <c r="N30" s="875" t="str">
        <f>IF(ISBLANK(intern1!N23),"",intern1!N23)</f>
        <v>Es gelten die aktuellen IVHSM Anforderungen</v>
      </c>
    </row>
    <row r="31" spans="1:14" s="872" customFormat="1" ht="25" hidden="1" outlineLevel="1" x14ac:dyDescent="0.25">
      <c r="A31" s="865" t="str">
        <f>IF(ISBLANK(intern1!A24),"",intern1!A24)</f>
        <v/>
      </c>
      <c r="B31" s="866" t="str">
        <f>IF(ISBLANK(intern1!B24),"",intern1!B24)</f>
        <v/>
      </c>
      <c r="C31" s="873" t="str">
        <f>IF(ISBLANK(intern1!C24),"",intern1!C24)</f>
        <v>NCH1.1.2</v>
      </c>
      <c r="D31" s="873" t="str">
        <f>IF(ISBLANK(intern1!D24),"",intern1!D24)</f>
        <v>Stereotaktische funktionelle Neurochirurgie (IVHSM)</v>
      </c>
      <c r="E31" s="866" t="str">
        <f>IF(ISBLANK(intern1!I24),"",intern1!I24)</f>
        <v/>
      </c>
      <c r="F31" s="873" t="str">
        <f>IF(ISBLANK(intern1!E24),"",intern1!E24)</f>
        <v/>
      </c>
      <c r="G31" s="874" t="str">
        <f>IF(ISBLANK(intern1!F24),"",intern1!F24)</f>
        <v/>
      </c>
      <c r="H31" s="874" t="str">
        <f>IF(ISBLANK(intern1!G24),"",intern1!G24)</f>
        <v/>
      </c>
      <c r="I31" s="874" t="str">
        <f>IF(ISBLANK(intern1!H24),"",intern1!H24)</f>
        <v/>
      </c>
      <c r="J31" s="873" t="str">
        <f>IF(ISBLANK(intern1!J24),"",intern1!J24)</f>
        <v/>
      </c>
      <c r="K31" s="873" t="str">
        <f>IF(ISBLANK(intern1!K24),"",intern1!K24)</f>
        <v/>
      </c>
      <c r="L31" s="874" t="str">
        <f>IF(ISBLANK(intern1!L24),"",intern1!L24)</f>
        <v/>
      </c>
      <c r="M31" s="874" t="str">
        <f>IF(ISBLANK(intern1!M24),"",intern1!M24)</f>
        <v/>
      </c>
      <c r="N31" s="875" t="str">
        <f>IF(ISBLANK(intern1!N24),"",intern1!N24)</f>
        <v>Es gelten die aktuellen IVHSM Anforderungen</v>
      </c>
    </row>
    <row r="32" spans="1:14" s="872" customFormat="1" hidden="1" outlineLevel="1" x14ac:dyDescent="0.25">
      <c r="A32" s="865" t="str">
        <f>IF(ISBLANK(intern1!A25),"",intern1!A25)</f>
        <v/>
      </c>
      <c r="B32" s="866" t="str">
        <f>IF(ISBLANK(intern1!B25),"",intern1!B25)</f>
        <v/>
      </c>
      <c r="C32" s="873" t="str">
        <f>IF(ISBLANK(intern1!C25),"",intern1!C25)</f>
        <v>NCH1.1.3</v>
      </c>
      <c r="D32" s="873" t="str">
        <f>IF(ISBLANK(intern1!D25),"",intern1!D25)</f>
        <v>Epilepsiechirurgie (IVHSM)</v>
      </c>
      <c r="E32" s="867" t="str">
        <f>IF(ISBLANK(intern1!I25),"",intern1!I25)</f>
        <v/>
      </c>
      <c r="F32" s="873" t="str">
        <f>IF(ISBLANK(intern1!E25),"",intern1!E25)</f>
        <v/>
      </c>
      <c r="G32" s="874" t="str">
        <f>IF(ISBLANK(intern1!F25),"",intern1!F25)</f>
        <v/>
      </c>
      <c r="H32" s="874" t="str">
        <f>IF(ISBLANK(intern1!G25),"",intern1!G25)</f>
        <v/>
      </c>
      <c r="I32" s="874" t="str">
        <f>IF(ISBLANK(intern1!H25),"",intern1!H25)</f>
        <v/>
      </c>
      <c r="J32" s="873" t="str">
        <f>IF(ISBLANK(intern1!J25),"",intern1!J25)</f>
        <v/>
      </c>
      <c r="K32" s="873" t="str">
        <f>IF(ISBLANK(intern1!K25),"",intern1!K25)</f>
        <v/>
      </c>
      <c r="L32" s="874" t="str">
        <f>IF(ISBLANK(intern1!L25),"",intern1!L25)</f>
        <v/>
      </c>
      <c r="M32" s="874" t="str">
        <f>IF(ISBLANK(intern1!M25),"",intern1!M25)</f>
        <v/>
      </c>
      <c r="N32" s="875" t="str">
        <f>IF(ISBLANK(intern1!N25),"",intern1!N25)</f>
        <v>Es gelten die aktuellen IVHSM Anforderungen</v>
      </c>
    </row>
    <row r="33" spans="1:14" s="47" customFormat="1" collapsed="1" x14ac:dyDescent="0.25">
      <c r="A33" s="80"/>
      <c r="B33" s="2"/>
      <c r="C33" s="700" t="str">
        <f>IF(ISBLANK(intern1!C26),"",intern1!C26)</f>
        <v>NCH2</v>
      </c>
      <c r="D33" s="700" t="str">
        <f>IF(ISBLANK(intern1!D26),"",intern1!D26)</f>
        <v>Spinale Neurochirurgie</v>
      </c>
      <c r="E33" s="699" t="str">
        <f>IF(ISBLANK(intern1!I26),"",intern1!I26)</f>
        <v>BPE/BP</v>
      </c>
      <c r="F33" s="700" t="str">
        <f>IF(ISBLANK(intern1!E26),"",intern1!E26)</f>
        <v>(Neurochirurgie)</v>
      </c>
      <c r="G33" s="712">
        <f>IF(ISBLANK(intern1!F26),"",intern1!F26)</f>
        <v>2</v>
      </c>
      <c r="H33" s="712" t="str">
        <f>IF(ISBLANK(intern1!G26),"",intern1!G26)</f>
        <v/>
      </c>
      <c r="I33" s="712">
        <f>IF(ISBLANK(intern1!H26),"",intern1!H26)</f>
        <v>1</v>
      </c>
      <c r="J33" s="700" t="str">
        <f>IF(ISBLANK(intern1!J26),"",intern1!J26)</f>
        <v/>
      </c>
      <c r="K33" s="700" t="str">
        <f>IF(ISBLANK(intern1!K26),"",intern1!K26)</f>
        <v>BEW8</v>
      </c>
      <c r="L33" s="712" t="str">
        <f>IF(ISBLANK(intern1!L26),"",intern1!L26)</f>
        <v/>
      </c>
      <c r="M33" s="712" t="str">
        <f>IF(ISBLANK(intern1!M26),"",intern1!M26)</f>
        <v/>
      </c>
      <c r="N33" s="713" t="str">
        <f>IF(ISBLANK(intern1!N26),"",intern1!N26)</f>
        <v/>
      </c>
    </row>
    <row r="34" spans="1:14" s="872" customFormat="1" ht="25" hidden="1" outlineLevel="1" x14ac:dyDescent="0.25">
      <c r="A34" s="865"/>
      <c r="B34" s="866"/>
      <c r="C34" s="873" t="str">
        <f>IF(ISBLANK(intern1!C27),"",intern1!C27)</f>
        <v>NCH2.1</v>
      </c>
      <c r="D34" s="873" t="str">
        <f>IF(ISBLANK(intern1!D27),"",intern1!D27)</f>
        <v>Primäre und sekundäre intramedulläre Raumforderungen (IVHSM)</v>
      </c>
      <c r="E34" s="867" t="str">
        <f>IF(ISBLANK(intern1!I27),"",intern1!I27)</f>
        <v/>
      </c>
      <c r="F34" s="873" t="str">
        <f>IF(ISBLANK(intern1!E27),"",intern1!E27)</f>
        <v/>
      </c>
      <c r="G34" s="874" t="str">
        <f>IF(ISBLANK(intern1!F27),"",intern1!F27)</f>
        <v/>
      </c>
      <c r="H34" s="874" t="str">
        <f>IF(ISBLANK(intern1!G27),"",intern1!G27)</f>
        <v/>
      </c>
      <c r="I34" s="874" t="str">
        <f>IF(ISBLANK(intern1!H27),"",intern1!H27)</f>
        <v/>
      </c>
      <c r="J34" s="873" t="str">
        <f>IF(ISBLANK(intern1!J27),"",intern1!J27)</f>
        <v/>
      </c>
      <c r="K34" s="873" t="str">
        <f>IF(ISBLANK(intern1!K27),"",intern1!K27)</f>
        <v/>
      </c>
      <c r="L34" s="874" t="str">
        <f>IF(ISBLANK(intern1!L27),"",intern1!L27)</f>
        <v/>
      </c>
      <c r="M34" s="874" t="str">
        <f>IF(ISBLANK(intern1!M27),"",intern1!M27)</f>
        <v/>
      </c>
      <c r="N34" s="875" t="str">
        <f>IF(ISBLANK(intern1!N27),"",intern1!N27)</f>
        <v>Es gelten die aktuellen IVHSM Anforderungen</v>
      </c>
    </row>
    <row r="35" spans="1:14" s="47" customFormat="1" ht="25" collapsed="1" x14ac:dyDescent="0.25">
      <c r="A35" s="80"/>
      <c r="B35" s="2"/>
      <c r="C35" s="700" t="str">
        <f>IF(ISBLANK(intern1!C28),"",intern1!C28)</f>
        <v>NCH3</v>
      </c>
      <c r="D35" s="700" t="str">
        <f>IF(ISBLANK(intern1!D28),"",intern1!D28)</f>
        <v>Periphere Neurochirurgie</v>
      </c>
      <c r="E35" s="705" t="str">
        <f>IF(ISBLANK(intern1!I28),"",intern1!I28)</f>
        <v>BPE/BP</v>
      </c>
      <c r="F35" s="700" t="str">
        <f>IF(ISBLANK(intern1!E28),"",intern1!E28)</f>
        <v>(Neurochirurgie)</v>
      </c>
      <c r="G35" s="706">
        <f>IF(ISBLANK(intern1!F28),"",intern1!F28)</f>
        <v>2</v>
      </c>
      <c r="H35" s="712" t="str">
        <f>IF(ISBLANK(intern1!G28),"",intern1!G28)</f>
        <v/>
      </c>
      <c r="I35" s="706">
        <f>IF(ISBLANK(intern1!H28),"",intern1!H28)</f>
        <v>1</v>
      </c>
      <c r="J35" s="700" t="str">
        <f>IF(ISBLANK(intern1!J28),"",intern1!J28)</f>
        <v>BEW1 oder BEW2 oder BEW3</v>
      </c>
      <c r="K35" s="700" t="str">
        <f>IF(ISBLANK(intern1!K28),"",intern1!K28)</f>
        <v/>
      </c>
      <c r="L35" s="706" t="str">
        <f>IF(ISBLANK(intern1!L28),"",intern1!L28)</f>
        <v/>
      </c>
      <c r="M35" s="712" t="str">
        <f>IF(ISBLANK(intern1!M28),"",intern1!M28)</f>
        <v/>
      </c>
      <c r="N35" s="713" t="str">
        <f>IF(ISBLANK(intern1!N28),"",intern1!N28)</f>
        <v/>
      </c>
    </row>
    <row r="36" spans="1:14" s="47" customFormat="1" x14ac:dyDescent="0.25">
      <c r="A36" s="80" t="str">
        <f>IF(ISBLANK(intern1!A29),"",intern1!A29)</f>
        <v/>
      </c>
      <c r="B36" s="708" t="str">
        <f>IF(ISBLANK(intern1!B29),"",intern1!B29)</f>
        <v>Neurologie</v>
      </c>
      <c r="C36" s="709" t="str">
        <f>IF(ISBLANK(intern1!C29),"",intern1!C29)</f>
        <v>NEU1</v>
      </c>
      <c r="D36" s="709" t="str">
        <f>IF(ISBLANK(intern1!D29),"",intern1!D29)</f>
        <v>Neurologie</v>
      </c>
      <c r="E36" s="714" t="str">
        <f>IF(ISBLANK(intern1!I29),"",intern1!I29)</f>
        <v>BP</v>
      </c>
      <c r="F36" s="709" t="str">
        <f>IF(ISBLANK(intern1!E29),"",intern1!E29)</f>
        <v>(Neurologie)</v>
      </c>
      <c r="G36" s="715">
        <f>IF(ISBLANK(intern1!F29),"",intern1!F29)</f>
        <v>2</v>
      </c>
      <c r="H36" s="710">
        <f>IF(ISBLANK(intern1!G29),"",intern1!G29)</f>
        <v>2</v>
      </c>
      <c r="I36" s="715" t="str">
        <f>IF(ISBLANK(intern1!H29),"",intern1!H29)</f>
        <v/>
      </c>
      <c r="J36" s="709" t="str">
        <f>IF(ISBLANK(intern1!J29),"",intern1!J29)</f>
        <v/>
      </c>
      <c r="K36" s="709" t="str">
        <f>IF(ISBLANK(intern1!K29),"",intern1!K29)</f>
        <v/>
      </c>
      <c r="L36" s="715" t="str">
        <f>IF(ISBLANK(intern1!L29),"",intern1!L29)</f>
        <v/>
      </c>
      <c r="M36" s="710" t="str">
        <f>IF(ISBLANK(intern1!M29),"",intern1!M29)</f>
        <v/>
      </c>
      <c r="N36" s="711" t="str">
        <f>IF(ISBLANK(intern1!N29),"",intern1!N29)</f>
        <v/>
      </c>
    </row>
    <row r="37" spans="1:14" s="47" customFormat="1" ht="50" x14ac:dyDescent="0.25">
      <c r="A37" s="80" t="str">
        <f>IF(ISBLANK(intern1!A30),"",intern1!A30)</f>
        <v/>
      </c>
      <c r="B37" s="2" t="str">
        <f>IF(ISBLANK(intern1!B30),"",intern1!B30)</f>
        <v/>
      </c>
      <c r="C37" s="699" t="str">
        <f>IF(ISBLANK(intern1!C30),"",intern1!C30)</f>
        <v>NEU2</v>
      </c>
      <c r="D37" s="699" t="str">
        <f>IF(ISBLANK(intern1!D30),"",intern1!D30)</f>
        <v>Sekundäre bösartige Neubildung des Nervensystems</v>
      </c>
      <c r="E37" s="699" t="str">
        <f>IF(ISBLANK(intern1!I30),"",intern1!I30)</f>
        <v>BP</v>
      </c>
      <c r="F37" s="699" t="str">
        <f>IF(ISBLANK(intern1!E30),"",intern1!E30)</f>
        <v>Allgemeine Innere Medizin
Neurologie
Radio-Onkologie / Strahlentherapie
Medizinische Onkologie</v>
      </c>
      <c r="G37" s="701">
        <f>IF(ISBLANK(intern1!F30),"",intern1!F30)</f>
        <v>2</v>
      </c>
      <c r="H37" s="701">
        <f>IF(ISBLANK(intern1!G30),"",intern1!G30)</f>
        <v>2</v>
      </c>
      <c r="I37" s="701" t="str">
        <f>IF(ISBLANK(intern1!H30),"",intern1!H30)</f>
        <v/>
      </c>
      <c r="J37" s="699" t="str">
        <f>IF(ISBLANK(intern1!J30),"",intern1!J30)</f>
        <v/>
      </c>
      <c r="K37" s="699" t="str">
        <f>IF(ISBLANK(intern1!K30),"",intern1!K30)</f>
        <v/>
      </c>
      <c r="L37" s="701" t="str">
        <f>IF(ISBLANK(intern1!L30),"",intern1!L30)</f>
        <v>ja</v>
      </c>
      <c r="M37" s="701" t="str">
        <f>IF(ISBLANK(intern1!M30),"",intern1!M30)</f>
        <v/>
      </c>
      <c r="N37" s="702" t="str">
        <f>IF(ISBLANK(intern1!N30),"",intern1!N30)</f>
        <v/>
      </c>
    </row>
    <row r="38" spans="1:14" s="47" customFormat="1" ht="25" x14ac:dyDescent="0.25">
      <c r="A38" s="80" t="str">
        <f>IF(ISBLANK(intern1!A31),"",intern1!A31)</f>
        <v/>
      </c>
      <c r="B38" s="2" t="str">
        <f>IF(ISBLANK(intern1!B31),"",intern1!B31)</f>
        <v/>
      </c>
      <c r="C38" s="699" t="str">
        <f>IF(ISBLANK(intern1!C31),"",intern1!C31)</f>
        <v>NEU2.1</v>
      </c>
      <c r="D38" s="699" t="str">
        <f>IF(ISBLANK(intern1!D31),"",intern1!D31)</f>
        <v>Primäre Neubildung des Zentralnervensystems (ohne Palliativpatienten)</v>
      </c>
      <c r="E38" s="699" t="str">
        <f>IF(ISBLANK(intern1!I31),"",intern1!I31)</f>
        <v>BP</v>
      </c>
      <c r="F38" s="699" t="str">
        <f>IF(ISBLANK(intern1!E31),"",intern1!E31)</f>
        <v>Neurologie
Neurochirurgie</v>
      </c>
      <c r="G38" s="701">
        <f>IF(ISBLANK(intern1!F31),"",intern1!F31)</f>
        <v>2</v>
      </c>
      <c r="H38" s="701">
        <f>IF(ISBLANK(intern1!G31),"",intern1!G31)</f>
        <v>2</v>
      </c>
      <c r="I38" s="701" t="str">
        <f>IF(ISBLANK(intern1!H31),"",intern1!H31)</f>
        <v/>
      </c>
      <c r="J38" s="699" t="str">
        <f>IF(ISBLANK(intern1!J31),"",intern1!J31)</f>
        <v>NEU1 + NCH1</v>
      </c>
      <c r="K38" s="699" t="str">
        <f>IF(ISBLANK(intern1!K31),"",intern1!K31)</f>
        <v>RAO1</v>
      </c>
      <c r="L38" s="701" t="str">
        <f>IF(ISBLANK(intern1!L31),"",intern1!L31)</f>
        <v>ja</v>
      </c>
      <c r="M38" s="701" t="str">
        <f>IF(ISBLANK(intern1!M31),"",intern1!M31)</f>
        <v/>
      </c>
      <c r="N38" s="702" t="str">
        <f>IF(ISBLANK(intern1!N31),"",intern1!N31)</f>
        <v/>
      </c>
    </row>
    <row r="39" spans="1:14" s="47" customFormat="1" ht="37.5" x14ac:dyDescent="0.25">
      <c r="A39" s="80" t="str">
        <f>IF(ISBLANK(intern1!A32),"",intern1!A32)</f>
        <v/>
      </c>
      <c r="B39" s="2" t="str">
        <f>IF(ISBLANK(intern1!B32),"",intern1!B32)</f>
        <v/>
      </c>
      <c r="C39" s="699" t="str">
        <f>IF(ISBLANK(intern1!C32),"",intern1!C32)</f>
        <v>NEU3</v>
      </c>
      <c r="D39" s="699" t="str">
        <f>IF(ISBLANK(intern1!D32),"",intern1!D32)</f>
        <v>Zerebrovaskuläre Störungen</v>
      </c>
      <c r="E39" s="699" t="str">
        <f>IF(ISBLANK(intern1!I32),"",intern1!I32)</f>
        <v>BP</v>
      </c>
      <c r="F39" s="699" t="str">
        <f>IF(ISBLANK(intern1!E32),"",intern1!E32)</f>
        <v>Neurologie
Allgemeine Innere Medizin</v>
      </c>
      <c r="G39" s="701">
        <f>IF(ISBLANK(intern1!F32),"",intern1!F32)</f>
        <v>2</v>
      </c>
      <c r="H39" s="701">
        <f>IF(ISBLANK(intern1!G32),"",intern1!G32)</f>
        <v>2</v>
      </c>
      <c r="I39" s="701">
        <f>IF(ISBLANK(intern1!H32),"",intern1!H32)</f>
        <v>2</v>
      </c>
      <c r="J39" s="699" t="str">
        <f>IF(ISBLANK(intern1!J32),"",intern1!J32)</f>
        <v/>
      </c>
      <c r="K39" s="699" t="str">
        <f>IF(ISBLANK(intern1!K32),"",intern1!K32)</f>
        <v>NEU3.1</v>
      </c>
      <c r="L39" s="701" t="str">
        <f>IF(ISBLANK(intern1!L32),"",intern1!L32)</f>
        <v/>
      </c>
      <c r="M39" s="701" t="str">
        <f>IF(ISBLANK(intern1!M32),"",intern1!M32)</f>
        <v/>
      </c>
      <c r="N39" s="702" t="str">
        <f>IF(ISBLANK(intern1!N32),"",intern1!N32)</f>
        <v>Zertifizierte Stroke Unit gemäss der Swiss Federation of Clinical Neuro-Societies (SFCNS)</v>
      </c>
    </row>
    <row r="40" spans="1:14" s="872" customFormat="1" ht="25" hidden="1" outlineLevel="1" x14ac:dyDescent="0.25">
      <c r="A40" s="865" t="str">
        <f>IF(ISBLANK(intern1!A33),"",intern1!A33)</f>
        <v/>
      </c>
      <c r="B40" s="866" t="str">
        <f>IF(ISBLANK(intern1!B33),"",intern1!B33)</f>
        <v/>
      </c>
      <c r="C40" s="867" t="str">
        <f>IF(ISBLANK(intern1!C33),"",intern1!C33)</f>
        <v>NEU3.1</v>
      </c>
      <c r="D40" s="867" t="str">
        <f>IF(ISBLANK(intern1!D33),"",intern1!D33)</f>
        <v>Zerebrovaskuläre Störungen im Stroke Center (IVHSM)</v>
      </c>
      <c r="E40" s="866" t="str">
        <f>IF(ISBLANK(intern1!I33),"",intern1!I33)</f>
        <v/>
      </c>
      <c r="F40" s="867" t="str">
        <f>IF(ISBLANK(intern1!E33),"",intern1!E33)</f>
        <v/>
      </c>
      <c r="G40" s="870" t="str">
        <f>IF(ISBLANK(intern1!F33),"",intern1!F33)</f>
        <v/>
      </c>
      <c r="H40" s="870" t="str">
        <f>IF(ISBLANK(intern1!G33),"",intern1!G33)</f>
        <v/>
      </c>
      <c r="I40" s="870" t="str">
        <f>IF(ISBLANK(intern1!H33),"",intern1!H33)</f>
        <v/>
      </c>
      <c r="J40" s="867" t="str">
        <f>IF(ISBLANK(intern1!J33),"",intern1!J33)</f>
        <v/>
      </c>
      <c r="K40" s="867" t="str">
        <f>IF(ISBLANK(intern1!K33),"",intern1!K33)</f>
        <v/>
      </c>
      <c r="L40" s="870" t="str">
        <f>IF(ISBLANK(intern1!L33),"",intern1!L33)</f>
        <v/>
      </c>
      <c r="M40" s="870" t="str">
        <f>IF(ISBLANK(intern1!M33),"",intern1!M33)</f>
        <v/>
      </c>
      <c r="N40" s="871" t="str">
        <f>IF(ISBLANK(intern1!N33),"",intern1!N33)</f>
        <v>Es gelten die aktuellen IVHSM Anforderungen</v>
      </c>
    </row>
    <row r="41" spans="1:14" s="47" customFormat="1" ht="62.5" collapsed="1" x14ac:dyDescent="0.25">
      <c r="A41" s="80" t="str">
        <f>IF(ISBLANK(intern1!A34),"",intern1!A34)</f>
        <v/>
      </c>
      <c r="B41" s="2" t="str">
        <f>IF(ISBLANK(intern1!B34),"",intern1!B34)</f>
        <v/>
      </c>
      <c r="C41" s="699" t="str">
        <f>IF(ISBLANK(intern1!C34),"",intern1!C34)</f>
        <v>NEU4</v>
      </c>
      <c r="D41" s="699" t="str">
        <f>IF(ISBLANK(intern1!D34),"",intern1!D34)</f>
        <v>Epileptologie: Komplex-Diagnostik</v>
      </c>
      <c r="E41" s="700" t="str">
        <f>IF(ISBLANK(intern1!I34),"",intern1!I34)</f>
        <v/>
      </c>
      <c r="F41" s="699" t="str">
        <f>IF(ISBLANK(intern1!E34),"",intern1!E34)</f>
        <v>Neurologie</v>
      </c>
      <c r="G41" s="701">
        <f>IF(ISBLANK(intern1!F34),"",intern1!F34)</f>
        <v>2</v>
      </c>
      <c r="H41" s="701" t="str">
        <f>IF(ISBLANK(intern1!G34),"",intern1!G34)</f>
        <v/>
      </c>
      <c r="I41" s="701" t="str">
        <f>IF(ISBLANK(intern1!H34),"",intern1!H34)</f>
        <v/>
      </c>
      <c r="J41" s="699" t="str">
        <f>IF(ISBLANK(intern1!J34),"",intern1!J34)</f>
        <v/>
      </c>
      <c r="K41" s="699" t="str">
        <f>IF(ISBLANK(intern1!K34),"",intern1!K34)</f>
        <v>NEU4.1 + NEU4.2</v>
      </c>
      <c r="L41" s="701" t="str">
        <f>IF(ISBLANK(intern1!L34),"",intern1!L34)</f>
        <v/>
      </c>
      <c r="M41" s="701" t="str">
        <f>IF(ISBLANK(intern1!M34),"",intern1!M34)</f>
        <v>S:10</v>
      </c>
      <c r="N41" s="702" t="str">
        <f>IF(ISBLANK(intern1!N34),"",intern1!N34)</f>
        <v>Langzeit-Video/EEG-Monitoring obligatorisch; psychiatrische Mitbeurteilung bei nichtepileptischem psychogenem Anfall; FND-Fachpersonal und Überwachung bei Medikationsreduktion.</v>
      </c>
    </row>
    <row r="42" spans="1:14" s="47" customFormat="1" ht="37.5" x14ac:dyDescent="0.25">
      <c r="A42" s="80" t="str">
        <f>IF(ISBLANK(intern1!A35),"",intern1!A35)</f>
        <v/>
      </c>
      <c r="B42" s="2" t="str">
        <f>IF(ISBLANK(intern1!B35),"",intern1!B35)</f>
        <v/>
      </c>
      <c r="C42" s="699" t="str">
        <f>IF(ISBLANK(intern1!C35),"",intern1!C35)</f>
        <v>NEU4.1</v>
      </c>
      <c r="D42" s="699" t="str">
        <f>IF(ISBLANK(intern1!D35),"",intern1!D35)</f>
        <v>Epileptologie: Komplex-Behandlung</v>
      </c>
      <c r="E42" s="699" t="str">
        <f>IF(ISBLANK(intern1!I35),"",intern1!I35)</f>
        <v/>
      </c>
      <c r="F42" s="699" t="str">
        <f>IF(ISBLANK(intern1!E35),"",intern1!E35)</f>
        <v>Neurologie</v>
      </c>
      <c r="G42" s="701">
        <f>IF(ISBLANK(intern1!F35),"",intern1!F35)</f>
        <v>2</v>
      </c>
      <c r="H42" s="701" t="str">
        <f>IF(ISBLANK(intern1!G35),"",intern1!G35)</f>
        <v/>
      </c>
      <c r="I42" s="701" t="str">
        <f>IF(ISBLANK(intern1!H35),"",intern1!H35)</f>
        <v/>
      </c>
      <c r="J42" s="699" t="str">
        <f>IF(ISBLANK(intern1!J35),"",intern1!J35)</f>
        <v/>
      </c>
      <c r="K42" s="699" t="str">
        <f>IF(ISBLANK(intern1!K35),"",intern1!K35)</f>
        <v/>
      </c>
      <c r="L42" s="701" t="str">
        <f>IF(ISBLANK(intern1!L35),"",intern1!L35)</f>
        <v/>
      </c>
      <c r="M42" s="701" t="str">
        <f>IF(ISBLANK(intern1!M35),"",intern1!M35)</f>
        <v>S:10</v>
      </c>
      <c r="N42" s="702" t="str">
        <f>IF(ISBLANK(intern1!N35),"",intern1!N35)</f>
        <v>An jeder wöchentlichen Teambesprechung nehmen Vertreterinnen/Vertreter aller beteiligten Therapiebereiche teil.</v>
      </c>
    </row>
    <row r="43" spans="1:14" s="47" customFormat="1" ht="25" x14ac:dyDescent="0.25">
      <c r="A43" s="80"/>
      <c r="B43" s="2"/>
      <c r="C43" s="699" t="str">
        <f>IF(ISBLANK(intern1!C36),"",intern1!C36)</f>
        <v>NEU4.2</v>
      </c>
      <c r="D43" s="699" t="str">
        <f>IF(ISBLANK(intern1!D36),"",intern1!D36)</f>
        <v>Epileptologie: Prächirurgische Epilepsiediagnostik (Phase I)</v>
      </c>
      <c r="E43" s="699" t="str">
        <f>IF(ISBLANK(intern1!I36),"",intern1!I36)</f>
        <v/>
      </c>
      <c r="F43" s="699" t="str">
        <f>IF(ISBLANK(intern1!E36),"",intern1!E36)</f>
        <v>Neurologie</v>
      </c>
      <c r="G43" s="701">
        <f>IF(ISBLANK(intern1!F36),"",intern1!F36)</f>
        <v>2</v>
      </c>
      <c r="H43" s="701" t="str">
        <f>IF(ISBLANK(intern1!G36),"",intern1!G36)</f>
        <v/>
      </c>
      <c r="I43" s="701" t="str">
        <f>IF(ISBLANK(intern1!H36),"",intern1!H36)</f>
        <v/>
      </c>
      <c r="J43" s="699" t="str">
        <f>IF(ISBLANK(intern1!J36),"",intern1!J36)</f>
        <v/>
      </c>
      <c r="K43" s="699" t="str">
        <f>IF(ISBLANK(intern1!K36),"",intern1!K36)</f>
        <v/>
      </c>
      <c r="L43" s="701" t="str">
        <f>IF(ISBLANK(intern1!L36),"",intern1!L36)</f>
        <v/>
      </c>
      <c r="M43" s="701" t="str">
        <f>IF(ISBLANK(intern1!M36),"",intern1!M36)</f>
        <v/>
      </c>
      <c r="N43" s="702" t="str">
        <f>IF(ISBLANK(intern1!N36),"",intern1!N36)</f>
        <v/>
      </c>
    </row>
    <row r="44" spans="1:14" s="872" customFormat="1" ht="25" hidden="1" outlineLevel="1" x14ac:dyDescent="0.25">
      <c r="A44" s="865" t="str">
        <f>IF(ISBLANK(intern1!A36),"",intern1!A36)</f>
        <v/>
      </c>
      <c r="B44" s="866" t="str">
        <f>IF(ISBLANK(intern1!B36),"",intern1!B36)</f>
        <v/>
      </c>
      <c r="C44" s="867" t="str">
        <f>IF(ISBLANK(intern1!C37),"",intern1!C37)</f>
        <v>NEU4.2.1</v>
      </c>
      <c r="D44" s="867" t="str">
        <f>IF(ISBLANK(intern1!D37),"",intern1!D37)</f>
        <v>Epileptologie: Prächirurgische Epilepsiediagnostik (Phase II) (IVHSM)</v>
      </c>
      <c r="E44" s="867" t="str">
        <f>IF(ISBLANK(intern1!I37),"",intern1!I37)</f>
        <v/>
      </c>
      <c r="F44" s="867" t="str">
        <f>IF(ISBLANK(intern1!E37),"",intern1!E37)</f>
        <v/>
      </c>
      <c r="G44" s="870" t="str">
        <f>IF(ISBLANK(intern1!F37),"",intern1!F37)</f>
        <v/>
      </c>
      <c r="H44" s="870" t="str">
        <f>IF(ISBLANK(intern1!G37),"",intern1!G37)</f>
        <v/>
      </c>
      <c r="I44" s="870" t="str">
        <f>IF(ISBLANK(intern1!H37),"",intern1!H37)</f>
        <v/>
      </c>
      <c r="J44" s="867" t="str">
        <f>IF(ISBLANK(intern1!J37),"",intern1!J37)</f>
        <v/>
      </c>
      <c r="K44" s="867" t="str">
        <f>IF(ISBLANK(intern1!K37),"",intern1!K37)</f>
        <v/>
      </c>
      <c r="L44" s="870" t="str">
        <f>IF(ISBLANK(intern1!L37),"",intern1!L37)</f>
        <v/>
      </c>
      <c r="M44" s="870" t="str">
        <f>IF(ISBLANK(intern1!M37),"",intern1!M37)</f>
        <v/>
      </c>
      <c r="N44" s="871" t="str">
        <f>IF(ISBLANK(intern1!N37),"",intern1!N37)</f>
        <v>Es gelten die aktuellen IVHSM Anforderungen</v>
      </c>
    </row>
    <row r="45" spans="1:14" s="47" customFormat="1" ht="25" collapsed="1" x14ac:dyDescent="0.25">
      <c r="A45" s="80" t="str">
        <f>IF(ISBLANK(intern1!A38),"",intern1!A38)</f>
        <v/>
      </c>
      <c r="B45" s="708" t="str">
        <f>IF(ISBLANK(intern1!B38),"",intern1!B38)</f>
        <v>Ophthalmologie</v>
      </c>
      <c r="C45" s="709" t="str">
        <f>IF(ISBLANK(intern1!C38),"",intern1!C38)</f>
        <v>AUG1</v>
      </c>
      <c r="D45" s="709" t="str">
        <f>IF(ISBLANK(intern1!D38),"",intern1!D38)</f>
        <v>Ophthalmologie</v>
      </c>
      <c r="E45" s="709" t="str">
        <f>IF(ISBLANK(intern1!I38),"",intern1!I38)</f>
        <v>BPE/BP</v>
      </c>
      <c r="F45" s="709" t="str">
        <f>IF(ISBLANK(intern1!E38),"",intern1!E38)</f>
        <v>(Ophthalmologie mit Schwerpunkt Ophthalmochirurgie)</v>
      </c>
      <c r="G45" s="710">
        <f>IF(ISBLANK(intern1!F38),"",intern1!F38)</f>
        <v>2</v>
      </c>
      <c r="H45" s="710" t="str">
        <f>IF(ISBLANK(intern1!G38),"",intern1!G38)</f>
        <v/>
      </c>
      <c r="I45" s="710">
        <f>IF(ISBLANK(intern1!H38),"",intern1!H38)</f>
        <v>1</v>
      </c>
      <c r="J45" s="709" t="str">
        <f>IF(ISBLANK(intern1!J38),"",intern1!J38)</f>
        <v/>
      </c>
      <c r="K45" s="709" t="str">
        <f>IF(ISBLANK(intern1!K38),"",intern1!K38)</f>
        <v/>
      </c>
      <c r="L45" s="710" t="str">
        <f>IF(ISBLANK(intern1!L38),"",intern1!L38)</f>
        <v/>
      </c>
      <c r="M45" s="710" t="str">
        <f>IF(ISBLANK(intern1!M38),"",intern1!M38)</f>
        <v/>
      </c>
      <c r="N45" s="711" t="str">
        <f>IF(ISBLANK(intern1!N38),"",intern1!N38)</f>
        <v/>
      </c>
    </row>
    <row r="46" spans="1:14" s="47" customFormat="1" ht="25" x14ac:dyDescent="0.25">
      <c r="A46" s="80" t="str">
        <f>IF(ISBLANK(intern1!A39),"",intern1!A39)</f>
        <v/>
      </c>
      <c r="B46" s="2" t="str">
        <f>IF(ISBLANK(intern1!B39),"",intern1!B39)</f>
        <v/>
      </c>
      <c r="C46" s="699" t="str">
        <f>IF(ISBLANK(intern1!C39),"",intern1!C39)</f>
        <v>AUG1.1</v>
      </c>
      <c r="D46" s="699" t="str">
        <f>IF(ISBLANK(intern1!D39),"",intern1!D39)</f>
        <v>Strabologie</v>
      </c>
      <c r="E46" s="700" t="str">
        <f>IF(ISBLANK(intern1!I39),"",intern1!I39)</f>
        <v>BPE/BP</v>
      </c>
      <c r="F46" s="699" t="str">
        <f>IF(ISBLANK(intern1!E39),"",intern1!E39)</f>
        <v>(Ophthalmologie mit Schwerpunkt Ophthalmochirurgie)</v>
      </c>
      <c r="G46" s="701">
        <f>IF(ISBLANK(intern1!F39),"",intern1!F39)</f>
        <v>2</v>
      </c>
      <c r="H46" s="701" t="str">
        <f>IF(ISBLANK(intern1!G39),"",intern1!G39)</f>
        <v/>
      </c>
      <c r="I46" s="701">
        <f>IF(ISBLANK(intern1!H39),"",intern1!H39)</f>
        <v>1</v>
      </c>
      <c r="J46" s="699" t="str">
        <f>IF(ISBLANK(intern1!J39),"",intern1!J39)</f>
        <v/>
      </c>
      <c r="K46" s="699" t="str">
        <f>IF(ISBLANK(intern1!K39),"",intern1!K39)</f>
        <v/>
      </c>
      <c r="L46" s="701" t="str">
        <f>IF(ISBLANK(intern1!L39),"",intern1!L39)</f>
        <v/>
      </c>
      <c r="M46" s="701" t="str">
        <f>IF(ISBLANK(intern1!M39),"",intern1!M39)</f>
        <v/>
      </c>
      <c r="N46" s="702" t="str">
        <f>IF(ISBLANK(intern1!N39),"",intern1!N39)</f>
        <v/>
      </c>
    </row>
    <row r="47" spans="1:14" s="47" customFormat="1" ht="25" x14ac:dyDescent="0.25">
      <c r="A47" s="80" t="str">
        <f>IF(ISBLANK(intern1!A40),"",intern1!A40)</f>
        <v/>
      </c>
      <c r="B47" s="2" t="str">
        <f>IF(ISBLANK(intern1!B40),"",intern1!B40)</f>
        <v/>
      </c>
      <c r="C47" s="699" t="str">
        <f>IF(ISBLANK(intern1!C40),"",intern1!C40)</f>
        <v>AUG1.2</v>
      </c>
      <c r="D47" s="699" t="str">
        <f>IF(ISBLANK(intern1!D40),"",intern1!D40)</f>
        <v>Orbita, Lider, Tränenwege</v>
      </c>
      <c r="E47" s="699" t="str">
        <f>IF(ISBLANK(intern1!I40),"",intern1!I40)</f>
        <v>BPE/BP</v>
      </c>
      <c r="F47" s="699" t="str">
        <f>IF(ISBLANK(intern1!E40),"",intern1!E40)</f>
        <v>(Ophthalmologie mit Schwerpunkt Ophthalmochirurgie)</v>
      </c>
      <c r="G47" s="701">
        <f>IF(ISBLANK(intern1!F40),"",intern1!F40)</f>
        <v>2</v>
      </c>
      <c r="H47" s="701" t="str">
        <f>IF(ISBLANK(intern1!G40),"",intern1!G40)</f>
        <v/>
      </c>
      <c r="I47" s="701">
        <f>IF(ISBLANK(intern1!H40),"",intern1!H40)</f>
        <v>1</v>
      </c>
      <c r="J47" s="699" t="str">
        <f>IF(ISBLANK(intern1!J40),"",intern1!J40)</f>
        <v/>
      </c>
      <c r="K47" s="699" t="str">
        <f>IF(ISBLANK(intern1!K40),"",intern1!K40)</f>
        <v/>
      </c>
      <c r="L47" s="701" t="str">
        <f>IF(ISBLANK(intern1!L40),"",intern1!L40)</f>
        <v/>
      </c>
      <c r="M47" s="701" t="str">
        <f>IF(ISBLANK(intern1!M40),"",intern1!M40)</f>
        <v/>
      </c>
      <c r="N47" s="702" t="str">
        <f>IF(ISBLANK(intern1!N40),"",intern1!N40)</f>
        <v/>
      </c>
    </row>
    <row r="48" spans="1:14" s="47" customFormat="1" ht="25" x14ac:dyDescent="0.25">
      <c r="A48" s="80" t="str">
        <f>IF(ISBLANK(intern1!A41),"",intern1!A41)</f>
        <v/>
      </c>
      <c r="B48" s="2" t="str">
        <f>IF(ISBLANK(intern1!B41),"",intern1!B41)</f>
        <v/>
      </c>
      <c r="C48" s="699" t="str">
        <f>IF(ISBLANK(intern1!C41),"",intern1!C41)</f>
        <v>AUG1.3</v>
      </c>
      <c r="D48" s="699" t="str">
        <f>IF(ISBLANK(intern1!D41),"",intern1!D41)</f>
        <v>Spezialisierte Vordersegmentchirurgie</v>
      </c>
      <c r="E48" s="2" t="str">
        <f>IF(ISBLANK(intern1!I41),"",intern1!I41)</f>
        <v>BPE/BP</v>
      </c>
      <c r="F48" s="699" t="str">
        <f>IF(ISBLANK(intern1!E41),"",intern1!E41)</f>
        <v>(Ophthalmologie mit Schwerpunkt Ophthalmochirurgie)</v>
      </c>
      <c r="G48" s="701">
        <f>IF(ISBLANK(intern1!F41),"",intern1!F41)</f>
        <v>2</v>
      </c>
      <c r="H48" s="701" t="str">
        <f>IF(ISBLANK(intern1!G41),"",intern1!G41)</f>
        <v/>
      </c>
      <c r="I48" s="701">
        <f>IF(ISBLANK(intern1!H41),"",intern1!H41)</f>
        <v>1</v>
      </c>
      <c r="J48" s="699" t="str">
        <f>IF(ISBLANK(intern1!J41),"",intern1!J41)</f>
        <v/>
      </c>
      <c r="K48" s="699" t="str">
        <f>IF(ISBLANK(intern1!K41),"",intern1!K41)</f>
        <v/>
      </c>
      <c r="L48" s="701" t="str">
        <f>IF(ISBLANK(intern1!L41),"",intern1!L41)</f>
        <v/>
      </c>
      <c r="M48" s="701" t="str">
        <f>IF(ISBLANK(intern1!M41),"",intern1!M41)</f>
        <v/>
      </c>
      <c r="N48" s="702" t="str">
        <f>IF(ISBLANK(intern1!N41),"",intern1!N41)</f>
        <v/>
      </c>
    </row>
    <row r="49" spans="1:14" s="47" customFormat="1" ht="25" x14ac:dyDescent="0.25">
      <c r="A49" s="80" t="str">
        <f>IF(ISBLANK(intern1!A42),"",intern1!A42)</f>
        <v/>
      </c>
      <c r="B49" s="2" t="str">
        <f>IF(ISBLANK(intern1!B42),"",intern1!B42)</f>
        <v/>
      </c>
      <c r="C49" s="699" t="str">
        <f>IF(ISBLANK(intern1!C42),"",intern1!C42)</f>
        <v>AUG1.4</v>
      </c>
      <c r="D49" s="699" t="str">
        <f>IF(ISBLANK(intern1!D42),"",intern1!D42)</f>
        <v>Katarakt</v>
      </c>
      <c r="E49" s="699" t="str">
        <f>IF(ISBLANK(intern1!I42),"",intern1!I42)</f>
        <v>BPE/BP</v>
      </c>
      <c r="F49" s="699" t="str">
        <f>IF(ISBLANK(intern1!E42),"",intern1!E42)</f>
        <v>(Ophthalmologie mit Schwerpunkt Ophthalmochirurgie)</v>
      </c>
      <c r="G49" s="701">
        <f>IF(ISBLANK(intern1!F42),"",intern1!F42)</f>
        <v>2</v>
      </c>
      <c r="H49" s="701" t="str">
        <f>IF(ISBLANK(intern1!G42),"",intern1!G42)</f>
        <v/>
      </c>
      <c r="I49" s="701">
        <f>IF(ISBLANK(intern1!H42),"",intern1!H42)</f>
        <v>1</v>
      </c>
      <c r="J49" s="699" t="str">
        <f>IF(ISBLANK(intern1!J42),"",intern1!J42)</f>
        <v/>
      </c>
      <c r="K49" s="699" t="str">
        <f>IF(ISBLANK(intern1!K42),"",intern1!K42)</f>
        <v/>
      </c>
      <c r="L49" s="701" t="str">
        <f>IF(ISBLANK(intern1!L42),"",intern1!L42)</f>
        <v/>
      </c>
      <c r="M49" s="701" t="str">
        <f>IF(ISBLANK(intern1!M42),"",intern1!M42)</f>
        <v/>
      </c>
      <c r="N49" s="702" t="str">
        <f>IF(ISBLANK(intern1!N42),"",intern1!N42)</f>
        <v/>
      </c>
    </row>
    <row r="50" spans="1:14" s="47" customFormat="1" ht="25" x14ac:dyDescent="0.25">
      <c r="A50" s="716" t="str">
        <f>IF(ISBLANK(intern1!A43),"",intern1!A43)</f>
        <v/>
      </c>
      <c r="B50" s="2" t="str">
        <f>IF(ISBLANK(intern1!B43),"",intern1!B43)</f>
        <v/>
      </c>
      <c r="C50" s="699" t="str">
        <f>IF(ISBLANK(intern1!C43),"",intern1!C43)</f>
        <v>AUG1.5</v>
      </c>
      <c r="D50" s="699" t="str">
        <f>IF(ISBLANK(intern1!D43),"",intern1!D43)</f>
        <v>Glaskörper/Netzhautprobleme</v>
      </c>
      <c r="E50" s="2" t="str">
        <f>IF(ISBLANK(intern1!I43),"",intern1!I43)</f>
        <v>BPE/BP</v>
      </c>
      <c r="F50" s="699" t="str">
        <f>IF(ISBLANK(intern1!E43),"",intern1!E43)</f>
        <v>(Ophthalmologie mit Schwerpunkt Ophthalmochirurgie)</v>
      </c>
      <c r="G50" s="701">
        <f>IF(ISBLANK(intern1!F43),"",intern1!F43)</f>
        <v>2</v>
      </c>
      <c r="H50" s="701" t="str">
        <f>IF(ISBLANK(intern1!G43),"",intern1!G43)</f>
        <v/>
      </c>
      <c r="I50" s="701">
        <f>IF(ISBLANK(intern1!H43),"",intern1!H43)</f>
        <v>1</v>
      </c>
      <c r="J50" s="699" t="str">
        <f>IF(ISBLANK(intern1!J43),"",intern1!J43)</f>
        <v/>
      </c>
      <c r="K50" s="699" t="str">
        <f>IF(ISBLANK(intern1!K43),"",intern1!K43)</f>
        <v/>
      </c>
      <c r="L50" s="701" t="str">
        <f>IF(ISBLANK(intern1!L43),"",intern1!L43)</f>
        <v/>
      </c>
      <c r="M50" s="701" t="str">
        <f>IF(ISBLANK(intern1!M43),"",intern1!M43)</f>
        <v/>
      </c>
      <c r="N50" s="702" t="str">
        <f>IF(ISBLANK(intern1!N43),"",intern1!N43)</f>
        <v/>
      </c>
    </row>
    <row r="51" spans="1:14" s="47" customFormat="1" ht="25" x14ac:dyDescent="0.25">
      <c r="A51" s="80" t="str">
        <f>IF(ISBLANK(intern1!A44),"",intern1!A44)</f>
        <v>Innere Organe</v>
      </c>
      <c r="B51" s="717" t="str">
        <f>IF(ISBLANK(intern1!B44),"",intern1!B44)</f>
        <v>Endokrinologie</v>
      </c>
      <c r="C51" s="717" t="str">
        <f>IF(ISBLANK(intern1!C44),"",intern1!C44)</f>
        <v>END1</v>
      </c>
      <c r="D51" s="717" t="str">
        <f>IF(ISBLANK(intern1!D44),"",intern1!D44)</f>
        <v>Endokrinologie</v>
      </c>
      <c r="E51" s="717" t="str">
        <f>IF(ISBLANK(intern1!I44),"",intern1!I44)</f>
        <v>BP</v>
      </c>
      <c r="F51" s="717" t="str">
        <f>IF(ISBLANK(intern1!E44),"",intern1!E44)</f>
        <v>(Endokrinologie / Diabetologie)</v>
      </c>
      <c r="G51" s="718">
        <f>IF(ISBLANK(intern1!F44),"",intern1!F44)</f>
        <v>1</v>
      </c>
      <c r="H51" s="718">
        <f>IF(ISBLANK(intern1!G44),"",intern1!G44)</f>
        <v>1</v>
      </c>
      <c r="I51" s="718">
        <f>IF(ISBLANK(intern1!H44),"",intern1!H44)</f>
        <v>1</v>
      </c>
      <c r="J51" s="717" t="str">
        <f>IF(ISBLANK(intern1!J44),"",intern1!J44)</f>
        <v/>
      </c>
      <c r="K51" s="717" t="str">
        <f>IF(ISBLANK(intern1!K44),"",intern1!K44)</f>
        <v/>
      </c>
      <c r="L51" s="718" t="str">
        <f>IF(ISBLANK(intern1!L44),"",intern1!L44)</f>
        <v/>
      </c>
      <c r="M51" s="718" t="str">
        <f>IF(ISBLANK(intern1!M44),"",intern1!M44)</f>
        <v/>
      </c>
      <c r="N51" s="719" t="str">
        <f>IF(ISBLANK(intern1!N44),"",intern1!N44)</f>
        <v>Ernährungs- und Diabetesberatung durch entsprechendes Fachpersonal.</v>
      </c>
    </row>
    <row r="52" spans="1:14" s="47" customFormat="1" x14ac:dyDescent="0.25">
      <c r="A52" s="80" t="str">
        <f>IF(ISBLANK(intern1!A45),"",intern1!A45)</f>
        <v/>
      </c>
      <c r="B52" s="2" t="str">
        <f>IF(ISBLANK(intern1!B45),"",intern1!B45)</f>
        <v>Gastroenterologie</v>
      </c>
      <c r="C52" s="709" t="str">
        <f>IF(ISBLANK(intern1!C45),"",intern1!C45)</f>
        <v>GAE1</v>
      </c>
      <c r="D52" s="709" t="str">
        <f>IF(ISBLANK(intern1!D45),"",intern1!D45)</f>
        <v>Gastroenterologie</v>
      </c>
      <c r="E52" s="709" t="str">
        <f>IF(ISBLANK(intern1!I45),"",intern1!I45)</f>
        <v>BP</v>
      </c>
      <c r="F52" s="709" t="str">
        <f>IF(ISBLANK(intern1!E45),"",intern1!E45)</f>
        <v>(Gastroenterologie)</v>
      </c>
      <c r="G52" s="710">
        <f>IF(ISBLANK(intern1!F45),"",intern1!F45)</f>
        <v>2</v>
      </c>
      <c r="H52" s="710">
        <f>IF(ISBLANK(intern1!G45),"",intern1!G45)</f>
        <v>2</v>
      </c>
      <c r="I52" s="710">
        <f>IF(ISBLANK(intern1!H45),"",intern1!H45)</f>
        <v>1</v>
      </c>
      <c r="J52" s="709" t="str">
        <f>IF(ISBLANK(intern1!J45),"",intern1!J45)</f>
        <v/>
      </c>
      <c r="K52" s="709" t="str">
        <f>IF(ISBLANK(intern1!K45),"",intern1!K45)</f>
        <v>VIS1</v>
      </c>
      <c r="L52" s="710" t="str">
        <f>IF(ISBLANK(intern1!L45),"",intern1!L45)</f>
        <v>ja</v>
      </c>
      <c r="M52" s="710" t="str">
        <f>IF(ISBLANK(intern1!M45),"",intern1!M45)</f>
        <v/>
      </c>
      <c r="N52" s="711" t="str">
        <f>IF(ISBLANK(intern1!N45),"",intern1!N45)</f>
        <v/>
      </c>
    </row>
    <row r="53" spans="1:14" s="47" customFormat="1" x14ac:dyDescent="0.25">
      <c r="A53" s="80" t="str">
        <f>IF(ISBLANK(intern1!A46),"",intern1!A46)</f>
        <v/>
      </c>
      <c r="B53" s="2" t="str">
        <f>IF(ISBLANK(intern1!B46),"",intern1!B46)</f>
        <v/>
      </c>
      <c r="C53" s="705" t="str">
        <f>IF(ISBLANK(intern1!C46),"",intern1!C46)</f>
        <v>GAE1.1</v>
      </c>
      <c r="D53" s="705" t="str">
        <f>IF(ISBLANK(intern1!D46),"",intern1!D46)</f>
        <v>Spezialisierte Gastroenterologie</v>
      </c>
      <c r="E53" s="2" t="str">
        <f>IF(ISBLANK(intern1!I46),"",intern1!I46)</f>
        <v>BP</v>
      </c>
      <c r="F53" s="705" t="str">
        <f>IF(ISBLANK(intern1!E46),"",intern1!E46)</f>
        <v>Gastroenterologie</v>
      </c>
      <c r="G53" s="706">
        <f>IF(ISBLANK(intern1!F46),"",intern1!F46)</f>
        <v>2</v>
      </c>
      <c r="H53" s="706">
        <f>IF(ISBLANK(intern1!G46),"",intern1!G46)</f>
        <v>2</v>
      </c>
      <c r="I53" s="706">
        <f>IF(ISBLANK(intern1!H46),"",intern1!H46)</f>
        <v>2</v>
      </c>
      <c r="J53" s="705" t="str">
        <f>IF(ISBLANK(intern1!J46),"",intern1!J46)</f>
        <v/>
      </c>
      <c r="K53" s="705" t="str">
        <f>IF(ISBLANK(intern1!K46),"",intern1!K46)</f>
        <v/>
      </c>
      <c r="L53" s="706" t="str">
        <f>IF(ISBLANK(intern1!L46),"",intern1!L46)</f>
        <v>ja</v>
      </c>
      <c r="M53" s="706" t="str">
        <f>IF(ISBLANK(intern1!M46),"",intern1!M46)</f>
        <v/>
      </c>
      <c r="N53" s="707" t="str">
        <f>IF(ISBLANK(intern1!N46),"",intern1!N46)</f>
        <v/>
      </c>
    </row>
    <row r="54" spans="1:14" s="47" customFormat="1" ht="50" x14ac:dyDescent="0.25">
      <c r="A54" s="80" t="str">
        <f>IF(ISBLANK(intern1!A47),"",intern1!A47)</f>
        <v/>
      </c>
      <c r="B54" s="708" t="str">
        <f>IF(ISBLANK(intern1!B47),"",intern1!B47)</f>
        <v>Viszeralchirurgie</v>
      </c>
      <c r="C54" s="709" t="str">
        <f>IF(ISBLANK(intern1!C47),"",intern1!C47)</f>
        <v>VIS1</v>
      </c>
      <c r="D54" s="709" t="str">
        <f>IF(ISBLANK(intern1!D47),"",intern1!D47)</f>
        <v>Viszeralchirurgie</v>
      </c>
      <c r="E54" s="709" t="str">
        <f>IF(ISBLANK(intern1!I47),"",intern1!I47)</f>
        <v>BP</v>
      </c>
      <c r="F54" s="709" t="str">
        <f>IF(ISBLANK(intern1!E47),"",intern1!E47)</f>
        <v xml:space="preserve">(Facharzt für Chirurgie) </v>
      </c>
      <c r="G54" s="710">
        <f>IF(ISBLANK(intern1!F47),"",intern1!F47)</f>
        <v>2</v>
      </c>
      <c r="H54" s="710">
        <f>IF(ISBLANK(intern1!G47),"",intern1!G47)</f>
        <v>2</v>
      </c>
      <c r="I54" s="710">
        <f>IF(ISBLANK(intern1!H47),"",intern1!H47)</f>
        <v>1</v>
      </c>
      <c r="J54" s="709" t="str">
        <f>IF(ISBLANK(intern1!J47),"",intern1!J47)</f>
        <v>GAE1</v>
      </c>
      <c r="K54" s="709" t="str">
        <f>IF(ISBLANK(intern1!K47),"",intern1!K47)</f>
        <v/>
      </c>
      <c r="L54" s="710" t="str">
        <f>IF(ISBLANK(intern1!L47),"",intern1!L47)</f>
        <v>ja</v>
      </c>
      <c r="M54" s="710" t="str">
        <f>IF(ISBLANK(intern1!M47),"",intern1!M47)</f>
        <v/>
      </c>
      <c r="N54" s="711" t="str">
        <f>IF(ISBLANK(intern1!N47),"",intern1!N47)</f>
        <v>Qualitätsprogramm «Kolonchirurgie» in Umsetzung; Operateurinnen/Operateure für definierte Eingriffe erfassen; Teilnahme für Zürcher Listenspitäler mit VIS1 verpflichtend.</v>
      </c>
    </row>
    <row r="55" spans="1:14" s="872" customFormat="1" hidden="1" outlineLevel="1" x14ac:dyDescent="0.25">
      <c r="A55" s="865" t="str">
        <f>IF(ISBLANK(intern1!A48),"",intern1!A48)</f>
        <v/>
      </c>
      <c r="B55" s="866" t="str">
        <f>IF(ISBLANK(intern1!B48),"",intern1!B48)</f>
        <v/>
      </c>
      <c r="C55" s="867" t="str">
        <f>IF(ISBLANK(intern1!C48),"",intern1!C48)</f>
        <v>VIS1.1</v>
      </c>
      <c r="D55" s="867" t="str">
        <f>IF(ISBLANK(intern1!D48),"",intern1!D48)</f>
        <v>Grosse Pankreaseingriffe (IVHSM)</v>
      </c>
      <c r="E55" s="873" t="str">
        <f>IF(ISBLANK(intern1!I48),"",intern1!I48)</f>
        <v/>
      </c>
      <c r="F55" s="867" t="str">
        <f>IF(ISBLANK(intern1!E48),"",intern1!E48)</f>
        <v/>
      </c>
      <c r="G55" s="870" t="str">
        <f>IF(ISBLANK(intern1!F48),"",intern1!F48)</f>
        <v/>
      </c>
      <c r="H55" s="870" t="str">
        <f>IF(ISBLANK(intern1!G48),"",intern1!G48)</f>
        <v/>
      </c>
      <c r="I55" s="870" t="str">
        <f>IF(ISBLANK(intern1!H48),"",intern1!H48)</f>
        <v/>
      </c>
      <c r="J55" s="867" t="str">
        <f>IF(ISBLANK(intern1!J48),"",intern1!J48)</f>
        <v/>
      </c>
      <c r="K55" s="867" t="str">
        <f>IF(ISBLANK(intern1!K48),"",intern1!K48)</f>
        <v/>
      </c>
      <c r="L55" s="870" t="str">
        <f>IF(ISBLANK(intern1!L48),"",intern1!L48)</f>
        <v/>
      </c>
      <c r="M55" s="870" t="str">
        <f>IF(ISBLANK(intern1!M48),"",intern1!M48)</f>
        <v/>
      </c>
      <c r="N55" s="871" t="str">
        <f>IF(ISBLANK(intern1!N48),"",intern1!N48)</f>
        <v>Es gelten die aktuellen IVHSM Anforderungen</v>
      </c>
    </row>
    <row r="56" spans="1:14" s="872" customFormat="1" hidden="1" outlineLevel="1" x14ac:dyDescent="0.25">
      <c r="A56" s="865" t="str">
        <f>IF(ISBLANK(intern1!A49),"",intern1!A49)</f>
        <v/>
      </c>
      <c r="B56" s="866" t="str">
        <f>IF(ISBLANK(intern1!B49),"",intern1!B49)</f>
        <v/>
      </c>
      <c r="C56" s="867" t="str">
        <f>IF(ISBLANK(intern1!C49),"",intern1!C49)</f>
        <v>VIS1.2</v>
      </c>
      <c r="D56" s="867" t="str">
        <f>IF(ISBLANK(intern1!D49),"",intern1!D49)</f>
        <v>Grosse Lebereingriffe (IVHSM)</v>
      </c>
      <c r="E56" s="873" t="str">
        <f>IF(ISBLANK(intern1!I49),"",intern1!I49)</f>
        <v/>
      </c>
      <c r="F56" s="867" t="str">
        <f>IF(ISBLANK(intern1!E49),"",intern1!E49)</f>
        <v/>
      </c>
      <c r="G56" s="870" t="str">
        <f>IF(ISBLANK(intern1!F49),"",intern1!F49)</f>
        <v/>
      </c>
      <c r="H56" s="870" t="str">
        <f>IF(ISBLANK(intern1!G49),"",intern1!G49)</f>
        <v/>
      </c>
      <c r="I56" s="870" t="str">
        <f>IF(ISBLANK(intern1!H49),"",intern1!H49)</f>
        <v/>
      </c>
      <c r="J56" s="867" t="str">
        <f>IF(ISBLANK(intern1!J49),"",intern1!J49)</f>
        <v/>
      </c>
      <c r="K56" s="867" t="str">
        <f>IF(ISBLANK(intern1!K49),"",intern1!K49)</f>
        <v/>
      </c>
      <c r="L56" s="870" t="str">
        <f>IF(ISBLANK(intern1!L49),"",intern1!L49)</f>
        <v/>
      </c>
      <c r="M56" s="870" t="str">
        <f>IF(ISBLANK(intern1!M49),"",intern1!M49)</f>
        <v/>
      </c>
      <c r="N56" s="871" t="str">
        <f>IF(ISBLANK(intern1!N49),"",intern1!N49)</f>
        <v>Es gelten die aktuellen IVHSM Anforderungen</v>
      </c>
    </row>
    <row r="57" spans="1:14" s="872" customFormat="1" hidden="1" outlineLevel="1" x14ac:dyDescent="0.25">
      <c r="A57" s="865" t="str">
        <f>IF(ISBLANK(intern1!A50),"",intern1!A50)</f>
        <v/>
      </c>
      <c r="B57" s="866" t="str">
        <f>IF(ISBLANK(intern1!B50),"",intern1!B50)</f>
        <v/>
      </c>
      <c r="C57" s="867" t="str">
        <f>IF(ISBLANK(intern1!C50),"",intern1!C50)</f>
        <v>VIS1.3</v>
      </c>
      <c r="D57" s="867" t="str">
        <f>IF(ISBLANK(intern1!D50),"",intern1!D50)</f>
        <v>Oesophaguschirurgie (IVHSM)</v>
      </c>
      <c r="E57" s="867" t="str">
        <f>IF(ISBLANK(intern1!I50),"",intern1!I50)</f>
        <v/>
      </c>
      <c r="F57" s="867" t="str">
        <f>IF(ISBLANK(intern1!E50),"",intern1!E50)</f>
        <v/>
      </c>
      <c r="G57" s="870" t="str">
        <f>IF(ISBLANK(intern1!F50),"",intern1!F50)</f>
        <v/>
      </c>
      <c r="H57" s="870" t="str">
        <f>IF(ISBLANK(intern1!G50),"",intern1!G50)</f>
        <v/>
      </c>
      <c r="I57" s="870" t="str">
        <f>IF(ISBLANK(intern1!H50),"",intern1!H50)</f>
        <v/>
      </c>
      <c r="J57" s="867" t="str">
        <f>IF(ISBLANK(intern1!J50),"",intern1!J50)</f>
        <v/>
      </c>
      <c r="K57" s="867" t="str">
        <f>IF(ISBLANK(intern1!K50),"",intern1!K50)</f>
        <v/>
      </c>
      <c r="L57" s="870" t="str">
        <f>IF(ISBLANK(intern1!L50),"",intern1!L50)</f>
        <v/>
      </c>
      <c r="M57" s="870" t="str">
        <f>IF(ISBLANK(intern1!M50),"",intern1!M50)</f>
        <v/>
      </c>
      <c r="N57" s="871" t="str">
        <f>IF(ISBLANK(intern1!N50),"",intern1!N50)</f>
        <v>Es gelten die aktuellen IVHSM Anforderungen</v>
      </c>
    </row>
    <row r="58" spans="1:14" s="47" customFormat="1" ht="37.5" collapsed="1" x14ac:dyDescent="0.25">
      <c r="A58" s="80" t="str">
        <f>IF(ISBLANK(intern1!A51),"",intern1!A51)</f>
        <v/>
      </c>
      <c r="B58" s="2" t="str">
        <f>IF(ISBLANK(intern1!B51),"",intern1!B51)</f>
        <v/>
      </c>
      <c r="C58" s="699" t="str">
        <f>IF(ISBLANK(intern1!C51),"",intern1!C51)</f>
        <v>VIS1.4</v>
      </c>
      <c r="D58" s="699" t="str">
        <f>IF(ISBLANK(intern1!D51),"",intern1!D51)</f>
        <v>Bariatrische Chirurgie</v>
      </c>
      <c r="E58" s="699" t="str">
        <f>IF(ISBLANK(intern1!I51),"",intern1!I51)</f>
        <v>BP</v>
      </c>
      <c r="F58" s="699" t="str">
        <f>IF(ISBLANK(intern1!E51),"",intern1!E51)</f>
        <v>Chirurgie mit Schwerpunkt Viszeralchirurgie</v>
      </c>
      <c r="G58" s="701">
        <f>IF(ISBLANK(intern1!F51),"",intern1!F51)</f>
        <v>2</v>
      </c>
      <c r="H58" s="701">
        <f>IF(ISBLANK(intern1!G51),"",intern1!G51)</f>
        <v>2</v>
      </c>
      <c r="I58" s="701">
        <f>IF(ISBLANK(intern1!H51),"",intern1!H51)</f>
        <v>1</v>
      </c>
      <c r="J58" s="699" t="str">
        <f>IF(ISBLANK(intern1!J51),"",intern1!J51)</f>
        <v/>
      </c>
      <c r="K58" s="699" t="str">
        <f>IF(ISBLANK(intern1!K51),"",intern1!K51)</f>
        <v>END1</v>
      </c>
      <c r="L58" s="701" t="str">
        <f>IF(ISBLANK(intern1!L51),"",intern1!L51)</f>
        <v/>
      </c>
      <c r="M58" s="701" t="str">
        <f>IF(ISBLANK(intern1!M51),"",intern1!M51)</f>
        <v/>
      </c>
      <c r="N58" s="702" t="str">
        <f>IF(ISBLANK(intern1!N51),"",intern1!N51)</f>
        <v>SMOB-Kriterien sowie Zertifizierung/Anerkennung als Primär- oder Referenzzentrum erforderlich.</v>
      </c>
    </row>
    <row r="59" spans="1:14" s="872" customFormat="1" hidden="1" outlineLevel="1" x14ac:dyDescent="0.25">
      <c r="A59" s="865"/>
      <c r="B59" s="866"/>
      <c r="C59" s="867" t="str">
        <f>IF(ISBLANK(intern1!C52),"",intern1!C52)</f>
        <v>VIS1.4.1</v>
      </c>
      <c r="D59" s="867" t="str">
        <f>IF(ISBLANK(intern1!D52),"",intern1!D52)</f>
        <v>Spezialisierte Bariatrische Chirurgie (IVHSM)</v>
      </c>
      <c r="E59" s="866" t="str">
        <f>IF(ISBLANK(intern1!I52),"",intern1!I52)</f>
        <v/>
      </c>
      <c r="F59" s="867" t="str">
        <f>IF(ISBLANK(intern1!E52),"",intern1!E52)</f>
        <v/>
      </c>
      <c r="G59" s="870" t="str">
        <f>IF(ISBLANK(intern1!F52),"",intern1!F52)</f>
        <v/>
      </c>
      <c r="H59" s="870" t="str">
        <f>IF(ISBLANK(intern1!G52),"",intern1!G52)</f>
        <v/>
      </c>
      <c r="I59" s="870" t="str">
        <f>IF(ISBLANK(intern1!H52),"",intern1!H52)</f>
        <v/>
      </c>
      <c r="J59" s="867" t="str">
        <f>IF(ISBLANK(intern1!J52),"",intern1!J52)</f>
        <v/>
      </c>
      <c r="K59" s="867" t="str">
        <f>IF(ISBLANK(intern1!K52),"",intern1!K52)</f>
        <v/>
      </c>
      <c r="L59" s="870" t="str">
        <f>IF(ISBLANK(intern1!L52),"",intern1!L52)</f>
        <v/>
      </c>
      <c r="M59" s="870" t="str">
        <f>IF(ISBLANK(intern1!M52),"",intern1!M52)</f>
        <v/>
      </c>
      <c r="N59" s="871" t="str">
        <f>IF(ISBLANK(intern1!N52),"",intern1!N52)</f>
        <v>Es gelten die aktuellen IVHSM Anforderungen</v>
      </c>
    </row>
    <row r="60" spans="1:14" s="872" customFormat="1" hidden="1" outlineLevel="1" x14ac:dyDescent="0.25">
      <c r="A60" s="865" t="str">
        <f>IF(ISBLANK(intern1!A53),"",intern1!A53)</f>
        <v/>
      </c>
      <c r="B60" s="876" t="str">
        <f>IF(ISBLANK(intern1!B53),"",intern1!B53)</f>
        <v/>
      </c>
      <c r="C60" s="877" t="str">
        <f>IF(ISBLANK(intern1!C53),"",intern1!C53)</f>
        <v>VIS1.5</v>
      </c>
      <c r="D60" s="877" t="str">
        <f>IF(ISBLANK(intern1!D53),"",intern1!D53)</f>
        <v>Tiefe Rektumeingriffe (IVHSM)</v>
      </c>
      <c r="E60" s="873" t="str">
        <f>IF(ISBLANK(intern1!I53),"",intern1!I53)</f>
        <v/>
      </c>
      <c r="F60" s="877" t="str">
        <f>IF(ISBLANK(intern1!E53),"",intern1!E53)</f>
        <v/>
      </c>
      <c r="G60" s="878" t="str">
        <f>IF(ISBLANK(intern1!F53),"",intern1!F53)</f>
        <v/>
      </c>
      <c r="H60" s="878" t="str">
        <f>IF(ISBLANK(intern1!G53),"",intern1!G53)</f>
        <v/>
      </c>
      <c r="I60" s="878" t="str">
        <f>IF(ISBLANK(intern1!H53),"",intern1!H53)</f>
        <v/>
      </c>
      <c r="J60" s="877" t="str">
        <f>IF(ISBLANK(intern1!J53),"",intern1!J53)</f>
        <v/>
      </c>
      <c r="K60" s="877" t="str">
        <f>IF(ISBLANK(intern1!K53),"",intern1!K53)</f>
        <v/>
      </c>
      <c r="L60" s="878" t="str">
        <f>IF(ISBLANK(intern1!L53),"",intern1!L53)</f>
        <v/>
      </c>
      <c r="M60" s="878" t="str">
        <f>IF(ISBLANK(intern1!M53),"",intern1!M53)</f>
        <v/>
      </c>
      <c r="N60" s="879" t="str">
        <f>IF(ISBLANK(intern1!N53),"",intern1!N53)</f>
        <v>Es gelten die aktuellen IVHSM Anforderungen</v>
      </c>
    </row>
    <row r="61" spans="1:14" s="47" customFormat="1" ht="37.5" collapsed="1" x14ac:dyDescent="0.25">
      <c r="A61" s="80" t="str">
        <f>IF(ISBLANK(intern1!A54),"",intern1!A54)</f>
        <v/>
      </c>
      <c r="B61" s="708" t="str">
        <f>IF(ISBLANK(intern1!B54),"",intern1!B54)</f>
        <v>Hämatologie</v>
      </c>
      <c r="C61" s="709" t="str">
        <f>IF(ISBLANK(intern1!C54),"",intern1!C54)</f>
        <v>HAE1</v>
      </c>
      <c r="D61" s="709" t="str">
        <f>IF(ISBLANK(intern1!D54),"",intern1!D54)</f>
        <v>Aggressive Lymphome und akute Leukämien</v>
      </c>
      <c r="E61" s="709" t="str">
        <f>IF(ISBLANK(intern1!I54),"",intern1!I54)</f>
        <v>BP</v>
      </c>
      <c r="F61" s="709" t="str">
        <f>IF(ISBLANK(intern1!E54),"",intern1!E54)</f>
        <v>Hämatologie
Medizinische Onkologie
Allgemeine Innere Medizin</v>
      </c>
      <c r="G61" s="710">
        <f>IF(ISBLANK(intern1!F54),"",intern1!F54)</f>
        <v>1</v>
      </c>
      <c r="H61" s="710">
        <f>IF(ISBLANK(intern1!G54),"",intern1!G54)</f>
        <v>1</v>
      </c>
      <c r="I61" s="710">
        <f>IF(ISBLANK(intern1!H54),"",intern1!H54)</f>
        <v>2</v>
      </c>
      <c r="J61" s="709" t="str">
        <f>IF(ISBLANK(intern1!J54),"",intern1!J54)</f>
        <v>ONK1</v>
      </c>
      <c r="K61" s="709" t="str">
        <f>IF(ISBLANK(intern1!K54),"",intern1!K54)</f>
        <v/>
      </c>
      <c r="L61" s="710" t="str">
        <f>IF(ISBLANK(intern1!L54),"",intern1!L54)</f>
        <v>ja</v>
      </c>
      <c r="M61" s="710" t="str">
        <f>IF(ISBLANK(intern1!M54),"",intern1!M54)</f>
        <v/>
      </c>
      <c r="N61" s="711" t="str">
        <f>IF(ISBLANK(intern1!N54),"",intern1!N54)</f>
        <v/>
      </c>
    </row>
    <row r="62" spans="1:14" s="47" customFormat="1" ht="37.5" x14ac:dyDescent="0.25">
      <c r="A62" s="80" t="str">
        <f>IF(ISBLANK(intern1!A55),"",intern1!A55)</f>
        <v/>
      </c>
      <c r="B62" s="2" t="str">
        <f>IF(ISBLANK(intern1!B55),"",intern1!B55)</f>
        <v/>
      </c>
      <c r="C62" s="699" t="str">
        <f>IF(ISBLANK(intern1!C55),"",intern1!C55)</f>
        <v>HAE1.1</v>
      </c>
      <c r="D62" s="699" t="str">
        <f>IF(ISBLANK(intern1!D55),"",intern1!D55)</f>
        <v>Hoch-aggressive Lymphome und akute Leukämien mit kurativer Chemotherapie</v>
      </c>
      <c r="E62" s="699" t="str">
        <f>IF(ISBLANK(intern1!I55),"",intern1!I55)</f>
        <v>BP</v>
      </c>
      <c r="F62" s="699" t="str">
        <f>IF(ISBLANK(intern1!E55),"",intern1!E55)</f>
        <v>Hämatologie
Medizinische Onkologie
Allgemeine Innere Medizin</v>
      </c>
      <c r="G62" s="701">
        <f>IF(ISBLANK(intern1!F55),"",intern1!F55)</f>
        <v>1</v>
      </c>
      <c r="H62" s="701">
        <f>IF(ISBLANK(intern1!G55),"",intern1!G55)</f>
        <v>1</v>
      </c>
      <c r="I62" s="701">
        <f>IF(ISBLANK(intern1!H55),"",intern1!H55)</f>
        <v>2</v>
      </c>
      <c r="J62" s="699" t="str">
        <f>IF(ISBLANK(intern1!J55),"",intern1!J55)</f>
        <v>ONK1</v>
      </c>
      <c r="K62" s="699" t="str">
        <f>IF(ISBLANK(intern1!K55),"",intern1!K55)</f>
        <v/>
      </c>
      <c r="L62" s="701" t="str">
        <f>IF(ISBLANK(intern1!L55),"",intern1!L55)</f>
        <v>ja</v>
      </c>
      <c r="M62" s="701" t="str">
        <f>IF(ISBLANK(intern1!M55),"",intern1!M55)</f>
        <v>S:10</v>
      </c>
      <c r="N62" s="702" t="str">
        <f>IF(ISBLANK(intern1!N55),"",intern1!N55)</f>
        <v/>
      </c>
    </row>
    <row r="63" spans="1:14" s="47" customFormat="1" ht="37.5" x14ac:dyDescent="0.25">
      <c r="A63" s="80" t="str">
        <f>IF(ISBLANK(intern1!A56),"",intern1!A56)</f>
        <v/>
      </c>
      <c r="B63" s="2" t="str">
        <f>IF(ISBLANK(intern1!B56),"",intern1!B56)</f>
        <v/>
      </c>
      <c r="C63" s="699" t="str">
        <f>IF(ISBLANK(intern1!C56),"",intern1!C56)</f>
        <v>HAE2</v>
      </c>
      <c r="D63" s="699" t="str">
        <f>IF(ISBLANK(intern1!D56),"",intern1!D56)</f>
        <v>Indolente Lymphome und chronische Leukämien</v>
      </c>
      <c r="E63" s="699" t="str">
        <f>IF(ISBLANK(intern1!I56),"",intern1!I56)</f>
        <v>BP</v>
      </c>
      <c r="F63" s="699" t="str">
        <f>IF(ISBLANK(intern1!E56),"",intern1!E56)</f>
        <v>Hämatologie
Medizinische Onkologie
Allgemeine Innere Medizin</v>
      </c>
      <c r="G63" s="701">
        <f>IF(ISBLANK(intern1!F56),"",intern1!F56)</f>
        <v>1</v>
      </c>
      <c r="H63" s="701">
        <f>IF(ISBLANK(intern1!G56),"",intern1!G56)</f>
        <v>1</v>
      </c>
      <c r="I63" s="701">
        <f>IF(ISBLANK(intern1!H56),"",intern1!H56)</f>
        <v>1</v>
      </c>
      <c r="J63" s="699" t="str">
        <f>IF(ISBLANK(intern1!J56),"",intern1!J56)</f>
        <v>ONK1</v>
      </c>
      <c r="K63" s="699" t="str">
        <f>IF(ISBLANK(intern1!K56),"",intern1!K56)</f>
        <v/>
      </c>
      <c r="L63" s="701" t="str">
        <f>IF(ISBLANK(intern1!L56),"",intern1!L56)</f>
        <v>ja</v>
      </c>
      <c r="M63" s="701" t="str">
        <f>IF(ISBLANK(intern1!M56),"",intern1!M56)</f>
        <v/>
      </c>
      <c r="N63" s="702" t="str">
        <f>IF(ISBLANK(intern1!N56),"",intern1!N56)</f>
        <v/>
      </c>
    </row>
    <row r="64" spans="1:14" s="47" customFormat="1" ht="37.5" x14ac:dyDescent="0.25">
      <c r="A64" s="80" t="str">
        <f>IF(ISBLANK(intern1!A57),"",intern1!A57)</f>
        <v/>
      </c>
      <c r="B64" s="2" t="str">
        <f>IF(ISBLANK(intern1!B57),"",intern1!B57)</f>
        <v/>
      </c>
      <c r="C64" s="699" t="str">
        <f>IF(ISBLANK(intern1!C57),"",intern1!C57)</f>
        <v>HAE3</v>
      </c>
      <c r="D64" s="699" t="str">
        <f>IF(ISBLANK(intern1!D57),"",intern1!D57)</f>
        <v>Myeloproliferative Erkrankungen und Myelodysplastische Syndrome</v>
      </c>
      <c r="E64" s="699" t="str">
        <f>IF(ISBLANK(intern1!I57),"",intern1!I57)</f>
        <v>BP</v>
      </c>
      <c r="F64" s="699" t="str">
        <f>IF(ISBLANK(intern1!E57),"",intern1!E57)</f>
        <v>Hämatologie
Medizinische Onkologie
Allgemeine Innere Medizin</v>
      </c>
      <c r="G64" s="701">
        <f>IF(ISBLANK(intern1!F57),"",intern1!F57)</f>
        <v>1</v>
      </c>
      <c r="H64" s="701">
        <f>IF(ISBLANK(intern1!G57),"",intern1!G57)</f>
        <v>1</v>
      </c>
      <c r="I64" s="701">
        <f>IF(ISBLANK(intern1!H57),"",intern1!H57)</f>
        <v>1</v>
      </c>
      <c r="J64" s="699" t="str">
        <f>IF(ISBLANK(intern1!J57),"",intern1!J57)</f>
        <v/>
      </c>
      <c r="K64" s="699" t="str">
        <f>IF(ISBLANK(intern1!K57),"",intern1!K57)</f>
        <v/>
      </c>
      <c r="L64" s="701" t="str">
        <f>IF(ISBLANK(intern1!L57),"",intern1!L57)</f>
        <v>ja</v>
      </c>
      <c r="M64" s="701" t="str">
        <f>IF(ISBLANK(intern1!M57),"",intern1!M57)</f>
        <v/>
      </c>
      <c r="N64" s="702" t="str">
        <f>IF(ISBLANK(intern1!N57),"",intern1!N57)</f>
        <v/>
      </c>
    </row>
    <row r="65" spans="1:14" s="47" customFormat="1" ht="25" x14ac:dyDescent="0.25">
      <c r="A65" s="80" t="str">
        <f>IF(ISBLANK(intern1!A58),"",intern1!A58)</f>
        <v/>
      </c>
      <c r="B65" s="2" t="str">
        <f>IF(ISBLANK(intern1!B58),"",intern1!B58)</f>
        <v/>
      </c>
      <c r="C65" s="699" t="str">
        <f>IF(ISBLANK(intern1!C58),"",intern1!C58)</f>
        <v>HAE4</v>
      </c>
      <c r="D65" s="699" t="str">
        <f>IF(ISBLANK(intern1!D58),"",intern1!D58)</f>
        <v>Autologe Blutstammzelltransplantation</v>
      </c>
      <c r="E65" s="699" t="str">
        <f>IF(ISBLANK(intern1!I58),"",intern1!I58)</f>
        <v>BP</v>
      </c>
      <c r="F65" s="699" t="str">
        <f>IF(ISBLANK(intern1!E58),"",intern1!E58)</f>
        <v>(Medizinische Onkologie)
(Hämatologie)</v>
      </c>
      <c r="G65" s="701">
        <f>IF(ISBLANK(intern1!F58),"",intern1!F58)</f>
        <v>2</v>
      </c>
      <c r="H65" s="701">
        <f>IF(ISBLANK(intern1!G58),"",intern1!G58)</f>
        <v>2</v>
      </c>
      <c r="I65" s="701">
        <f>IF(ISBLANK(intern1!H58),"",intern1!H58)</f>
        <v>2</v>
      </c>
      <c r="J65" s="699" t="str">
        <f>IF(ISBLANK(intern1!J58),"",intern1!J58)</f>
        <v/>
      </c>
      <c r="K65" s="699" t="str">
        <f>IF(ISBLANK(intern1!K58),"",intern1!K58)</f>
        <v/>
      </c>
      <c r="L65" s="701" t="str">
        <f>IF(ISBLANK(intern1!L58),"",intern1!L58)</f>
        <v/>
      </c>
      <c r="M65" s="701" t="str">
        <f>IF(ISBLANK(intern1!M58),"",intern1!M58)</f>
        <v>S:10</v>
      </c>
      <c r="N65" s="702" t="str">
        <f>IF(ISBLANK(intern1!N58),"",intern1!N58)</f>
        <v>JACIE-Akkreditierung für autologe Blutstammzelltransplantationen erforderlich.</v>
      </c>
    </row>
    <row r="66" spans="1:14" s="872" customFormat="1" hidden="1" outlineLevel="1" x14ac:dyDescent="0.25">
      <c r="A66" s="865" t="str">
        <f>IF(ISBLANK(intern1!A59),"",intern1!A59)</f>
        <v/>
      </c>
      <c r="B66" s="866" t="str">
        <f>IF(ISBLANK(intern1!B59),"",intern1!B59)</f>
        <v/>
      </c>
      <c r="C66" s="877" t="str">
        <f>IF(ISBLANK(intern1!C59),"",intern1!C59)</f>
        <v>HAE5</v>
      </c>
      <c r="D66" s="877" t="str">
        <f>IF(ISBLANK(intern1!D59),"",intern1!D59)</f>
        <v>Allogene Blutstammzelltransplantation (IVHSM)</v>
      </c>
      <c r="E66" s="877" t="str">
        <f>IF(ISBLANK(intern1!I59),"",intern1!I59)</f>
        <v/>
      </c>
      <c r="F66" s="877" t="str">
        <f>IF(ISBLANK(intern1!E59),"",intern1!E59)</f>
        <v/>
      </c>
      <c r="G66" s="878" t="str">
        <f>IF(ISBLANK(intern1!F59),"",intern1!F59)</f>
        <v/>
      </c>
      <c r="H66" s="878" t="str">
        <f>IF(ISBLANK(intern1!G59),"",intern1!G59)</f>
        <v/>
      </c>
      <c r="I66" s="878" t="str">
        <f>IF(ISBLANK(intern1!H59),"",intern1!H59)</f>
        <v/>
      </c>
      <c r="J66" s="877" t="str">
        <f>IF(ISBLANK(intern1!J59),"",intern1!J59)</f>
        <v/>
      </c>
      <c r="K66" s="877" t="str">
        <f>IF(ISBLANK(intern1!K59),"",intern1!K59)</f>
        <v/>
      </c>
      <c r="L66" s="878" t="str">
        <f>IF(ISBLANK(intern1!L59),"",intern1!L59)</f>
        <v/>
      </c>
      <c r="M66" s="878" t="str">
        <f>IF(ISBLANK(intern1!M59),"",intern1!M59)</f>
        <v/>
      </c>
      <c r="N66" s="879" t="str">
        <f>IF(ISBLANK(intern1!N59),"",intern1!N59)</f>
        <v>Es gelten die aktuellen IVHSM Anforderungen</v>
      </c>
    </row>
    <row r="67" spans="1:14" s="47" customFormat="1" ht="37.5" collapsed="1" x14ac:dyDescent="0.25">
      <c r="A67" s="80" t="str">
        <f>IF(ISBLANK(intern1!A60),"",intern1!A60)</f>
        <v/>
      </c>
      <c r="B67" s="708" t="str">
        <f>IF(ISBLANK(intern1!B60),"",intern1!B60)</f>
        <v>Gefässe</v>
      </c>
      <c r="C67" s="709" t="str">
        <f>IF(ISBLANK(intern1!C60),"",intern1!C60)</f>
        <v>GEFB</v>
      </c>
      <c r="D67" s="709" t="str">
        <f>IF(ISBLANK(intern1!D60),"",intern1!D60)</f>
        <v>Basis-Gefässmedizin</v>
      </c>
      <c r="E67" s="2" t="str">
        <f>IF(ISBLANK(intern1!I60),"",intern1!I60)</f>
        <v>BP</v>
      </c>
      <c r="F67" s="709" t="str">
        <f>IF(ISBLANK(intern1!E60),"",intern1!E60)</f>
        <v xml:space="preserve">(Angiologie)
(Radiologie)
(Gefässchirurgie)                                                                                                                                                 </v>
      </c>
      <c r="G67" s="710">
        <f>IF(ISBLANK(intern1!F60),"",intern1!F60)</f>
        <v>2</v>
      </c>
      <c r="H67" s="710">
        <f>IF(ISBLANK(intern1!G60),"",intern1!G60)</f>
        <v>2</v>
      </c>
      <c r="I67" s="710">
        <f>IF(ISBLANK(intern1!H60),"",intern1!H60)</f>
        <v>1</v>
      </c>
      <c r="J67" s="709" t="str">
        <f>IF(ISBLANK(intern1!J60),"",intern1!J60)</f>
        <v/>
      </c>
      <c r="K67" s="709" t="str">
        <f>IF(ISBLANK(intern1!K60),"",intern1!K60)</f>
        <v/>
      </c>
      <c r="L67" s="710" t="str">
        <f>IF(ISBLANK(intern1!L60),"",intern1!L60)</f>
        <v/>
      </c>
      <c r="M67" s="710" t="str">
        <f>IF(ISBLANK(intern1!M60),"",intern1!M60)</f>
        <v/>
      </c>
      <c r="N67" s="711" t="str">
        <f>IF(ISBLANK(intern1!N60),"",intern1!N60)</f>
        <v/>
      </c>
    </row>
    <row r="68" spans="1:14" s="47" customFormat="1" ht="62.5" x14ac:dyDescent="0.25">
      <c r="A68" s="80" t="str">
        <f>IF(ISBLANK(intern1!A61),"",intern1!A61)</f>
        <v/>
      </c>
      <c r="B68" s="2" t="str">
        <f>IF(ISBLANK(intern1!B61),"",intern1!B61)</f>
        <v/>
      </c>
      <c r="C68" s="699" t="str">
        <f>IF(ISBLANK(intern1!C61),"",intern1!C61)</f>
        <v>GEF2</v>
      </c>
      <c r="D68" s="699" t="str">
        <f>IF(ISBLANK(intern1!D61),"",intern1!D61)</f>
        <v>Interventionelle und endovaskuläre Gefässmedizin</v>
      </c>
      <c r="E68" s="699" t="str">
        <f>IF(ISBLANK(intern1!I61),"",intern1!I61)</f>
        <v>BP</v>
      </c>
      <c r="F68" s="699" t="s">
        <v>692</v>
      </c>
      <c r="G68" s="701">
        <f>IF(ISBLANK(intern1!F61),"",intern1!F61)</f>
        <v>2</v>
      </c>
      <c r="H68" s="701">
        <f>IF(ISBLANK(intern1!G61),"",intern1!G61)</f>
        <v>2</v>
      </c>
      <c r="I68" s="701">
        <f>IF(ISBLANK(intern1!H61),"",intern1!H61)</f>
        <v>1</v>
      </c>
      <c r="J68" s="699" t="str">
        <f>IF(ISBLANK(intern1!J61),"",intern1!J61)</f>
        <v xml:space="preserve">GEF2.1
</v>
      </c>
      <c r="K68" s="699" t="str">
        <f>IF(ISBLANK(intern1!K61),"",intern1!K61)</f>
        <v/>
      </c>
      <c r="L68" s="701" t="str">
        <f>IF(ISBLANK(intern1!L61),"",intern1!L61)</f>
        <v/>
      </c>
      <c r="M68" s="701" t="str">
        <f>IF(ISBLANK(intern1!M61),"",intern1!M61)</f>
        <v>S:30</v>
      </c>
      <c r="N68" s="702" t="str">
        <f>IF(ISBLANK(intern1!N61),"",intern1!N61)</f>
        <v>Qualitätsprogramm «Gefässchirurgie» verpflichtend; interdisziplinäre Indikationskonferenz für intraabdominale Gefässe; Swiss Vasc Register und Kenndaten zur Qualitätssicherung.</v>
      </c>
    </row>
    <row r="69" spans="1:14" s="47" customFormat="1" ht="62.5" x14ac:dyDescent="0.25">
      <c r="A69" s="80" t="str">
        <f>IF(ISBLANK(intern1!A62),"",intern1!A62)</f>
        <v/>
      </c>
      <c r="B69" s="2" t="str">
        <f>IF(ISBLANK(intern1!B62),"",intern1!B62)</f>
        <v/>
      </c>
      <c r="C69" s="699" t="str">
        <f>IF(ISBLANK(intern1!C62),"",intern1!C62)</f>
        <v>GEF2.1</v>
      </c>
      <c r="D69" s="699" t="str">
        <f>IF(ISBLANK(intern1!D62),"",intern1!D62)</f>
        <v>Gefässchirurgie</v>
      </c>
      <c r="E69" s="699" t="str">
        <f>IF(ISBLANK(intern1!I62),"",intern1!I62)</f>
        <v>BP</v>
      </c>
      <c r="F69" s="699" t="str">
        <f>IF(ISBLANK(intern1!E62),"",intern1!E62)</f>
        <v>(Gefässchirurgie)</v>
      </c>
      <c r="G69" s="701">
        <f>IF(ISBLANK(intern1!F62),"",intern1!F62)</f>
        <v>2</v>
      </c>
      <c r="H69" s="701">
        <f>IF(ISBLANK(intern1!G62),"",intern1!G62)</f>
        <v>3</v>
      </c>
      <c r="I69" s="701">
        <f>IF(ISBLANK(intern1!H62),"",intern1!H62)</f>
        <v>2</v>
      </c>
      <c r="J69" s="699" t="str">
        <f>IF(ISBLANK(intern1!J62),"",intern1!J62)</f>
        <v xml:space="preserve">GEF2
</v>
      </c>
      <c r="K69" s="699" t="str">
        <f>IF(ISBLANK(intern1!K62),"",intern1!K62)</f>
        <v/>
      </c>
      <c r="L69" s="701" t="str">
        <f>IF(ISBLANK(intern1!L62),"",intern1!L62)</f>
        <v/>
      </c>
      <c r="M69" s="701" t="str">
        <f>IF(ISBLANK(intern1!M62),"",intern1!M62)</f>
        <v>S:20</v>
      </c>
      <c r="N69" s="702" t="str">
        <f>IF(ISBLANK(intern1!N62),"",intern1!N62)</f>
        <v>Qualitätsprogramm «Gefässchirurgie» verpflichtend; interdisziplinäre Indikationskonferenz für intraabdominale Gefässe; Swiss Vasc Register und Kenndaten zur Qualitätssicherung.</v>
      </c>
    </row>
    <row r="70" spans="1:14" s="47" customFormat="1" ht="75" x14ac:dyDescent="0.25">
      <c r="A70" s="80" t="str">
        <f>IF(ISBLANK(intern1!A63),"",intern1!A63)</f>
        <v/>
      </c>
      <c r="B70" s="2" t="str">
        <f>IF(ISBLANK(intern1!B63),"",intern1!B63)</f>
        <v/>
      </c>
      <c r="C70" s="699" t="str">
        <f>IF(ISBLANK(intern1!C63),"",intern1!C63)</f>
        <v>CARO</v>
      </c>
      <c r="D70" s="699" t="str">
        <f>IF(ISBLANK(intern1!D63),"",intern1!D63)</f>
        <v>Eingriffe an der Carotis</v>
      </c>
      <c r="E70" s="699" t="str">
        <f>IF(ISBLANK(intern1!I63),"",intern1!I63)</f>
        <v>BP</v>
      </c>
      <c r="F70" s="699" t="str">
        <f>IF(ISBLANK(intern1!E63),"",intern1!E63)</f>
        <v>(Gefässchirurgie)
(Radiologie mit Schwerpunkt invasive Neuroradiologie)
(Interventionelle Radiologie EBIR)
(Neurochirurgie)
(Interventionelle Angiologie)</v>
      </c>
      <c r="G70" s="701">
        <f>IF(ISBLANK(intern1!F63),"",intern1!F63)</f>
        <v>3</v>
      </c>
      <c r="H70" s="701">
        <f>IF(ISBLANK(intern1!G63),"",intern1!G63)</f>
        <v>3</v>
      </c>
      <c r="I70" s="701">
        <f>IF(ISBLANK(intern1!H63),"",intern1!H63)</f>
        <v>2</v>
      </c>
      <c r="J70" s="699" t="str">
        <f>IF(ISBLANK(intern1!J63),"",intern1!J63)</f>
        <v>NEU3</v>
      </c>
      <c r="K70" s="699" t="str">
        <f>IF(ISBLANK(intern1!K63),"",intern1!K63)</f>
        <v/>
      </c>
      <c r="L70" s="701" t="str">
        <f>IF(ISBLANK(intern1!L63),"",intern1!L63)</f>
        <v/>
      </c>
      <c r="M70" s="701" t="str">
        <f>IF(ISBLANK(intern1!M63),"",intern1!M63)</f>
        <v>S:30</v>
      </c>
      <c r="N70" s="702" t="str">
        <f>IF(ISBLANK(intern1!N63),"",intern1!N63)</f>
        <v>Qualitätsprogramm «Gefässchirurgie» verpflichtend; interdisziplinäre Indikationskonferenz bei Carotis-/extrakraniellen Gefässeingriffen; Swiss Vasc Register und Kenndaten.</v>
      </c>
    </row>
    <row r="71" spans="1:14" s="47" customFormat="1" ht="62.5" x14ac:dyDescent="0.25">
      <c r="A71" s="80" t="str">
        <f>IF(ISBLANK(intern1!A64),"",intern1!A64)</f>
        <v/>
      </c>
      <c r="B71" s="2" t="str">
        <f>IF(ISBLANK(intern1!B64),"",intern1!B64)</f>
        <v/>
      </c>
      <c r="C71" s="699" t="str">
        <f>IF(ISBLANK(intern1!C64),"",intern1!C64)</f>
        <v>AOR1</v>
      </c>
      <c r="D71" s="699" t="str">
        <f>IF(ISBLANK(intern1!D64),"",intern1!D64)</f>
        <v>Interventionelle und endovaskuläre Behandlung der Aorta</v>
      </c>
      <c r="E71" s="699" t="str">
        <f>IF(ISBLANK(intern1!I64),"",intern1!I64)</f>
        <v>BP</v>
      </c>
      <c r="F71" s="699" t="str">
        <f>IF(ISBLANK(intern1!E64),"",intern1!E64)</f>
        <v>(Gefässchirurgie)
(Interventionelle Radiologie EBIR)</v>
      </c>
      <c r="G71" s="701">
        <f>IF(ISBLANK(intern1!F64),"",intern1!F64)</f>
        <v>3</v>
      </c>
      <c r="H71" s="701">
        <f>IF(ISBLANK(intern1!G64),"",intern1!G64)</f>
        <v>3</v>
      </c>
      <c r="I71" s="701">
        <f>IF(ISBLANK(intern1!H64),"",intern1!H64)</f>
        <v>2</v>
      </c>
      <c r="J71" s="699" t="str">
        <f>IF(ISBLANK(intern1!J64),"",intern1!J64)</f>
        <v xml:space="preserve">AOR1.1
</v>
      </c>
      <c r="K71" s="699" t="str">
        <f>IF(ISBLANK(intern1!K64),"",intern1!K64)</f>
        <v xml:space="preserve">AOR2
</v>
      </c>
      <c r="L71" s="701" t="str">
        <f>IF(ISBLANK(intern1!L64),"",intern1!L64)</f>
        <v/>
      </c>
      <c r="M71" s="701" t="str">
        <f>IF(ISBLANK(intern1!M64),"",intern1!M64)</f>
        <v>S:30</v>
      </c>
      <c r="N71" s="702" t="str">
        <f>IF(ISBLANK(intern1!N64),"",intern1!N64)</f>
        <v>Qualitätsprogramm «Gefässchirurgie» verpflichtend; interdisziplinäre Indikationskonferenz mit Klinik mit Leistungsauftrag AOR2; Swiss Vasc Register und Kenndaten zur Qualitätssicherung.</v>
      </c>
    </row>
    <row r="72" spans="1:14" s="47" customFormat="1" ht="62.5" x14ac:dyDescent="0.25">
      <c r="A72" s="80"/>
      <c r="B72" s="2"/>
      <c r="C72" s="699" t="str">
        <f>IF(ISBLANK(intern1!C65),"",intern1!C65)</f>
        <v>AOR1.1</v>
      </c>
      <c r="D72" s="699" t="str">
        <f>IF(ISBLANK(intern1!D65),"",intern1!D65)</f>
        <v>Chirurgische Behandlung der Aorta</v>
      </c>
      <c r="E72" s="699" t="str">
        <f>IF(ISBLANK(intern1!I65),"",intern1!I65)</f>
        <v>BP</v>
      </c>
      <c r="F72" s="699" t="str">
        <f>IF(ISBLANK(intern1!E65),"",intern1!E65)</f>
        <v>(Gefässchirurgie)</v>
      </c>
      <c r="G72" s="701">
        <f>IF(ISBLANK(intern1!F65),"",intern1!F65)</f>
        <v>3</v>
      </c>
      <c r="H72" s="701">
        <f>IF(ISBLANK(intern1!G65),"",intern1!G65)</f>
        <v>3</v>
      </c>
      <c r="I72" s="701">
        <f>IF(ISBLANK(intern1!H65),"",intern1!H65)</f>
        <v>2</v>
      </c>
      <c r="J72" s="699" t="str">
        <f>IF(ISBLANK(intern1!J65),"",intern1!J65)</f>
        <v xml:space="preserve">AOR1
</v>
      </c>
      <c r="K72" s="699" t="str">
        <f>IF(ISBLANK(intern1!K65),"",intern1!K65)</f>
        <v/>
      </c>
      <c r="L72" s="701" t="str">
        <f>IF(ISBLANK(intern1!L65),"",intern1!L65)</f>
        <v/>
      </c>
      <c r="M72" s="701" t="str">
        <f>IF(ISBLANK(intern1!M65),"",intern1!M65)</f>
        <v>S:10</v>
      </c>
      <c r="N72" s="702" t="str">
        <f>IF(ISBLANK(intern1!N65),"",intern1!N65)</f>
        <v>Qualitätsprogramm «Gefässchirurgie» verpflichtend; interdisziplinäre Indikationskonferenz mit Klinik mit Leistungsauftrag AOR2; Swiss Vasc Register und Kenndaten zur Qualitätssicherung.</v>
      </c>
    </row>
    <row r="73" spans="1:14" s="47" customFormat="1" ht="50" x14ac:dyDescent="0.25">
      <c r="A73" s="80" t="str">
        <f>IF(ISBLANK(intern1!A66),"",intern1!A66)</f>
        <v/>
      </c>
      <c r="B73" s="2" t="str">
        <f>IF(ISBLANK(intern1!B66),"",intern1!B66)</f>
        <v/>
      </c>
      <c r="C73" s="699" t="str">
        <f>IF(ISBLANK(intern1!C66),"",intern1!C66)</f>
        <v>RAD1</v>
      </c>
      <c r="D73" s="699" t="str">
        <f>IF(ISBLANK(intern1!D66),"",intern1!D66)</f>
        <v>Interventionelle Radiologie</v>
      </c>
      <c r="E73" s="699" t="str">
        <f>IF(ISBLANK(intern1!I66),"",intern1!I66)</f>
        <v>BP</v>
      </c>
      <c r="F73" s="699" t="str">
        <f>IF(ISBLANK(intern1!E66),"",intern1!E66)</f>
        <v>Radiologie</v>
      </c>
      <c r="G73" s="701">
        <f>IF(ISBLANK(intern1!F66),"",intern1!F66)</f>
        <v>2</v>
      </c>
      <c r="H73" s="701">
        <f>IF(ISBLANK(intern1!G66),"",intern1!G66)</f>
        <v>2</v>
      </c>
      <c r="I73" s="701">
        <f>IF(ISBLANK(intern1!H66),"",intern1!H66)</f>
        <v>1</v>
      </c>
      <c r="J73" s="699" t="str">
        <f>IF(ISBLANK(intern1!J66),"",intern1!J66)</f>
        <v/>
      </c>
      <c r="K73" s="699" t="str">
        <f>IF(ISBLANK(intern1!K66),"",intern1!K66)</f>
        <v/>
      </c>
      <c r="L73" s="701" t="str">
        <f>IF(ISBLANK(intern1!L66),"",intern1!L66)</f>
        <v/>
      </c>
      <c r="M73" s="701" t="str">
        <f>IF(ISBLANK(intern1!M66),"",intern1!M66)</f>
        <v/>
      </c>
      <c r="N73" s="702" t="str">
        <f>IF(ISBLANK(intern1!N66),"",intern1!N66)</f>
        <v>Interdiszipliäre Indikationskonferenz mit chirurgischen und interventionellen FAe. Spezifisches Zusammenarbeitskonzept notwendig.</v>
      </c>
    </row>
    <row r="74" spans="1:14" s="47" customFormat="1" ht="50" x14ac:dyDescent="0.25">
      <c r="A74" s="80" t="str">
        <f>IF(ISBLANK(intern1!A67),"",intern1!A67)</f>
        <v/>
      </c>
      <c r="B74" s="2" t="str">
        <f>IF(ISBLANK(intern1!B67),"",intern1!B67)</f>
        <v/>
      </c>
      <c r="C74" s="699" t="str">
        <f>IF(ISBLANK(intern1!C67),"",intern1!C67)</f>
        <v>RAD2</v>
      </c>
      <c r="D74" s="699" t="str">
        <f>IF(ISBLANK(intern1!D67),"",intern1!D67)</f>
        <v>Komplexe Interventionelle Radiologie</v>
      </c>
      <c r="E74" s="699" t="str">
        <f>IF(ISBLANK(intern1!I67),"",intern1!I67)</f>
        <v>BP</v>
      </c>
      <c r="F74" s="699" t="str">
        <f>IF(ISBLANK(intern1!E67),"",intern1!E67)</f>
        <v>(Interventionelle Radiologie EBIR) (Interventionelle Angiologie)</v>
      </c>
      <c r="G74" s="701">
        <f>IF(ISBLANK(intern1!F67),"",intern1!F67)</f>
        <v>2</v>
      </c>
      <c r="H74" s="701">
        <f>IF(ISBLANK(intern1!G67),"",intern1!G67)</f>
        <v>3</v>
      </c>
      <c r="I74" s="701">
        <f>IF(ISBLANK(intern1!H67),"",intern1!H67)</f>
        <v>2</v>
      </c>
      <c r="J74" s="699" t="str">
        <f>IF(ISBLANK(intern1!J67),"",intern1!J67)</f>
        <v/>
      </c>
      <c r="K74" s="699" t="str">
        <f>IF(ISBLANK(intern1!K67),"",intern1!K67)</f>
        <v/>
      </c>
      <c r="L74" s="701" t="str">
        <f>IF(ISBLANK(intern1!L67),"",intern1!L67)</f>
        <v/>
      </c>
      <c r="M74" s="701" t="str">
        <f>IF(ISBLANK(intern1!M67),"",intern1!M67)</f>
        <v/>
      </c>
      <c r="N74" s="702" t="str">
        <f>IF(ISBLANK(intern1!N67),"",intern1!N67)</f>
        <v>Interdiszipliäre Indikationskonferenz mit chirurgischen und interventionellen FAe. Spezifisches Zusammenarbeitskonzept notwendig.</v>
      </c>
    </row>
    <row r="75" spans="1:14" s="47" customFormat="1" ht="62.5" x14ac:dyDescent="0.25">
      <c r="A75" s="80" t="str">
        <f>IF(ISBLANK(intern1!A68),"",intern1!A68)</f>
        <v/>
      </c>
      <c r="B75" s="2" t="str">
        <f>IF(ISBLANK(intern1!B68),"",intern1!B68)</f>
        <v>Herz</v>
      </c>
      <c r="C75" s="709" t="str">
        <f>IF(ISBLANK(intern1!C68),"",intern1!C68)</f>
        <v>HER1</v>
      </c>
      <c r="D75" s="709" t="str">
        <f>IF(ISBLANK(intern1!D68),"",intern1!D68)</f>
        <v>Einfache Herzchirurgie</v>
      </c>
      <c r="E75" s="709" t="str">
        <f>IF(ISBLANK(intern1!I68),"",intern1!I68)</f>
        <v>BP</v>
      </c>
      <c r="F75" s="709" t="str">
        <f>IF(ISBLANK(intern1!E68),"",intern1!E68)</f>
        <v>Herz- und thorakale Gefässchirurgie</v>
      </c>
      <c r="G75" s="710">
        <f>IF(ISBLANK(intern1!F68),"",intern1!F68)</f>
        <v>3</v>
      </c>
      <c r="H75" s="710">
        <f>IF(ISBLANK(intern1!G68),"",intern1!G68)</f>
        <v>3</v>
      </c>
      <c r="I75" s="710">
        <f>IF(ISBLANK(intern1!H68),"",intern1!H68)</f>
        <v>3</v>
      </c>
      <c r="J75" s="709" t="str">
        <f>IF(ISBLANK(intern1!J68),"",intern1!J68)</f>
        <v>HER1.1</v>
      </c>
      <c r="K75" s="709" t="str">
        <f>IF(ISBLANK(intern1!K68),"",intern1!K68)</f>
        <v/>
      </c>
      <c r="L75" s="710" t="str">
        <f>IF(ISBLANK(intern1!L68),"",intern1!L68)</f>
        <v/>
      </c>
      <c r="M75" s="710" t="str">
        <f>IF(ISBLANK(intern1!M68),"",intern1!M68)</f>
        <v/>
      </c>
      <c r="N75" s="711" t="str">
        <f>IF(ISBLANK(intern1!N68),"",intern1!N68)</f>
        <v>Indikationscontrolling mit Bezug zum Patientenoutcome; Qualitätsprogramm «Herzchirurgie» in Weiterentwicklung, Operateurerfassung und Teilnahme verpflichtend.</v>
      </c>
    </row>
    <row r="76" spans="1:14" s="47" customFormat="1" ht="62.5" x14ac:dyDescent="0.25">
      <c r="A76" s="80" t="str">
        <f>IF(ISBLANK(intern1!A69),"",intern1!A69)</f>
        <v/>
      </c>
      <c r="B76" s="2" t="str">
        <f>IF(ISBLANK(intern1!B69),"",intern1!B69)</f>
        <v/>
      </c>
      <c r="C76" s="699" t="str">
        <f>IF(ISBLANK(intern1!C69),"",intern1!C69)</f>
        <v>HER1.1</v>
      </c>
      <c r="D76" s="699" t="str">
        <f>IF(ISBLANK(intern1!D69),"",intern1!D69)</f>
        <v>Herzchirurgie und Gefässeingriffe mit Herzlungen-
maschine (ohne Koronarchirurgie)</v>
      </c>
      <c r="E76" s="699" t="str">
        <f>IF(ISBLANK(intern1!I69),"",intern1!I69)</f>
        <v>BP</v>
      </c>
      <c r="F76" s="699" t="str">
        <f>IF(ISBLANK(intern1!E69),"",intern1!E69)</f>
        <v>Herz- und thorakale Gefässchirurgie</v>
      </c>
      <c r="G76" s="701">
        <f>IF(ISBLANK(intern1!F69),"",intern1!F69)</f>
        <v>3</v>
      </c>
      <c r="H76" s="701">
        <f>IF(ISBLANK(intern1!G69),"",intern1!G69)</f>
        <v>3</v>
      </c>
      <c r="I76" s="701">
        <f>IF(ISBLANK(intern1!H69),"",intern1!H69)</f>
        <v>3</v>
      </c>
      <c r="J76" s="699" t="str">
        <f>IF(ISBLANK(intern1!J69),"",intern1!J69)</f>
        <v xml:space="preserve">KAR3 + 
KAR3.1
</v>
      </c>
      <c r="K76" s="699" t="str">
        <f>IF(ISBLANK(intern1!K69),"",intern1!K69)</f>
        <v/>
      </c>
      <c r="L76" s="701" t="str">
        <f>IF(ISBLANK(intern1!L69),"",intern1!L69)</f>
        <v/>
      </c>
      <c r="M76" s="701" t="str">
        <f>IF(ISBLANK(intern1!M69),"",intern1!M69)</f>
        <v/>
      </c>
      <c r="N76" s="702" t="str">
        <f>IF(ISBLANK(intern1!N69),"",intern1!N69)</f>
        <v>Indikationscontrolling mit Bezug zum Patientenoutcome; Qualitätsprogramm «Herzchirurgie» in Weiterentwicklung, Operateurerfassung und Teilnahme verpflichtend.</v>
      </c>
    </row>
    <row r="77" spans="1:14" s="47" customFormat="1" ht="62.5" x14ac:dyDescent="0.25">
      <c r="A77" s="80" t="str">
        <f>IF(ISBLANK(intern1!A70),"",intern1!A70)</f>
        <v/>
      </c>
      <c r="B77" s="2" t="str">
        <f>IF(ISBLANK(intern1!B70),"",intern1!B70)</f>
        <v/>
      </c>
      <c r="C77" s="699" t="str">
        <f>IF(ISBLANK(intern1!C70),"",intern1!C70)</f>
        <v>HER1.1.1</v>
      </c>
      <c r="D77" s="699" t="str">
        <f>IF(ISBLANK(intern1!D70),"",intern1!D70)</f>
        <v>Koronarchirurgie (CABG)</v>
      </c>
      <c r="E77" s="699" t="str">
        <f>IF(ISBLANK(intern1!I70),"",intern1!I70)</f>
        <v>BP</v>
      </c>
      <c r="F77" s="699" t="str">
        <f>IF(ISBLANK(intern1!E70),"",intern1!E70)</f>
        <v>Herz- und thorakale Gefässchirurgie</v>
      </c>
      <c r="G77" s="701">
        <f>IF(ISBLANK(intern1!F70),"",intern1!F70)</f>
        <v>3</v>
      </c>
      <c r="H77" s="701">
        <f>IF(ISBLANK(intern1!G70),"",intern1!G70)</f>
        <v>3</v>
      </c>
      <c r="I77" s="701">
        <f>IF(ISBLANK(intern1!H70),"",intern1!H70)</f>
        <v>3</v>
      </c>
      <c r="J77" s="699" t="str">
        <f>IF(ISBLANK(intern1!J70),"",intern1!J70)</f>
        <v/>
      </c>
      <c r="K77" s="699" t="str">
        <f>IF(ISBLANK(intern1!K70),"",intern1!K70)</f>
        <v/>
      </c>
      <c r="L77" s="701" t="str">
        <f>IF(ISBLANK(intern1!L70),"",intern1!L70)</f>
        <v/>
      </c>
      <c r="M77" s="701" t="str">
        <f>IF(ISBLANK(intern1!M70),"",intern1!M70)</f>
        <v>S:100</v>
      </c>
      <c r="N77" s="702" t="str">
        <f>IF(ISBLANK(intern1!N70),"",intern1!N70)</f>
        <v>Indikationscontrolling mit Bezug zum Patientenoutcome; Qualitätsprogramm «Herzchirurgie» in Weiterentwicklung, Operateurerfassung und Teilnahme verpflichtend.</v>
      </c>
    </row>
    <row r="78" spans="1:14" s="872" customFormat="1" ht="37.5" hidden="1" outlineLevel="1" x14ac:dyDescent="0.25">
      <c r="A78" s="865" t="str">
        <f>IF(ISBLANK(intern1!A71),"",intern1!A71)</f>
        <v/>
      </c>
      <c r="B78" s="866" t="str">
        <f>IF(ISBLANK(intern1!B71),"",intern1!B71)</f>
        <v/>
      </c>
      <c r="C78" s="867" t="str">
        <f>IF(ISBLANK(intern1!C71),"",intern1!C71)</f>
        <v>HER1.1.2</v>
      </c>
      <c r="D78" s="867" t="str">
        <f>IF(ISBLANK(intern1!D71),"",intern1!D71)</f>
        <v>Komplexe kongenitale Herzchirurgie</v>
      </c>
      <c r="E78" s="867" t="str">
        <f>IF(ISBLANK(intern1!I71),"",intern1!I71)</f>
        <v>BP</v>
      </c>
      <c r="F78" s="867" t="str">
        <f>IF(ISBLANK(intern1!E71),"",intern1!E71)</f>
        <v>Herz- und thorakale Gefässchirurgie
Kardiologie</v>
      </c>
      <c r="G78" s="870">
        <f>IF(ISBLANK(intern1!F71),"",intern1!F71)</f>
        <v>3</v>
      </c>
      <c r="H78" s="870">
        <f>IF(ISBLANK(intern1!G71),"",intern1!G71)</f>
        <v>3</v>
      </c>
      <c r="I78" s="870">
        <f>IF(ISBLANK(intern1!H71),"",intern1!H71)</f>
        <v>3</v>
      </c>
      <c r="J78" s="867" t="str">
        <f>IF(ISBLANK(intern1!J71),"",intern1!J71)</f>
        <v/>
      </c>
      <c r="K78" s="867" t="str">
        <f>IF(ISBLANK(intern1!K71),"",intern1!K71)</f>
        <v/>
      </c>
      <c r="L78" s="870" t="str">
        <f>IF(ISBLANK(intern1!L71),"",intern1!L71)</f>
        <v/>
      </c>
      <c r="M78" s="870" t="str">
        <f>IF(ISBLANK(intern1!M71),"",intern1!M71)</f>
        <v>S:10</v>
      </c>
      <c r="N78" s="871" t="str">
        <f>IF(ISBLANK(intern1!N71),"",intern1!N71)</f>
        <v>IVHSM-Leistungsauftrag gemäss Spitalliste 2026.3; in der IVHSM-Spitalliste als KHER2 geführt.</v>
      </c>
    </row>
    <row r="79" spans="1:14" s="47" customFormat="1" ht="62.5" collapsed="1" x14ac:dyDescent="0.25">
      <c r="A79" s="80"/>
      <c r="B79" s="2"/>
      <c r="C79" s="699" t="str">
        <f>IF(ISBLANK(intern1!C72),"",intern1!C72)</f>
        <v>HER1.1.3</v>
      </c>
      <c r="D79" s="699" t="str">
        <f>IF(ISBLANK(intern1!D72),"",intern1!D72)</f>
        <v>Chirurgie und Interventionen an der thorakalen Aorta</v>
      </c>
      <c r="E79" s="2" t="str">
        <f>IF(ISBLANK(intern1!I72),"",intern1!I72)</f>
        <v>BP</v>
      </c>
      <c r="F79" s="699" t="str">
        <f>IF(ISBLANK(intern1!E72),"",intern1!E72)</f>
        <v>Herz- und thorakale Gefässchirurgie</v>
      </c>
      <c r="G79" s="701">
        <f>IF(ISBLANK(intern1!F72),"",intern1!F72)</f>
        <v>3</v>
      </c>
      <c r="H79" s="701">
        <f>IF(ISBLANK(intern1!G72),"",intern1!G72)</f>
        <v>3</v>
      </c>
      <c r="I79" s="701">
        <f>IF(ISBLANK(intern1!H72),"",intern1!H72)</f>
        <v>3</v>
      </c>
      <c r="J79" s="699" t="str">
        <f>IF(ISBLANK(intern1!J72),"",intern1!J72)</f>
        <v/>
      </c>
      <c r="K79" s="699" t="str">
        <f>IF(ISBLANK(intern1!K72),"",intern1!K72)</f>
        <v/>
      </c>
      <c r="L79" s="701" t="str">
        <f>IF(ISBLANK(intern1!L72),"",intern1!L72)</f>
        <v/>
      </c>
      <c r="M79" s="701" t="str">
        <f>IF(ISBLANK(intern1!M72),"",intern1!M72)</f>
        <v/>
      </c>
      <c r="N79" s="702" t="str">
        <f>IF(ISBLANK(intern1!N72),"",intern1!N72)</f>
        <v>Indikationscontrolling mit Bezug zum Patientenoutcome; Qualitätsprogramm «Herzchirurgie» in Weiterentwicklung, Operateurerfassung und Teilnahme verpflichtend.</v>
      </c>
    </row>
    <row r="80" spans="1:14" s="47" customFormat="1" ht="62.5" x14ac:dyDescent="0.25">
      <c r="A80" s="80"/>
      <c r="B80" s="2"/>
      <c r="C80" s="699" t="str">
        <f>IF(ISBLANK(intern1!C73),"",intern1!C73)</f>
        <v>HER1.1.4</v>
      </c>
      <c r="D80" s="699" t="str">
        <f>IF(ISBLANK(intern1!D73),"",intern1!D73)</f>
        <v>Offene Eingriffe an der Aortenklappe</v>
      </c>
      <c r="E80" s="699" t="str">
        <f>IF(ISBLANK(intern1!I73),"",intern1!I73)</f>
        <v>BP</v>
      </c>
      <c r="F80" s="699" t="str">
        <f>IF(ISBLANK(intern1!E73),"",intern1!E73)</f>
        <v>Herz- und thorakale Gefässchirurgie</v>
      </c>
      <c r="G80" s="701">
        <f>IF(ISBLANK(intern1!F73),"",intern1!F73)</f>
        <v>3</v>
      </c>
      <c r="H80" s="701">
        <f>IF(ISBLANK(intern1!G73),"",intern1!G73)</f>
        <v>3</v>
      </c>
      <c r="I80" s="701">
        <f>IF(ISBLANK(intern1!H73),"",intern1!H73)</f>
        <v>3</v>
      </c>
      <c r="J80" s="699" t="str">
        <f>IF(ISBLANK(intern1!J73),"",intern1!J73)</f>
        <v/>
      </c>
      <c r="K80" s="699" t="str">
        <f>IF(ISBLANK(intern1!K73),"",intern1!K73)</f>
        <v/>
      </c>
      <c r="L80" s="701" t="str">
        <f>IF(ISBLANK(intern1!L73),"",intern1!L73)</f>
        <v/>
      </c>
      <c r="M80" s="701" t="str">
        <f>IF(ISBLANK(intern1!M73),"",intern1!M73)</f>
        <v/>
      </c>
      <c r="N80" s="702" t="str">
        <f>IF(ISBLANK(intern1!N73),"",intern1!N73)</f>
        <v>Indikationscontrolling mit Bezug zum Patientenoutcome; Qualitätsprogramm «Herzchirurgie» in Weiterentwicklung, Operateurerfassung und Teilnahme verpflichtend.</v>
      </c>
    </row>
    <row r="81" spans="1:14" s="47" customFormat="1" ht="62.5" x14ac:dyDescent="0.25">
      <c r="A81" s="80"/>
      <c r="B81" s="2"/>
      <c r="C81" s="699" t="str">
        <f>IF(ISBLANK(intern1!C74),"",intern1!C74)</f>
        <v>HER1.1.5</v>
      </c>
      <c r="D81" s="699" t="str">
        <f>IF(ISBLANK(intern1!D74),"",intern1!D74)</f>
        <v>Offene Eingriffe an der Mitralklappe</v>
      </c>
      <c r="E81" s="699" t="str">
        <f>IF(ISBLANK(intern1!I74),"",intern1!I74)</f>
        <v>BP</v>
      </c>
      <c r="F81" s="699" t="str">
        <f>IF(ISBLANK(intern1!E74),"",intern1!E74)</f>
        <v>Herz- und thorakale Gefässchirurgie</v>
      </c>
      <c r="G81" s="701">
        <f>IF(ISBLANK(intern1!F74),"",intern1!F74)</f>
        <v>3</v>
      </c>
      <c r="H81" s="701">
        <f>IF(ISBLANK(intern1!G74),"",intern1!G74)</f>
        <v>3</v>
      </c>
      <c r="I81" s="701">
        <f>IF(ISBLANK(intern1!H74),"",intern1!H74)</f>
        <v>3</v>
      </c>
      <c r="J81" s="699" t="str">
        <f>IF(ISBLANK(intern1!J74),"",intern1!J74)</f>
        <v/>
      </c>
      <c r="K81" s="699" t="str">
        <f>IF(ISBLANK(intern1!K74),"",intern1!K74)</f>
        <v/>
      </c>
      <c r="L81" s="701" t="str">
        <f>IF(ISBLANK(intern1!L74),"",intern1!L74)</f>
        <v/>
      </c>
      <c r="M81" s="701" t="str">
        <f>IF(ISBLANK(intern1!M74),"",intern1!M74)</f>
        <v/>
      </c>
      <c r="N81" s="702" t="str">
        <f>IF(ISBLANK(intern1!N74),"",intern1!N74)</f>
        <v>Indikationscontrolling mit Bezug zum Patientenoutcome; Qualitätsprogramm «Herzchirurgie» in Weiterentwicklung, Operateurerfassung und Teilnahme verpflichtend.</v>
      </c>
    </row>
    <row r="82" spans="1:14" s="872" customFormat="1" ht="25" hidden="1" outlineLevel="1" x14ac:dyDescent="0.25">
      <c r="A82" s="865"/>
      <c r="B82" s="866"/>
      <c r="C82" s="867" t="str">
        <f>IF(ISBLANK(intern1!C75),"",intern1!C75)</f>
        <v>HER1.1.6</v>
      </c>
      <c r="D82" s="867" t="str">
        <f>IF(ISBLANK(intern1!D75),"",intern1!D75)</f>
        <v>Herzunterstützungssysteme bei Erwachsenen (IVHSM)</v>
      </c>
      <c r="E82" s="867" t="str">
        <f>IF(ISBLANK(intern1!I75),"",intern1!I75)</f>
        <v/>
      </c>
      <c r="F82" s="867" t="str">
        <f>IF(ISBLANK(intern1!E75),"",intern1!E75)</f>
        <v/>
      </c>
      <c r="G82" s="870" t="str">
        <f>IF(ISBLANK(intern1!F75),"",intern1!F75)</f>
        <v/>
      </c>
      <c r="H82" s="870" t="str">
        <f>IF(ISBLANK(intern1!G75),"",intern1!G75)</f>
        <v/>
      </c>
      <c r="I82" s="870" t="str">
        <f>IF(ISBLANK(intern1!H75),"",intern1!H75)</f>
        <v/>
      </c>
      <c r="J82" s="867" t="str">
        <f>IF(ISBLANK(intern1!J75),"",intern1!J75)</f>
        <v/>
      </c>
      <c r="K82" s="867" t="str">
        <f>IF(ISBLANK(intern1!K75),"",intern1!K75)</f>
        <v/>
      </c>
      <c r="L82" s="870" t="str">
        <f>IF(ISBLANK(intern1!L75),"",intern1!L75)</f>
        <v/>
      </c>
      <c r="M82" s="870" t="str">
        <f>IF(ISBLANK(intern1!M75),"",intern1!M75)</f>
        <v/>
      </c>
      <c r="N82" s="871" t="str">
        <f>IF(ISBLANK(intern1!N75),"",intern1!N75)</f>
        <v>Es gelten die aktuellen IVHSM Anforderungen</v>
      </c>
    </row>
    <row r="83" spans="1:14" s="47" customFormat="1" ht="50" collapsed="1" x14ac:dyDescent="0.25">
      <c r="A83" s="80" t="str">
        <f>IF(ISBLANK(intern1!A76),"",intern1!A76)</f>
        <v/>
      </c>
      <c r="B83" s="2" t="str">
        <f>IF(ISBLANK(intern1!B76),"",intern1!B76)</f>
        <v/>
      </c>
      <c r="C83" s="699" t="str">
        <f>IF(ISBLANK(intern1!C76),"",intern1!C76)</f>
        <v>KAR1</v>
      </c>
      <c r="D83" s="699" t="str">
        <f>IF(ISBLANK(intern1!D76),"",intern1!D76)</f>
        <v>Kardiologie und Devices</v>
      </c>
      <c r="E83" s="699" t="str">
        <f>IF(ISBLANK(intern1!I76),"",intern1!I76)</f>
        <v>BP</v>
      </c>
      <c r="F83" s="699" t="str">
        <f>IF(ISBLANK(intern1!E76),"",intern1!E76)</f>
        <v>Kardiologie
Herz- und thorakale Gefässchirurgie</v>
      </c>
      <c r="G83" s="701">
        <f>IF(ISBLANK(intern1!F76),"",intern1!F76)</f>
        <v>2</v>
      </c>
      <c r="H83" s="701">
        <f>IF(ISBLANK(intern1!G76),"",intern1!G76)</f>
        <v>2</v>
      </c>
      <c r="I83" s="701">
        <f>IF(ISBLANK(intern1!H76),"",intern1!H76)</f>
        <v>2</v>
      </c>
      <c r="J83" s="699" t="str">
        <f>IF(ISBLANK(intern1!J76),"",intern1!J76)</f>
        <v/>
      </c>
      <c r="K83" s="699" t="str">
        <f>IF(ISBLANK(intern1!K76),"",intern1!K76)</f>
        <v>KAR3 + KAR3.1</v>
      </c>
      <c r="L83" s="701" t="str">
        <f>IF(ISBLANK(intern1!L76),"",intern1!L76)</f>
        <v/>
      </c>
      <c r="M83" s="701" t="str">
        <f>IF(ISBLANK(intern1!M76),"",intern1!M76)</f>
        <v>S: 50</v>
      </c>
      <c r="N83" s="702" t="str">
        <f>IF(ISBLANK(intern1!N76),"",intern1!N76)</f>
        <v>Richtlinien der Schweizerischen Gesellschaft für Kardiologie zur Defibrillatortherapie erfüllen; Implantate/Devices vollständig in Registern erfassen; Indikationscontrolling.</v>
      </c>
    </row>
    <row r="84" spans="1:14" s="47" customFormat="1" ht="50" x14ac:dyDescent="0.25">
      <c r="A84" s="80" t="str">
        <f>IF(ISBLANK(intern1!A77),"",intern1!A77)</f>
        <v/>
      </c>
      <c r="B84" s="2" t="str">
        <f>IF(ISBLANK(intern1!B77),"",intern1!B77)</f>
        <v/>
      </c>
      <c r="C84" s="699" t="str">
        <f>IF(ISBLANK(intern1!C77),"",intern1!C77)</f>
        <v>KAR2</v>
      </c>
      <c r="D84" s="699" t="str">
        <f>IF(ISBLANK(intern1!D77),"",intern1!D77)</f>
        <v>Elektrophysiologie und CRT</v>
      </c>
      <c r="E84" s="699" t="str">
        <f>IF(ISBLANK(intern1!I77),"",intern1!I77)</f>
        <v>BP</v>
      </c>
      <c r="F84" s="699" t="str">
        <f>IF(ISBLANK(intern1!E77),"",intern1!E77)</f>
        <v>Kardiologie</v>
      </c>
      <c r="G84" s="701">
        <f>IF(ISBLANK(intern1!F77),"",intern1!F77)</f>
        <v>2</v>
      </c>
      <c r="H84" s="701">
        <f>IF(ISBLANK(intern1!G77),"",intern1!G77)</f>
        <v>2</v>
      </c>
      <c r="I84" s="701">
        <f>IF(ISBLANK(intern1!H77),"",intern1!H77)</f>
        <v>2</v>
      </c>
      <c r="J84" s="699" t="str">
        <f>IF(ISBLANK(intern1!J77),"",intern1!J77)</f>
        <v/>
      </c>
      <c r="K84" s="699" t="str">
        <f>IF(ISBLANK(intern1!K77),"",intern1!K77)</f>
        <v xml:space="preserve">HER1.1
</v>
      </c>
      <c r="L84" s="701" t="str">
        <f>IF(ISBLANK(intern1!L77),"",intern1!L77)</f>
        <v/>
      </c>
      <c r="M84" s="701" t="str">
        <f>IF(ISBLANK(intern1!M77),"",intern1!M77)</f>
        <v>S: 100</v>
      </c>
      <c r="N84" s="702" t="str">
        <f>IF(ISBLANK(intern1!N77),"",intern1!N77)</f>
        <v>Richtlinien der Schweizerischen Gesellschaft für Kardiologie zur Defibrillatortherapie erfüllen; Implantate/Devices vollständig in Registern erfassen; Indikationscontrolling.</v>
      </c>
    </row>
    <row r="85" spans="1:14" s="47" customFormat="1" x14ac:dyDescent="0.25">
      <c r="A85" s="80" t="str">
        <f>IF(ISBLANK(intern1!A78),"",intern1!A78)</f>
        <v/>
      </c>
      <c r="B85" s="2" t="str">
        <f>IF(ISBLANK(intern1!B78),"",intern1!B78)</f>
        <v/>
      </c>
      <c r="C85" s="699" t="str">
        <f>IF(ISBLANK(intern1!C78),"",intern1!C78)</f>
        <v>KAR3</v>
      </c>
      <c r="D85" s="699" t="str">
        <f>IF(ISBLANK(intern1!D78),"",intern1!D78)</f>
        <v>Interventionelle Kardiologie (Koronareingriffe)</v>
      </c>
      <c r="E85" s="699" t="str">
        <f>IF(ISBLANK(intern1!I78),"",intern1!I78)</f>
        <v>BP</v>
      </c>
      <c r="F85" s="699" t="str">
        <f>IF(ISBLANK(intern1!E78),"",intern1!E78)</f>
        <v>Kardiologie</v>
      </c>
      <c r="G85" s="701">
        <f>IF(ISBLANK(intern1!F78),"",intern1!F78)</f>
        <v>3</v>
      </c>
      <c r="H85" s="701">
        <f>IF(ISBLANK(intern1!G78),"",intern1!G78)</f>
        <v>3</v>
      </c>
      <c r="I85" s="701">
        <f>IF(ISBLANK(intern1!H78),"",intern1!H78)</f>
        <v>3</v>
      </c>
      <c r="J85" s="699" t="str">
        <f>IF(ISBLANK(intern1!J78),"",intern1!J78)</f>
        <v/>
      </c>
      <c r="K85" s="699" t="str">
        <f>IF(ISBLANK(intern1!K78),"",intern1!K78)</f>
        <v>HER1.1</v>
      </c>
      <c r="L85" s="701" t="str">
        <f>IF(ISBLANK(intern1!L78),"",intern1!L78)</f>
        <v/>
      </c>
      <c r="M85" s="701" t="str">
        <f>IF(ISBLANK(intern1!M78),"",intern1!M78)</f>
        <v>S: 500</v>
      </c>
      <c r="N85" s="702" t="str">
        <f>IF(ISBLANK(intern1!N78),"",intern1!N78)</f>
        <v/>
      </c>
    </row>
    <row r="86" spans="1:14" s="47" customFormat="1" ht="25" x14ac:dyDescent="0.25">
      <c r="A86" s="80" t="str">
        <f>IF(ISBLANK(intern1!A79),"",intern1!A79)</f>
        <v/>
      </c>
      <c r="B86" s="2" t="str">
        <f>IF(ISBLANK(intern1!B79),"",intern1!B79)</f>
        <v/>
      </c>
      <c r="C86" s="699" t="str">
        <f>IF(ISBLANK(intern1!C79),"",intern1!C79)</f>
        <v>KAR3.1</v>
      </c>
      <c r="D86" s="699" t="str">
        <f>IF(ISBLANK(intern1!D79),"",intern1!D79)</f>
        <v>Interventionelle Kardiologie (strukturelle Eingriffe)</v>
      </c>
      <c r="E86" s="699" t="str">
        <f>IF(ISBLANK(intern1!I79),"",intern1!I79)</f>
        <v>BP</v>
      </c>
      <c r="F86" s="699" t="str">
        <f>IF(ISBLANK(intern1!E79),"",intern1!E79)</f>
        <v>Kardiologie
Herz- und thorakale Gefässchirurgie</v>
      </c>
      <c r="G86" s="701">
        <f>IF(ISBLANK(intern1!F79),"",intern1!F79)</f>
        <v>3</v>
      </c>
      <c r="H86" s="701">
        <f>IF(ISBLANK(intern1!G79),"",intern1!G79)</f>
        <v>3</v>
      </c>
      <c r="I86" s="701">
        <f>IF(ISBLANK(intern1!H79),"",intern1!H79)</f>
        <v>3</v>
      </c>
      <c r="J86" s="699" t="str">
        <f>IF(ISBLANK(intern1!J79),"",intern1!J79)</f>
        <v/>
      </c>
      <c r="K86" s="699" t="str">
        <f>IF(ISBLANK(intern1!K79),"",intern1!K79)</f>
        <v>HER1.1</v>
      </c>
      <c r="L86" s="701" t="str">
        <f>IF(ISBLANK(intern1!L79),"",intern1!L79)</f>
        <v/>
      </c>
      <c r="M86" s="701" t="str">
        <f>IF(ISBLANK(intern1!M79),"",intern1!M79)</f>
        <v>S:10</v>
      </c>
      <c r="N86" s="702" t="str">
        <f>IF(ISBLANK(intern1!N79),"",intern1!N79)</f>
        <v/>
      </c>
    </row>
    <row r="87" spans="1:14" s="47" customFormat="1" ht="25" x14ac:dyDescent="0.25">
      <c r="A87" s="80" t="str">
        <f>IF(ISBLANK(intern1!A80),"",intern1!A80)</f>
        <v/>
      </c>
      <c r="B87" s="2" t="str">
        <f>IF(ISBLANK(intern1!B80),"",intern1!B80)</f>
        <v/>
      </c>
      <c r="C87" s="699" t="str">
        <f>IF(ISBLANK(intern1!C80),"",intern1!C80)</f>
        <v>KAR3.1.1</v>
      </c>
      <c r="D87" s="699" t="str">
        <f>IF(ISBLANK(intern1!D80),"",intern1!D80)</f>
        <v>Komplexe interventionnelle Kardiologie (strukturelle Eingriffe)</v>
      </c>
      <c r="E87" s="699" t="str">
        <f>IF(ISBLANK(intern1!I80),"",intern1!I80)</f>
        <v>BP</v>
      </c>
      <c r="F87" s="699" t="str">
        <f>IF(ISBLANK(intern1!E80),"",intern1!E80)</f>
        <v>Kardiologie
Herz- und thorakale Gefässchirurgie</v>
      </c>
      <c r="G87" s="701">
        <f>IF(ISBLANK(intern1!F80),"",intern1!F80)</f>
        <v>3</v>
      </c>
      <c r="H87" s="701">
        <f>IF(ISBLANK(intern1!G80),"",intern1!G80)</f>
        <v>3</v>
      </c>
      <c r="I87" s="701">
        <f>IF(ISBLANK(intern1!H80),"",intern1!H80)</f>
        <v>3</v>
      </c>
      <c r="J87" s="699" t="str">
        <f>IF(ISBLANK(intern1!J80),"",intern1!J80)</f>
        <v>HER1.1</v>
      </c>
      <c r="K87" s="699" t="str">
        <f>IF(ISBLANK(intern1!K80),"",intern1!K80)</f>
        <v/>
      </c>
      <c r="L87" s="701" t="str">
        <f>IF(ISBLANK(intern1!L80),"",intern1!L80)</f>
        <v/>
      </c>
      <c r="M87" s="701" t="str">
        <f>IF(ISBLANK(intern1!M80),"",intern1!M80)</f>
        <v>S:75</v>
      </c>
      <c r="N87" s="702" t="str">
        <f>IF(ISBLANK(intern1!N80),"",intern1!N80)</f>
        <v/>
      </c>
    </row>
    <row r="88" spans="1:14" s="47" customFormat="1" ht="37.5" x14ac:dyDescent="0.25">
      <c r="A88" s="80" t="str">
        <f>IF(ISBLANK(intern1!A81),"",intern1!A81)</f>
        <v/>
      </c>
      <c r="B88" s="717" t="str">
        <f>IF(ISBLANK(intern1!B81),"",intern1!B81)</f>
        <v>Nephrologie</v>
      </c>
      <c r="C88" s="717" t="str">
        <f>IF(ISBLANK(intern1!C81),"",intern1!C81)</f>
        <v>NEP1</v>
      </c>
      <c r="D88" s="717" t="str">
        <f>IF(ISBLANK(intern1!D81),"",intern1!D81)</f>
        <v>Nephrologie (akute Nierenversagen wie auch chronisch terminales Nierenversagen)</v>
      </c>
      <c r="E88" s="717" t="str">
        <f>IF(ISBLANK(intern1!I81),"",intern1!I81)</f>
        <v>BP</v>
      </c>
      <c r="F88" s="717" t="str">
        <f>IF(ISBLANK(intern1!E81),"",intern1!E81)</f>
        <v>(Nephrologie)
Intensivmedizin</v>
      </c>
      <c r="G88" s="718">
        <f>IF(ISBLANK(intern1!F81),"",intern1!F81)</f>
        <v>2</v>
      </c>
      <c r="H88" s="718">
        <f>IF(ISBLANK(intern1!G81),"",intern1!G81)</f>
        <v>2</v>
      </c>
      <c r="I88" s="718">
        <f>IF(ISBLANK(intern1!H81),"",intern1!H81)</f>
        <v>2</v>
      </c>
      <c r="J88" s="717" t="str">
        <f>IF(ISBLANK(intern1!J81),"",intern1!J81)</f>
        <v/>
      </c>
      <c r="K88" s="717" t="str">
        <f>IF(ISBLANK(intern1!K81),"",intern1!K81)</f>
        <v>VIS1 + GEF2 + GEF2.1 + RAD1</v>
      </c>
      <c r="L88" s="718" t="str">
        <f>IF(ISBLANK(intern1!L81),"",intern1!L81)</f>
        <v/>
      </c>
      <c r="M88" s="718" t="str">
        <f>IF(ISBLANK(intern1!M81),"",intern1!M81)</f>
        <v/>
      </c>
      <c r="N88" s="719" t="str">
        <f>IF(ISBLANK(intern1!N81),"",intern1!N81)</f>
        <v>Ambulante Hämodialyse selbst oder in Kooperation anbieten; Peritonealdialyse anbieten und fördern.</v>
      </c>
    </row>
    <row r="89" spans="1:14" s="47" customFormat="1" ht="25" x14ac:dyDescent="0.25">
      <c r="A89" s="80" t="str">
        <f>IF(ISBLANK(intern1!A82),"",intern1!A82)</f>
        <v/>
      </c>
      <c r="B89" s="2" t="str">
        <f>IF(ISBLANK(intern1!B82),"",intern1!B82)</f>
        <v>Urologie</v>
      </c>
      <c r="C89" s="709" t="str">
        <f>IF(ISBLANK(intern1!C82),"",intern1!C82)</f>
        <v>URO1</v>
      </c>
      <c r="D89" s="709" t="str">
        <f>IF(ISBLANK(intern1!D82),"",intern1!D82)</f>
        <v>Urologie ohne Schwerpunktstitel 'operative Urologie'</v>
      </c>
      <c r="E89" s="714" t="str">
        <f>IF(ISBLANK(intern1!I82),"",intern1!I82)</f>
        <v>BPE/BP</v>
      </c>
      <c r="F89" s="709" t="str">
        <f>IF(ISBLANK(intern1!E82),"",intern1!E82)</f>
        <v>(Urologie)</v>
      </c>
      <c r="G89" s="710">
        <f>IF(ISBLANK(intern1!F82),"",intern1!F82)</f>
        <v>2</v>
      </c>
      <c r="H89" s="710" t="str">
        <f>IF(ISBLANK(intern1!G82),"",intern1!G82)</f>
        <v/>
      </c>
      <c r="I89" s="710">
        <f>IF(ISBLANK(intern1!H82),"",intern1!H82)</f>
        <v>1</v>
      </c>
      <c r="J89" s="709" t="str">
        <f>IF(ISBLANK(intern1!J82),"",intern1!J82)</f>
        <v/>
      </c>
      <c r="K89" s="709" t="str">
        <f>IF(ISBLANK(intern1!K82),"",intern1!K82)</f>
        <v/>
      </c>
      <c r="L89" s="710" t="str">
        <f>IF(ISBLANK(intern1!L82),"",intern1!L82)</f>
        <v>ja</v>
      </c>
      <c r="M89" s="710" t="str">
        <f>IF(ISBLANK(intern1!M82),"",intern1!M82)</f>
        <v/>
      </c>
      <c r="N89" s="711" t="str">
        <f>IF(ISBLANK(intern1!N82),"",intern1!N82)</f>
        <v/>
      </c>
    </row>
    <row r="90" spans="1:14" s="47" customFormat="1" ht="25" x14ac:dyDescent="0.25">
      <c r="A90" s="80" t="str">
        <f>IF(ISBLANK(intern1!A83),"",intern1!A83)</f>
        <v/>
      </c>
      <c r="B90" s="2" t="str">
        <f>IF(ISBLANK(intern1!B83),"",intern1!B83)</f>
        <v/>
      </c>
      <c r="C90" s="699" t="str">
        <f>IF(ISBLANK(intern1!C83),"",intern1!C83)</f>
        <v>URO1.1</v>
      </c>
      <c r="D90" s="699" t="str">
        <f>IF(ISBLANK(intern1!D83),"",intern1!D83)</f>
        <v>Urologie mit Schwerpunktstitel 'operative Urologie'</v>
      </c>
      <c r="E90" s="2" t="str">
        <f>IF(ISBLANK(intern1!I83),"",intern1!I83)</f>
        <v>BPE/BP</v>
      </c>
      <c r="F90" s="699" t="str">
        <f>IF(ISBLANK(intern1!E83),"",intern1!E83)</f>
        <v>(Urologie mit Schwerpunkt operative Urologie)</v>
      </c>
      <c r="G90" s="701">
        <f>IF(ISBLANK(intern1!F83),"",intern1!F83)</f>
        <v>2</v>
      </c>
      <c r="H90" s="701" t="str">
        <f>IF(ISBLANK(intern1!G83),"",intern1!G83)</f>
        <v/>
      </c>
      <c r="I90" s="701">
        <f>IF(ISBLANK(intern1!H83),"",intern1!H83)</f>
        <v>1</v>
      </c>
      <c r="J90" s="699" t="str">
        <f>IF(ISBLANK(intern1!J83),"",intern1!J83)</f>
        <v/>
      </c>
      <c r="K90" s="699" t="str">
        <f>IF(ISBLANK(intern1!K83),"",intern1!K83)</f>
        <v/>
      </c>
      <c r="L90" s="701" t="str">
        <f>IF(ISBLANK(intern1!L83),"",intern1!L83)</f>
        <v/>
      </c>
      <c r="M90" s="701" t="str">
        <f>IF(ISBLANK(intern1!M83),"",intern1!M83)</f>
        <v/>
      </c>
      <c r="N90" s="702" t="str">
        <f>IF(ISBLANK(intern1!N83),"",intern1!N83)</f>
        <v>Operateurinnen/Operateure erfassen.</v>
      </c>
    </row>
    <row r="91" spans="1:14" s="47" customFormat="1" ht="75" x14ac:dyDescent="0.25">
      <c r="A91" s="80" t="str">
        <f>IF(ISBLANK(intern1!A84),"",intern1!A84)</f>
        <v/>
      </c>
      <c r="B91" s="2" t="str">
        <f>IF(ISBLANK(intern1!B84),"",intern1!B84)</f>
        <v/>
      </c>
      <c r="C91" s="699" t="str">
        <f>IF(ISBLANK(intern1!C84),"",intern1!C84)</f>
        <v>URO1.1.1</v>
      </c>
      <c r="D91" s="699" t="str">
        <f>IF(ISBLANK(intern1!D84),"",intern1!D84)</f>
        <v>Radikale Prostatektomie</v>
      </c>
      <c r="E91" s="699" t="str">
        <f>IF(ISBLANK(intern1!I84),"",intern1!I84)</f>
        <v>BPE/BP</v>
      </c>
      <c r="F91" s="699" t="str">
        <f>IF(ISBLANK(intern1!E84),"",intern1!E84)</f>
        <v>(Urologie mit Schwerpunkt operative Urologie)</v>
      </c>
      <c r="G91" s="701">
        <f>IF(ISBLANK(intern1!F84),"",intern1!F84)</f>
        <v>2</v>
      </c>
      <c r="H91" s="701" t="str">
        <f>IF(ISBLANK(intern1!G84),"",intern1!G84)</f>
        <v/>
      </c>
      <c r="I91" s="701">
        <f>IF(ISBLANK(intern1!H84),"",intern1!H84)</f>
        <v>1</v>
      </c>
      <c r="J91" s="699" t="str">
        <f>IF(ISBLANK(intern1!J84),"",intern1!J84)</f>
        <v/>
      </c>
      <c r="K91" s="699" t="str">
        <f>IF(ISBLANK(intern1!K84),"",intern1!K84)</f>
        <v/>
      </c>
      <c r="L91" s="701" t="str">
        <f>IF(ISBLANK(intern1!L84),"",intern1!L84)</f>
        <v>ja</v>
      </c>
      <c r="M91" s="701" t="str">
        <f>IF(ISBLANK(intern1!M84),"",intern1!M84)</f>
        <v>O:10
S:10</v>
      </c>
      <c r="N91" s="702" t="str">
        <f>IF(ISBLANK(intern1!N84),"",intern1!N84)</f>
        <v>Qualitätsprogramm «Prostatektomie» in Weiterentwicklung; Prostatakarzinomfälle prä-/posttherapeutisch im interdisziplinären Tumorboard dokumentieren; Indikationscontrolling und Operateurerfassung.</v>
      </c>
    </row>
    <row r="92" spans="1:14" s="872" customFormat="1" hidden="1" outlineLevel="1" x14ac:dyDescent="0.25">
      <c r="A92" s="865" t="str">
        <f>IF(ISBLANK(intern1!A85),"",intern1!A85)</f>
        <v/>
      </c>
      <c r="B92" s="866" t="str">
        <f>IF(ISBLANK(intern1!B85),"",intern1!B85)</f>
        <v/>
      </c>
      <c r="C92" s="867" t="str">
        <f>IF(ISBLANK(intern1!C85),"",intern1!C85)</f>
        <v>URO1.1.2</v>
      </c>
      <c r="D92" s="867" t="str">
        <f>IF(ISBLANK(intern1!D85),"",intern1!D85)</f>
        <v>Radikale Zystektomie (IVHSM)</v>
      </c>
      <c r="E92" s="867" t="str">
        <f>IF(ISBLANK(intern1!I85),"",intern1!I85)</f>
        <v/>
      </c>
      <c r="F92" s="867" t="str">
        <f>IF(ISBLANK(intern1!E85),"",intern1!E85)</f>
        <v/>
      </c>
      <c r="G92" s="870" t="str">
        <f>IF(ISBLANK(intern1!F85),"",intern1!F85)</f>
        <v/>
      </c>
      <c r="H92" s="870" t="str">
        <f>IF(ISBLANK(intern1!G85),"",intern1!G85)</f>
        <v/>
      </c>
      <c r="I92" s="870" t="str">
        <f>IF(ISBLANK(intern1!H85),"",intern1!H85)</f>
        <v/>
      </c>
      <c r="J92" s="867" t="str">
        <f>IF(ISBLANK(intern1!J85),"",intern1!J85)</f>
        <v/>
      </c>
      <c r="K92" s="867" t="str">
        <f>IF(ISBLANK(intern1!K85),"",intern1!K85)</f>
        <v/>
      </c>
      <c r="L92" s="870" t="str">
        <f>IF(ISBLANK(intern1!L85),"",intern1!L85)</f>
        <v/>
      </c>
      <c r="M92" s="870" t="str">
        <f>IF(ISBLANK(intern1!M85),"",intern1!M85)</f>
        <v/>
      </c>
      <c r="N92" s="871" t="str">
        <f>IF(ISBLANK(intern1!N85),"",intern1!N85)</f>
        <v>Es gelten die aktuellen IVHSM Anforderungen</v>
      </c>
    </row>
    <row r="93" spans="1:14" s="47" customFormat="1" collapsed="1" x14ac:dyDescent="0.25">
      <c r="A93" s="80" t="str">
        <f>IF(ISBLANK(intern1!A86),"",intern1!A86)</f>
        <v/>
      </c>
      <c r="B93" s="2" t="str">
        <f>IF(ISBLANK(intern1!B86),"",intern1!B86)</f>
        <v/>
      </c>
      <c r="C93" s="699" t="str">
        <f>IF(ISBLANK(intern1!C86),"",intern1!C86)</f>
        <v>URO1.1.3</v>
      </c>
      <c r="D93" s="699" t="str">
        <f>IF(ISBLANK(intern1!D86),"",intern1!D86)</f>
        <v>Komplexe Chirurgie der Niere</v>
      </c>
      <c r="E93" s="699" t="str">
        <f>IF(ISBLANK(intern1!I86),"",intern1!I86)</f>
        <v>BPE/BP</v>
      </c>
      <c r="F93" s="699" t="str">
        <f>IF(ISBLANK(intern1!E86),"",intern1!E86)</f>
        <v>(Urologie mit Schwerpunkt operative Urologie)</v>
      </c>
      <c r="G93" s="701">
        <f>IF(ISBLANK(intern1!F86),"",intern1!F86)</f>
        <v>2</v>
      </c>
      <c r="H93" s="701" t="str">
        <f>IF(ISBLANK(intern1!G86),"",intern1!G86)</f>
        <v/>
      </c>
      <c r="I93" s="701">
        <f>IF(ISBLANK(intern1!H86),"",intern1!H86)</f>
        <v>2</v>
      </c>
      <c r="J93" s="699" t="str">
        <f>IF(ISBLANK(intern1!J86),"",intern1!J86)</f>
        <v/>
      </c>
      <c r="K93" s="699" t="str">
        <f>IF(ISBLANK(intern1!K86),"",intern1!K86)</f>
        <v/>
      </c>
      <c r="L93" s="701" t="str">
        <f>IF(ISBLANK(intern1!L86),"",intern1!L86)</f>
        <v>ja</v>
      </c>
      <c r="M93" s="701" t="str">
        <f>IF(ISBLANK(intern1!M86),"",intern1!M86)</f>
        <v>S:10</v>
      </c>
      <c r="N93" s="702" t="str">
        <f>IF(ISBLANK(intern1!N86),"",intern1!N86)</f>
        <v/>
      </c>
    </row>
    <row r="94" spans="1:14" s="47" customFormat="1" ht="25" x14ac:dyDescent="0.25">
      <c r="A94" s="80" t="str">
        <f>IF(ISBLANK(intern1!A87),"",intern1!A87)</f>
        <v/>
      </c>
      <c r="B94" s="2" t="str">
        <f>IF(ISBLANK(intern1!B87),"",intern1!B87)</f>
        <v/>
      </c>
      <c r="C94" s="699" t="str">
        <f>IF(ISBLANK(intern1!C87),"",intern1!C87)</f>
        <v>URO1.1.4</v>
      </c>
      <c r="D94" s="699" t="str">
        <f>IF(ISBLANK(intern1!D87),"",intern1!D87)</f>
        <v>Isolierte Adrenalektomie</v>
      </c>
      <c r="E94" s="2" t="str">
        <f>IF(ISBLANK(intern1!I87),"",intern1!I87)</f>
        <v>BPE/BP</v>
      </c>
      <c r="F94" s="699" t="str">
        <f>IF(ISBLANK(intern1!E87),"",intern1!E87)</f>
        <v>(Urologie mit Schwerpunkt operative Urologie)
(Chirurgie mit Schwerpunkte Viszeralchirurgie)</v>
      </c>
      <c r="G94" s="701">
        <f>IF(ISBLANK(intern1!F87),"",intern1!F87)</f>
        <v>2</v>
      </c>
      <c r="H94" s="701" t="str">
        <f>IF(ISBLANK(intern1!G87),"",intern1!G87)</f>
        <v/>
      </c>
      <c r="I94" s="701">
        <f>IF(ISBLANK(intern1!H87),"",intern1!H87)</f>
        <v>2</v>
      </c>
      <c r="J94" s="699" t="str">
        <f>IF(ISBLANK(intern1!J87),"",intern1!J87)</f>
        <v/>
      </c>
      <c r="K94" s="699" t="str">
        <f>IF(ISBLANK(intern1!K87),"",intern1!K87)</f>
        <v>END1</v>
      </c>
      <c r="L94" s="701" t="str">
        <f>IF(ISBLANK(intern1!L87),"",intern1!L87)</f>
        <v/>
      </c>
      <c r="M94" s="701" t="str">
        <f>IF(ISBLANK(intern1!M87),"",intern1!M87)</f>
        <v/>
      </c>
      <c r="N94" s="702" t="str">
        <f>IF(ISBLANK(intern1!N87),"",intern1!N87)</f>
        <v/>
      </c>
    </row>
    <row r="95" spans="1:14" s="47" customFormat="1" ht="37.5" x14ac:dyDescent="0.25">
      <c r="A95" s="80"/>
      <c r="B95" s="2"/>
      <c r="C95" s="699" t="str">
        <f>IF(ISBLANK(intern1!C88),"",intern1!C88)</f>
        <v>URO1.1.7</v>
      </c>
      <c r="D95" s="699" t="str">
        <f>IF(ISBLANK(intern1!D88),"",intern1!D88)</f>
        <v>Implantation eines künstlichen Harnblasensphinkters</v>
      </c>
      <c r="E95" s="699" t="str">
        <f>IF(ISBLANK(intern1!I88),"",intern1!I88)</f>
        <v>BPE/BP</v>
      </c>
      <c r="F95" s="699" t="str">
        <f>IF(ISBLANK(intern1!E88),"",intern1!E88)</f>
        <v>(Urologie mit Schwerpunkte operative Urologie, Neuro-Urologie und Urologie der Frau)</v>
      </c>
      <c r="G95" s="701">
        <f>IF(ISBLANK(intern1!F88),"",intern1!F88)</f>
        <v>2</v>
      </c>
      <c r="H95" s="701" t="str">
        <f>IF(ISBLANK(intern1!G88),"",intern1!G88)</f>
        <v/>
      </c>
      <c r="I95" s="701">
        <f>IF(ISBLANK(intern1!H88),"",intern1!H88)</f>
        <v>1</v>
      </c>
      <c r="J95" s="699" t="str">
        <f>IF(ISBLANK(intern1!J88),"",intern1!J88)</f>
        <v/>
      </c>
      <c r="K95" s="699" t="str">
        <f>IF(ISBLANK(intern1!K88),"",intern1!K88)</f>
        <v/>
      </c>
      <c r="L95" s="701" t="str">
        <f>IF(ISBLANK(intern1!L88),"",intern1!L88)</f>
        <v/>
      </c>
      <c r="M95" s="701" t="str">
        <f>IF(ISBLANK(intern1!M88),"",intern1!M88)</f>
        <v/>
      </c>
      <c r="N95" s="702" t="str">
        <f>IF(ISBLANK(intern1!N88),"",intern1!N88)</f>
        <v>Operateurinnen/Operateure erfassen.</v>
      </c>
    </row>
    <row r="96" spans="1:14" s="47" customFormat="1" ht="25" x14ac:dyDescent="0.25">
      <c r="A96" s="80"/>
      <c r="B96" s="2"/>
      <c r="C96" s="699" t="str">
        <f>IF(ISBLANK(intern1!C89),"",intern1!C89)</f>
        <v>URO1.1.8</v>
      </c>
      <c r="D96" s="699" t="str">
        <f>IF(ISBLANK(intern1!D89),"",intern1!D89)</f>
        <v>Perkutane Nephrostomie mit Desintegration von Steinmaterial</v>
      </c>
      <c r="E96" s="699" t="str">
        <f>IF(ISBLANK(intern1!I89),"",intern1!I89)</f>
        <v>BPE/BP</v>
      </c>
      <c r="F96" s="699" t="str">
        <f>IF(ISBLANK(intern1!E89),"",intern1!E89)</f>
        <v>(Urologie mit Schwerpunkt operative Urologie)</v>
      </c>
      <c r="G96" s="701">
        <f>IF(ISBLANK(intern1!F89),"",intern1!F89)</f>
        <v>2</v>
      </c>
      <c r="H96" s="701" t="str">
        <f>IF(ISBLANK(intern1!G89),"",intern1!G89)</f>
        <v/>
      </c>
      <c r="I96" s="701">
        <f>IF(ISBLANK(intern1!H89),"",intern1!H89)</f>
        <v>1</v>
      </c>
      <c r="J96" s="699" t="str">
        <f>IF(ISBLANK(intern1!J89),"",intern1!J89)</f>
        <v>RAD1</v>
      </c>
      <c r="K96" s="699" t="str">
        <f>IF(ISBLANK(intern1!K89),"",intern1!K89)</f>
        <v/>
      </c>
      <c r="L96" s="701" t="str">
        <f>IF(ISBLANK(intern1!L89),"",intern1!L89)</f>
        <v/>
      </c>
      <c r="M96" s="701" t="str">
        <f>IF(ISBLANK(intern1!M89),"",intern1!M89)</f>
        <v/>
      </c>
      <c r="N96" s="702" t="str">
        <f>IF(ISBLANK(intern1!N89),"",intern1!N89)</f>
        <v/>
      </c>
    </row>
    <row r="97" spans="1:14" s="872" customFormat="1" ht="25" hidden="1" outlineLevel="1" x14ac:dyDescent="0.25">
      <c r="A97" s="865"/>
      <c r="B97" s="866"/>
      <c r="C97" s="867" t="str">
        <f>IF(ISBLANK(intern1!C90),"",intern1!C90)</f>
        <v>URO1.1.9</v>
      </c>
      <c r="D97" s="867" t="str">
        <f>IF(ISBLANK(intern1!D90),"",intern1!D90)</f>
        <v>Retroperitoneale Lymphadenektomie bei Hodentumoren nach Chemotherapie (IVHSM)</v>
      </c>
      <c r="E97" s="867" t="str">
        <f>IF(ISBLANK(intern1!I90),"",intern1!I90)</f>
        <v/>
      </c>
      <c r="F97" s="867" t="str">
        <f>IF(ISBLANK(intern1!E90),"",intern1!E90)</f>
        <v/>
      </c>
      <c r="G97" s="870" t="str">
        <f>IF(ISBLANK(intern1!F90),"",intern1!F90)</f>
        <v/>
      </c>
      <c r="H97" s="870" t="str">
        <f>IF(ISBLANK(intern1!G90),"",intern1!G90)</f>
        <v/>
      </c>
      <c r="I97" s="870" t="str">
        <f>IF(ISBLANK(intern1!H90),"",intern1!H90)</f>
        <v/>
      </c>
      <c r="J97" s="867" t="str">
        <f>IF(ISBLANK(intern1!J90),"",intern1!J90)</f>
        <v/>
      </c>
      <c r="K97" s="867" t="str">
        <f>IF(ISBLANK(intern1!K90),"",intern1!K90)</f>
        <v/>
      </c>
      <c r="L97" s="870" t="str">
        <f>IF(ISBLANK(intern1!L90),"",intern1!L90)</f>
        <v/>
      </c>
      <c r="M97" s="870" t="str">
        <f>IF(ISBLANK(intern1!M90),"",intern1!M90)</f>
        <v/>
      </c>
      <c r="N97" s="871" t="str">
        <f>IF(ISBLANK(intern1!N90),"",intern1!N90)</f>
        <v>Es gelten die aktuellen IVHSM Anforderungen</v>
      </c>
    </row>
    <row r="98" spans="1:14" s="47" customFormat="1" ht="37.5" collapsed="1" x14ac:dyDescent="0.25">
      <c r="A98" s="80" t="str">
        <f>IF(ISBLANK(intern1!A91),"",intern1!A91)</f>
        <v/>
      </c>
      <c r="B98" s="708" t="str">
        <f>IF(ISBLANK(intern1!B91),"",intern1!B91)</f>
        <v>Pneumologie</v>
      </c>
      <c r="C98" s="709" t="str">
        <f>IF(ISBLANK(intern1!C91),"",intern1!C91)</f>
        <v>PNE1</v>
      </c>
      <c r="D98" s="709" t="str">
        <f>IF(ISBLANK(intern1!D91),"",intern1!D91)</f>
        <v>Pneumologie</v>
      </c>
      <c r="E98" s="709" t="str">
        <f>IF(ISBLANK(intern1!I91),"",intern1!I91)</f>
        <v>BP</v>
      </c>
      <c r="F98" s="709" t="str">
        <f>IF(ISBLANK(intern1!E91),"",intern1!E91)</f>
        <v>(Pneumologie)</v>
      </c>
      <c r="G98" s="710">
        <f>IF(ISBLANK(intern1!F91),"",intern1!F91)</f>
        <v>1</v>
      </c>
      <c r="H98" s="710">
        <f>IF(ISBLANK(intern1!G91),"",intern1!G91)</f>
        <v>1</v>
      </c>
      <c r="I98" s="710">
        <f>IF(ISBLANK(intern1!H91),"",intern1!H91)</f>
        <v>1</v>
      </c>
      <c r="J98" s="709" t="str">
        <f>IF(ISBLANK(intern1!J91),"",intern1!J91)</f>
        <v/>
      </c>
      <c r="K98" s="709" t="str">
        <f>IF(ISBLANK(intern1!K91),"",intern1!K91)</f>
        <v>THO1.1</v>
      </c>
      <c r="L98" s="710" t="str">
        <f>IF(ISBLANK(intern1!L91),"",intern1!L91)</f>
        <v>ja</v>
      </c>
      <c r="M98" s="710" t="str">
        <f>IF(ISBLANK(intern1!M91),"",intern1!M91)</f>
        <v/>
      </c>
      <c r="N98" s="711" t="str">
        <f>IF(ISBLANK(intern1!N91),"",intern1!N91)</f>
        <v>Kontinuierliche Patientenüberwachung, Intubation und kurzzeitige mechanische Beatmung müssen gewährleistet sein.</v>
      </c>
    </row>
    <row r="99" spans="1:14" s="47" customFormat="1" x14ac:dyDescent="0.25">
      <c r="A99" s="80" t="str">
        <f>IF(ISBLANK(intern1!A92),"",intern1!A92)</f>
        <v/>
      </c>
      <c r="B99" s="2" t="str">
        <f>IF(ISBLANK(intern1!B92),"",intern1!B92)</f>
        <v/>
      </c>
      <c r="C99" s="699" t="str">
        <f>IF(ISBLANK(intern1!C92),"",intern1!C92)</f>
        <v>PNE1.1</v>
      </c>
      <c r="D99" s="699" t="str">
        <f>IF(ISBLANK(intern1!D92),"",intern1!D92)</f>
        <v>Pneumologie mit spez. Beatmungstherapie</v>
      </c>
      <c r="E99" s="699" t="str">
        <f>IF(ISBLANK(intern1!I92),"",intern1!I92)</f>
        <v>BP</v>
      </c>
      <c r="F99" s="699" t="str">
        <f>IF(ISBLANK(intern1!E92),"",intern1!E92)</f>
        <v>Pneumologie</v>
      </c>
      <c r="G99" s="701">
        <f>IF(ISBLANK(intern1!F92),"",intern1!F92)</f>
        <v>1</v>
      </c>
      <c r="H99" s="701">
        <f>IF(ISBLANK(intern1!G92),"",intern1!G92)</f>
        <v>1</v>
      </c>
      <c r="I99" s="701">
        <f>IF(ISBLANK(intern1!H92),"",intern1!H92)</f>
        <v>1</v>
      </c>
      <c r="J99" s="699" t="str">
        <f>IF(ISBLANK(intern1!J92),"",intern1!J92)</f>
        <v/>
      </c>
      <c r="K99" s="699" t="str">
        <f>IF(ISBLANK(intern1!K92),"",intern1!K92)</f>
        <v/>
      </c>
      <c r="L99" s="701" t="str">
        <f>IF(ISBLANK(intern1!L92),"",intern1!L92)</f>
        <v/>
      </c>
      <c r="M99" s="701" t="str">
        <f>IF(ISBLANK(intern1!M92),"",intern1!M92)</f>
        <v/>
      </c>
      <c r="N99" s="702" t="str">
        <f>IF(ISBLANK(intern1!N92),"",intern1!N92)</f>
        <v/>
      </c>
    </row>
    <row r="100" spans="1:14" s="47" customFormat="1" ht="25" x14ac:dyDescent="0.25">
      <c r="A100" s="80" t="str">
        <f>IF(ISBLANK(intern1!A93),"",intern1!A93)</f>
        <v/>
      </c>
      <c r="B100" s="2" t="str">
        <f>IF(ISBLANK(intern1!B93),"",intern1!B93)</f>
        <v/>
      </c>
      <c r="C100" s="699" t="str">
        <f>IF(ISBLANK(intern1!C93),"",intern1!C93)</f>
        <v>PNE1.2</v>
      </c>
      <c r="D100" s="699" t="str">
        <f>IF(ISBLANK(intern1!D93),"",intern1!D93)</f>
        <v>Abklärung zur oder Status nach Lungentransplantation</v>
      </c>
      <c r="E100" s="699" t="str">
        <f>IF(ISBLANK(intern1!I93),"",intern1!I93)</f>
        <v>BP</v>
      </c>
      <c r="F100" s="699" t="str">
        <f>IF(ISBLANK(intern1!E93),"",intern1!E93)</f>
        <v>Pneumologie</v>
      </c>
      <c r="G100" s="701">
        <f>IF(ISBLANK(intern1!F93),"",intern1!F93)</f>
        <v>2</v>
      </c>
      <c r="H100" s="701">
        <f>IF(ISBLANK(intern1!G93),"",intern1!G93)</f>
        <v>2</v>
      </c>
      <c r="I100" s="701">
        <f>IF(ISBLANK(intern1!H93),"",intern1!H93)</f>
        <v>2</v>
      </c>
      <c r="J100" s="703" t="str">
        <f>IF(ISBLANK(intern1!J93),"",intern1!J93)</f>
        <v/>
      </c>
      <c r="K100" s="699" t="str">
        <f>IF(ISBLANK(intern1!K93),"",intern1!K93)</f>
        <v>TPL2</v>
      </c>
      <c r="L100" s="701" t="str">
        <f>IF(ISBLANK(intern1!L93),"",intern1!L93)</f>
        <v/>
      </c>
      <c r="M100" s="701" t="str">
        <f>IF(ISBLANK(intern1!M93),"",intern1!M93)</f>
        <v/>
      </c>
      <c r="N100" s="702" t="str">
        <f>IF(ISBLANK(intern1!N93),"",intern1!N93)</f>
        <v/>
      </c>
    </row>
    <row r="101" spans="1:14" s="47" customFormat="1" ht="62.5" x14ac:dyDescent="0.25">
      <c r="A101" s="80" t="str">
        <f>IF(ISBLANK(intern1!A94),"",intern1!A94)</f>
        <v/>
      </c>
      <c r="B101" s="2" t="str">
        <f>IF(ISBLANK(intern1!B94),"",intern1!B94)</f>
        <v/>
      </c>
      <c r="C101" s="699" t="str">
        <f>IF(ISBLANK(intern1!C94),"",intern1!C94)</f>
        <v>PNE1.3</v>
      </c>
      <c r="D101" s="699" t="str">
        <f>IF(ISBLANK(intern1!D94),"",intern1!D94)</f>
        <v>Cystische Fibrose</v>
      </c>
      <c r="E101" s="2" t="str">
        <f>IF(ISBLANK(intern1!I94),"",intern1!I94)</f>
        <v>BP</v>
      </c>
      <c r="F101" s="699" t="str">
        <f>IF(ISBLANK(intern1!E94),"",intern1!E94)</f>
        <v>Pneumologie</v>
      </c>
      <c r="G101" s="701">
        <f>IF(ISBLANK(intern1!F94),"",intern1!F94)</f>
        <v>2</v>
      </c>
      <c r="H101" s="701">
        <f>IF(ISBLANK(intern1!G94),"",intern1!G94)</f>
        <v>2</v>
      </c>
      <c r="I101" s="701">
        <f>IF(ISBLANK(intern1!H94),"",intern1!H94)</f>
        <v>2</v>
      </c>
      <c r="J101" s="699" t="str">
        <f>IF(ISBLANK(intern1!J94),"",intern1!J94)</f>
        <v>THO1 + END1
+ HNO1.2 + GAE1</v>
      </c>
      <c r="K101" s="699" t="str">
        <f>IF(ISBLANK(intern1!K94),"",intern1!K94)</f>
        <v>TPL2</v>
      </c>
      <c r="L101" s="701" t="str">
        <f>IF(ISBLANK(intern1!L94),"",intern1!L94)</f>
        <v/>
      </c>
      <c r="M101" s="701" t="str">
        <f>IF(ISBLANK(intern1!M94),"",intern1!M94)</f>
        <v/>
      </c>
      <c r="N101" s="702" t="str">
        <f>IF(ISBLANK(intern1!N94),"",intern1!N94)</f>
        <v>Stationäre Betreuung ausserhalb CF-Zentrum nur unter Anleitung/Rücksprache mit CF-Zentrum und erfahrenen CF-Spezialistinnen/-Spezialisten; bei Stadienänderung Behandlung im CF-Zentrum.</v>
      </c>
    </row>
    <row r="102" spans="1:14" s="47" customFormat="1" ht="37.5" x14ac:dyDescent="0.25">
      <c r="A102" s="80" t="str">
        <f>IF(ISBLANK(intern1!A95),"",intern1!A95)</f>
        <v/>
      </c>
      <c r="B102" s="704" t="str">
        <f>IF(ISBLANK(intern1!B95),"",intern1!B95)</f>
        <v/>
      </c>
      <c r="C102" s="705" t="str">
        <f>IF(ISBLANK(intern1!C95),"",intern1!C95)</f>
        <v>PNE2</v>
      </c>
      <c r="D102" s="705" t="str">
        <f>IF(ISBLANK(intern1!D95),"",intern1!D95)</f>
        <v>Polysomnographie</v>
      </c>
      <c r="E102" s="705" t="str">
        <f>IF(ISBLANK(intern1!I95),"",intern1!I95)</f>
        <v/>
      </c>
      <c r="F102" s="705" t="str">
        <f>IF(ISBLANK(intern1!E95),"",intern1!E95)</f>
        <v>Fähigkeitsausweis Schlafmedizin mit Facharzt 
Pneumologie oder Neurologie oder
Psychiatrie und Psychotherapie</v>
      </c>
      <c r="G102" s="706" t="str">
        <f>IF(ISBLANK(intern1!F95),"",intern1!F95)</f>
        <v/>
      </c>
      <c r="H102" s="706" t="str">
        <f>IF(ISBLANK(intern1!G95),"",intern1!G95)</f>
        <v/>
      </c>
      <c r="I102" s="706">
        <f>IF(ISBLANK(intern1!H95),"",intern1!H95)</f>
        <v>1</v>
      </c>
      <c r="J102" s="705" t="str">
        <f>IF(ISBLANK(intern1!J95),"",intern1!J95)</f>
        <v/>
      </c>
      <c r="K102" s="705" t="str">
        <f>IF(ISBLANK(intern1!K95),"",intern1!K95)</f>
        <v/>
      </c>
      <c r="L102" s="706" t="str">
        <f>IF(ISBLANK(intern1!L95),"",intern1!L95)</f>
        <v/>
      </c>
      <c r="M102" s="706" t="str">
        <f>IF(ISBLANK(intern1!M95),"",intern1!M95)</f>
        <v/>
      </c>
      <c r="N102" s="707" t="str">
        <f>IF(ISBLANK(intern1!N95),"",intern1!N95)</f>
        <v>Zertifizierung des Schlaflabors durch SGSSC erforderlich.</v>
      </c>
    </row>
    <row r="103" spans="1:14" s="47" customFormat="1" ht="37.5" x14ac:dyDescent="0.25">
      <c r="A103" s="80" t="str">
        <f>IF(ISBLANK(intern1!A96),"",intern1!A96)</f>
        <v/>
      </c>
      <c r="B103" s="2" t="str">
        <f>IF(ISBLANK(intern1!B96),"",intern1!B96)</f>
        <v>Thoraxchirurgie</v>
      </c>
      <c r="C103" s="709" t="str">
        <f>IF(ISBLANK(intern1!C96),"",intern1!C96)</f>
        <v>THO1</v>
      </c>
      <c r="D103" s="709" t="str">
        <f>IF(ISBLANK(intern1!D96),"",intern1!D96)</f>
        <v>Thoraxchirurgie</v>
      </c>
      <c r="E103" s="714" t="str">
        <f>IF(ISBLANK(intern1!I96),"",intern1!I96)</f>
        <v>BP</v>
      </c>
      <c r="F103" s="709" t="str">
        <f>IF(ISBLANK(intern1!E96),"",intern1!E96)</f>
        <v>Chirurgie mit Schwerpunkte Allgemeinchirurgie und Traumatologie resp. Viszeralchirurgie
Thoraxchirurgie</v>
      </c>
      <c r="G103" s="710">
        <f>IF(ISBLANK(intern1!F96),"",intern1!F96)</f>
        <v>2</v>
      </c>
      <c r="H103" s="710">
        <f>IF(ISBLANK(intern1!G96),"",intern1!G96)</f>
        <v>2</v>
      </c>
      <c r="I103" s="710">
        <f>IF(ISBLANK(intern1!H96),"",intern1!H96)</f>
        <v>2</v>
      </c>
      <c r="J103" s="709" t="str">
        <f>IF(ISBLANK(intern1!J96),"",intern1!J96)</f>
        <v>PNE1</v>
      </c>
      <c r="K103" s="709" t="str">
        <f>IF(ISBLANK(intern1!K96),"",intern1!K96)</f>
        <v/>
      </c>
      <c r="L103" s="710" t="str">
        <f>IF(ISBLANK(intern1!L96),"",intern1!L96)</f>
        <v/>
      </c>
      <c r="M103" s="710" t="str">
        <f>IF(ISBLANK(intern1!M96),"",intern1!M96)</f>
        <v/>
      </c>
      <c r="N103" s="711" t="str">
        <f>IF(ISBLANK(intern1!N96),"",intern1!N96)</f>
        <v/>
      </c>
    </row>
    <row r="104" spans="1:14" s="47" customFormat="1" ht="37.5" x14ac:dyDescent="0.25">
      <c r="A104" s="80" t="str">
        <f>IF(ISBLANK(intern1!A97),"",intern1!A97)</f>
        <v/>
      </c>
      <c r="B104" s="2" t="str">
        <f>IF(ISBLANK(intern1!B97),"",intern1!B97)</f>
        <v/>
      </c>
      <c r="C104" s="699" t="str">
        <f>IF(ISBLANK(intern1!C97),"",intern1!C97)</f>
        <v>THO1.1</v>
      </c>
      <c r="D104" s="699" t="str">
        <f>IF(ISBLANK(intern1!D97),"",intern1!D97)</f>
        <v>Maligne Neoplasien des Atmungssystems (kurative Resektion durch Lobektomie / Pneumonektomie)</v>
      </c>
      <c r="E104" s="699" t="str">
        <f>IF(ISBLANK(intern1!I97),"",intern1!I97)</f>
        <v>BP</v>
      </c>
      <c r="F104" s="699" t="str">
        <f>IF(ISBLANK(intern1!E97),"",intern1!E97)</f>
        <v>Thoraxchirurgie</v>
      </c>
      <c r="G104" s="701">
        <f>IF(ISBLANK(intern1!F97),"",intern1!F97)</f>
        <v>2</v>
      </c>
      <c r="H104" s="701">
        <f>IF(ISBLANK(intern1!G97),"",intern1!G97)</f>
        <v>2</v>
      </c>
      <c r="I104" s="701">
        <f>IF(ISBLANK(intern1!H97),"",intern1!H97)</f>
        <v>3</v>
      </c>
      <c r="J104" s="699" t="str">
        <f>IF(ISBLANK(intern1!J97),"",intern1!J97)</f>
        <v/>
      </c>
      <c r="K104" s="699" t="str">
        <f>IF(ISBLANK(intern1!K97),"",intern1!K97)</f>
        <v/>
      </c>
      <c r="L104" s="701" t="str">
        <f>IF(ISBLANK(intern1!L97),"",intern1!L97)</f>
        <v>ja</v>
      </c>
      <c r="M104" s="701" t="str">
        <f>IF(ISBLANK(intern1!M97),"",intern1!M97)</f>
        <v>S:30</v>
      </c>
      <c r="N104" s="702" t="str">
        <f>IF(ISBLANK(intern1!N97),"",intern1!N97)</f>
        <v>Operateurinnen/Operateure erfassen.</v>
      </c>
    </row>
    <row r="105" spans="1:14" s="47" customFormat="1" x14ac:dyDescent="0.25">
      <c r="A105" s="80" t="str">
        <f>IF(ISBLANK(intern1!A98),"",intern1!A98)</f>
        <v/>
      </c>
      <c r="B105" s="2" t="str">
        <f>IF(ISBLANK(intern1!B98),"",intern1!B98)</f>
        <v/>
      </c>
      <c r="C105" s="705" t="str">
        <f>IF(ISBLANK(intern1!C98),"",intern1!C98)</f>
        <v>THO1.2</v>
      </c>
      <c r="D105" s="705" t="str">
        <f>IF(ISBLANK(intern1!D98),"",intern1!D98)</f>
        <v>Mediastinaleingriffe</v>
      </c>
      <c r="E105" s="2" t="str">
        <f>IF(ISBLANK(intern1!I98),"",intern1!I98)</f>
        <v>BP</v>
      </c>
      <c r="F105" s="705" t="str">
        <f>IF(ISBLANK(intern1!E98),"",intern1!E98)</f>
        <v>Thoraxchirurgie</v>
      </c>
      <c r="G105" s="706">
        <f>IF(ISBLANK(intern1!F98),"",intern1!F98)</f>
        <v>2</v>
      </c>
      <c r="H105" s="706">
        <f>IF(ISBLANK(intern1!G98),"",intern1!G98)</f>
        <v>2</v>
      </c>
      <c r="I105" s="706">
        <f>IF(ISBLANK(intern1!H98),"",intern1!H98)</f>
        <v>3</v>
      </c>
      <c r="J105" s="705" t="str">
        <f>IF(ISBLANK(intern1!J98),"",intern1!J98)</f>
        <v/>
      </c>
      <c r="K105" s="705" t="str">
        <f>IF(ISBLANK(intern1!K98),"",intern1!K98)</f>
        <v/>
      </c>
      <c r="L105" s="706" t="str">
        <f>IF(ISBLANK(intern1!L98),"",intern1!L98)</f>
        <v>ja</v>
      </c>
      <c r="M105" s="706" t="str">
        <f>IF(ISBLANK(intern1!M98),"",intern1!M98)</f>
        <v/>
      </c>
      <c r="N105" s="707" t="str">
        <f>IF(ISBLANK(intern1!N98),"",intern1!N98)</f>
        <v>Operateurinnen/Operateure erfassen.</v>
      </c>
    </row>
    <row r="106" spans="1:14" s="872" customFormat="1" hidden="1" outlineLevel="1" x14ac:dyDescent="0.25">
      <c r="A106" s="865" t="str">
        <f>IF(ISBLANK(intern1!A99),"",intern1!A99)</f>
        <v/>
      </c>
      <c r="B106" s="880" t="str">
        <f>IF(ISBLANK(intern1!B99),"",intern1!B99)</f>
        <v>Transplantationen</v>
      </c>
      <c r="C106" s="881" t="str">
        <f>IF(ISBLANK(intern1!C99),"",intern1!C99)</f>
        <v>TPL1</v>
      </c>
      <c r="D106" s="881" t="str">
        <f>IF(ISBLANK(intern1!D99),"",intern1!D99)</f>
        <v>Herztransplantation (IVHSM)</v>
      </c>
      <c r="E106" s="881" t="str">
        <f>IF(ISBLANK(intern1!I99),"",intern1!I99)</f>
        <v/>
      </c>
      <c r="F106" s="881" t="str">
        <f>IF(ISBLANK(intern1!E99),"",intern1!E99)</f>
        <v/>
      </c>
      <c r="G106" s="882" t="str">
        <f>IF(ISBLANK(intern1!F99),"",intern1!F99)</f>
        <v/>
      </c>
      <c r="H106" s="882" t="str">
        <f>IF(ISBLANK(intern1!G99),"",intern1!G99)</f>
        <v/>
      </c>
      <c r="I106" s="882" t="str">
        <f>IF(ISBLANK(intern1!H99),"",intern1!H99)</f>
        <v/>
      </c>
      <c r="J106" s="881" t="str">
        <f>IF(ISBLANK(intern1!J99),"",intern1!J99)</f>
        <v/>
      </c>
      <c r="K106" s="881" t="str">
        <f>IF(ISBLANK(intern1!K99),"",intern1!K99)</f>
        <v/>
      </c>
      <c r="L106" s="882" t="str">
        <f>IF(ISBLANK(intern1!L99),"",intern1!L99)</f>
        <v/>
      </c>
      <c r="M106" s="882" t="str">
        <f>IF(ISBLANK(intern1!M99),"",intern1!M99)</f>
        <v/>
      </c>
      <c r="N106" s="883" t="str">
        <f>IF(ISBLANK(intern1!N99),"",intern1!N99)</f>
        <v>Es gelten die aktuellen IVHSM Anforderungen</v>
      </c>
    </row>
    <row r="107" spans="1:14" s="872" customFormat="1" hidden="1" outlineLevel="1" x14ac:dyDescent="0.25">
      <c r="A107" s="865"/>
      <c r="B107" s="866"/>
      <c r="C107" s="867" t="str">
        <f>IF(ISBLANK(intern1!C100),"",intern1!C100)</f>
        <v>TPL2</v>
      </c>
      <c r="D107" s="867" t="str">
        <f>IF(ISBLANK(intern1!D100),"",intern1!D100)</f>
        <v>Lungentransplantation (IVHSM)</v>
      </c>
      <c r="E107" s="867" t="str">
        <f>IF(ISBLANK(intern1!I100),"",intern1!I100)</f>
        <v/>
      </c>
      <c r="F107" s="867" t="str">
        <f>IF(ISBLANK(intern1!E100),"",intern1!E100)</f>
        <v/>
      </c>
      <c r="G107" s="870" t="str">
        <f>IF(ISBLANK(intern1!F100),"",intern1!F100)</f>
        <v/>
      </c>
      <c r="H107" s="870" t="str">
        <f>IF(ISBLANK(intern1!G100),"",intern1!G100)</f>
        <v/>
      </c>
      <c r="I107" s="870" t="str">
        <f>IF(ISBLANK(intern1!H100),"",intern1!H100)</f>
        <v/>
      </c>
      <c r="J107" s="867" t="str">
        <f>IF(ISBLANK(intern1!J100),"",intern1!J100)</f>
        <v/>
      </c>
      <c r="K107" s="867" t="str">
        <f>IF(ISBLANK(intern1!K100),"",intern1!K100)</f>
        <v/>
      </c>
      <c r="L107" s="870" t="str">
        <f>IF(ISBLANK(intern1!L100),"",intern1!L100)</f>
        <v/>
      </c>
      <c r="M107" s="870" t="str">
        <f>IF(ISBLANK(intern1!M100),"",intern1!M100)</f>
        <v/>
      </c>
      <c r="N107" s="871" t="str">
        <f>IF(ISBLANK(intern1!N100),"",intern1!N100)</f>
        <v>Es gelten die aktuellen IVHSM Anforderungen</v>
      </c>
    </row>
    <row r="108" spans="1:14" s="872" customFormat="1" hidden="1" outlineLevel="1" x14ac:dyDescent="0.25">
      <c r="A108" s="865"/>
      <c r="B108" s="866"/>
      <c r="C108" s="867" t="str">
        <f>IF(ISBLANK(intern1!C101),"",intern1!C101)</f>
        <v>TPL3</v>
      </c>
      <c r="D108" s="867" t="str">
        <f>IF(ISBLANK(intern1!D101),"",intern1!D101)</f>
        <v>Lebertransplantation (IVHSM)</v>
      </c>
      <c r="E108" s="867" t="str">
        <f>IF(ISBLANK(intern1!I101),"",intern1!I101)</f>
        <v/>
      </c>
      <c r="F108" s="867" t="str">
        <f>IF(ISBLANK(intern1!E101),"",intern1!E101)</f>
        <v/>
      </c>
      <c r="G108" s="870" t="str">
        <f>IF(ISBLANK(intern1!F101),"",intern1!F101)</f>
        <v/>
      </c>
      <c r="H108" s="870" t="str">
        <f>IF(ISBLANK(intern1!G101),"",intern1!G101)</f>
        <v/>
      </c>
      <c r="I108" s="870" t="str">
        <f>IF(ISBLANK(intern1!H101),"",intern1!H101)</f>
        <v/>
      </c>
      <c r="J108" s="867" t="str">
        <f>IF(ISBLANK(intern1!J101),"",intern1!J101)</f>
        <v/>
      </c>
      <c r="K108" s="867" t="str">
        <f>IF(ISBLANK(intern1!K101),"",intern1!K101)</f>
        <v/>
      </c>
      <c r="L108" s="870" t="str">
        <f>IF(ISBLANK(intern1!L101),"",intern1!L101)</f>
        <v/>
      </c>
      <c r="M108" s="870" t="str">
        <f>IF(ISBLANK(intern1!M101),"",intern1!M101)</f>
        <v/>
      </c>
      <c r="N108" s="871" t="str">
        <f>IF(ISBLANK(intern1!N101),"",intern1!N101)</f>
        <v>Es gelten die aktuellen IVHSM Anforderungen</v>
      </c>
    </row>
    <row r="109" spans="1:14" s="872" customFormat="1" hidden="1" outlineLevel="1" x14ac:dyDescent="0.25">
      <c r="A109" s="865"/>
      <c r="B109" s="866"/>
      <c r="C109" s="867" t="str">
        <f>IF(ISBLANK(intern1!C102),"",intern1!C102)</f>
        <v>TPL4</v>
      </c>
      <c r="D109" s="867" t="str">
        <f>IF(ISBLANK(intern1!D102),"",intern1!D102)</f>
        <v>Pankreastransplantation (IVHSM)</v>
      </c>
      <c r="E109" s="867" t="str">
        <f>IF(ISBLANK(intern1!I102),"",intern1!I102)</f>
        <v/>
      </c>
      <c r="F109" s="867" t="str">
        <f>IF(ISBLANK(intern1!E102),"",intern1!E102)</f>
        <v/>
      </c>
      <c r="G109" s="870" t="str">
        <f>IF(ISBLANK(intern1!F102),"",intern1!F102)</f>
        <v/>
      </c>
      <c r="H109" s="870" t="str">
        <f>IF(ISBLANK(intern1!G102),"",intern1!G102)</f>
        <v/>
      </c>
      <c r="I109" s="870" t="str">
        <f>IF(ISBLANK(intern1!H102),"",intern1!H102)</f>
        <v/>
      </c>
      <c r="J109" s="867" t="str">
        <f>IF(ISBLANK(intern1!J102),"",intern1!J102)</f>
        <v/>
      </c>
      <c r="K109" s="867" t="str">
        <f>IF(ISBLANK(intern1!K102),"",intern1!K102)</f>
        <v/>
      </c>
      <c r="L109" s="870" t="str">
        <f>IF(ISBLANK(intern1!L102),"",intern1!L102)</f>
        <v/>
      </c>
      <c r="M109" s="870" t="str">
        <f>IF(ISBLANK(intern1!M102),"",intern1!M102)</f>
        <v/>
      </c>
      <c r="N109" s="871" t="str">
        <f>IF(ISBLANK(intern1!N102),"",intern1!N102)</f>
        <v>Es gelten die aktuellen IVHSM Anforderungen</v>
      </c>
    </row>
    <row r="110" spans="1:14" s="872" customFormat="1" hidden="1" outlineLevel="1" x14ac:dyDescent="0.25">
      <c r="A110" s="865"/>
      <c r="B110" s="866"/>
      <c r="C110" s="867" t="str">
        <f>IF(ISBLANK(intern1!C103),"",intern1!C103)</f>
        <v>TPL5</v>
      </c>
      <c r="D110" s="867" t="str">
        <f>IF(ISBLANK(intern1!D103),"",intern1!D103)</f>
        <v>Nierentransplantation (IVHSM)</v>
      </c>
      <c r="E110" s="866" t="str">
        <f>IF(ISBLANK(intern1!I103),"",intern1!I103)</f>
        <v/>
      </c>
      <c r="F110" s="867" t="str">
        <f>IF(ISBLANK(intern1!E103),"",intern1!E103)</f>
        <v/>
      </c>
      <c r="G110" s="870" t="str">
        <f>IF(ISBLANK(intern1!F103),"",intern1!F103)</f>
        <v/>
      </c>
      <c r="H110" s="870" t="str">
        <f>IF(ISBLANK(intern1!G103),"",intern1!G103)</f>
        <v/>
      </c>
      <c r="I110" s="870" t="str">
        <f>IF(ISBLANK(intern1!H103),"",intern1!H103)</f>
        <v/>
      </c>
      <c r="J110" s="867" t="str">
        <f>IF(ISBLANK(intern1!J103),"",intern1!J103)</f>
        <v/>
      </c>
      <c r="K110" s="867" t="str">
        <f>IF(ISBLANK(intern1!K103),"",intern1!K103)</f>
        <v/>
      </c>
      <c r="L110" s="870" t="str">
        <f>IF(ISBLANK(intern1!L103),"",intern1!L103)</f>
        <v/>
      </c>
      <c r="M110" s="870" t="str">
        <f>IF(ISBLANK(intern1!M103),"",intern1!M103)</f>
        <v/>
      </c>
      <c r="N110" s="871" t="str">
        <f>IF(ISBLANK(intern1!N103),"",intern1!N103)</f>
        <v>Es gelten die aktuellen IVHSM Anforderungen</v>
      </c>
    </row>
    <row r="111" spans="1:14" s="47" customFormat="1" collapsed="1" x14ac:dyDescent="0.25">
      <c r="A111" s="80"/>
      <c r="B111" s="708" t="str">
        <f>IF(ISBLANK(intern1!B104),"",intern1!B104)</f>
        <v>Transplantationen</v>
      </c>
      <c r="C111" s="699" t="str">
        <f>IF(ISBLANK(intern1!C104),"",intern1!C104)</f>
        <v>TPL6</v>
      </c>
      <c r="D111" s="699" t="str">
        <f>IF(ISBLANK(intern1!D104),"",intern1!D104)</f>
        <v>Darmtransplantation</v>
      </c>
      <c r="E111" s="700" t="str">
        <f>IF(ISBLANK(intern1!I104),"",intern1!I104)</f>
        <v>BP</v>
      </c>
      <c r="F111" s="699" t="str">
        <f>IF(ISBLANK(intern1!E104),"",intern1!E104)</f>
        <v/>
      </c>
      <c r="G111" s="701">
        <f>IF(ISBLANK(intern1!F104),"",intern1!F104)</f>
        <v>3</v>
      </c>
      <c r="H111" s="701">
        <f>IF(ISBLANK(intern1!G104),"",intern1!G104)</f>
        <v>3</v>
      </c>
      <c r="I111" s="701">
        <f>IF(ISBLANK(intern1!H104),"",intern1!H104)</f>
        <v>3</v>
      </c>
      <c r="J111" s="699" t="str">
        <f>IF(ISBLANK(intern1!J104),"",intern1!J104)</f>
        <v/>
      </c>
      <c r="K111" s="699" t="str">
        <f>IF(ISBLANK(intern1!K104),"",intern1!K104)</f>
        <v/>
      </c>
      <c r="L111" s="701" t="str">
        <f>IF(ISBLANK(intern1!L104),"",intern1!L104)</f>
        <v/>
      </c>
      <c r="M111" s="701" t="str">
        <f>IF(ISBLANK(intern1!M104),"",intern1!M104)</f>
        <v/>
      </c>
      <c r="N111" s="702" t="str">
        <f>IF(ISBLANK(intern1!N104),"",intern1!N104)</f>
        <v/>
      </c>
    </row>
    <row r="112" spans="1:14" s="47" customFormat="1" x14ac:dyDescent="0.25">
      <c r="A112" s="80"/>
      <c r="B112" s="2"/>
      <c r="C112" s="699" t="str">
        <f>IF(ISBLANK(intern1!C105),"",intern1!C105)</f>
        <v>TPL7</v>
      </c>
      <c r="D112" s="699" t="str">
        <f>IF(ISBLANK(intern1!D105),"",intern1!D105)</f>
        <v>Milztransplantation</v>
      </c>
      <c r="E112" s="700" t="str">
        <f>IF(ISBLANK(intern1!I105),"",intern1!I105)</f>
        <v>BP</v>
      </c>
      <c r="F112" s="699" t="str">
        <f>IF(ISBLANK(intern1!E105),"",intern1!E105)</f>
        <v/>
      </c>
      <c r="G112" s="701">
        <f>IF(ISBLANK(intern1!F105),"",intern1!F105)</f>
        <v>3</v>
      </c>
      <c r="H112" s="701">
        <f>IF(ISBLANK(intern1!G105),"",intern1!G105)</f>
        <v>3</v>
      </c>
      <c r="I112" s="701">
        <f>IF(ISBLANK(intern1!H105),"",intern1!H105)</f>
        <v>3</v>
      </c>
      <c r="J112" s="699" t="str">
        <f>IF(ISBLANK(intern1!J105),"",intern1!J105)</f>
        <v/>
      </c>
      <c r="K112" s="699" t="str">
        <f>IF(ISBLANK(intern1!K105),"",intern1!K105)</f>
        <v/>
      </c>
      <c r="L112" s="701" t="str">
        <f>IF(ISBLANK(intern1!L105),"",intern1!L105)</f>
        <v/>
      </c>
      <c r="M112" s="701" t="str">
        <f>IF(ISBLANK(intern1!M105),"",intern1!M105)</f>
        <v/>
      </c>
      <c r="N112" s="702" t="str">
        <f>IF(ISBLANK(intern1!N105),"",intern1!N105)</f>
        <v/>
      </c>
    </row>
    <row r="113" spans="1:14" s="47" customFormat="1" ht="50" x14ac:dyDescent="0.25">
      <c r="A113" s="121" t="str">
        <f>IF(ISBLANK(intern1!A106),"",intern1!A106)</f>
        <v>Bewegungsapparat</v>
      </c>
      <c r="B113" s="708" t="str">
        <f>IF(ISBLANK(intern1!B106),"",intern1!B106)</f>
        <v>Bewegungsapparat chirurgisch</v>
      </c>
      <c r="C113" s="709" t="str">
        <f>IF(ISBLANK(intern1!C106),"",intern1!C106)</f>
        <v>BEW1</v>
      </c>
      <c r="D113" s="709" t="str">
        <f>IF(ISBLANK(intern1!D106),"",intern1!D106)</f>
        <v>Chirurgie Bewegungsapparat</v>
      </c>
      <c r="E113" s="709" t="str">
        <f>IF(ISBLANK(intern1!I106),"",intern1!I106)</f>
        <v>BPE/BP</v>
      </c>
      <c r="F113" s="709" t="str">
        <f>IF(ISBLANK(intern1!E106),"",intern1!E106)</f>
        <v>(Orthopädische Chirurgie und Traumatologie des Bewegungsapparates)
(Chirurgie mit Schwerpunkt Allgemeinchirurgie und Traumatologie)</v>
      </c>
      <c r="G113" s="710">
        <f>IF(ISBLANK(intern1!F106),"",intern1!F106)</f>
        <v>2</v>
      </c>
      <c r="H113" s="710" t="str">
        <f>IF(ISBLANK(intern1!G106),"",intern1!G106)</f>
        <v/>
      </c>
      <c r="I113" s="710">
        <f>IF(ISBLANK(intern1!H106),"",intern1!H106)</f>
        <v>1</v>
      </c>
      <c r="J113" s="709" t="str">
        <f>IF(ISBLANK(intern1!J106),"",intern1!J106)</f>
        <v/>
      </c>
      <c r="K113" s="709" t="str">
        <f>IF(ISBLANK(intern1!K106),"",intern1!K106)</f>
        <v/>
      </c>
      <c r="L113" s="710" t="str">
        <f>IF(ISBLANK(intern1!L106),"",intern1!L106)</f>
        <v/>
      </c>
      <c r="M113" s="710" t="str">
        <f>IF(ISBLANK(intern1!M106),"",intern1!M106)</f>
        <v/>
      </c>
      <c r="N113" s="720" t="str">
        <f>IF(ISBLANK(intern1!N106),"",intern1!N106)</f>
        <v/>
      </c>
    </row>
    <row r="114" spans="1:14" s="47" customFormat="1" ht="25" x14ac:dyDescent="0.25">
      <c r="A114" s="80" t="str">
        <f>IF(ISBLANK(intern1!A107),"",intern1!A107)</f>
        <v/>
      </c>
      <c r="B114" s="2" t="str">
        <f>IF(ISBLANK(intern1!B107),"",intern1!B107)</f>
        <v/>
      </c>
      <c r="C114" s="699" t="str">
        <f>IF(ISBLANK(intern1!C107),"",intern1!C107)</f>
        <v>BEW2</v>
      </c>
      <c r="D114" s="699" t="str">
        <f>IF(ISBLANK(intern1!D107),"",intern1!D107)</f>
        <v>Orthopädie</v>
      </c>
      <c r="E114" s="700" t="str">
        <f>IF(ISBLANK(intern1!I107),"",intern1!I107)</f>
        <v>BPE/BP</v>
      </c>
      <c r="F114" s="699" t="str">
        <f>IF(ISBLANK(intern1!E107),"",intern1!E107)</f>
        <v>(Orthopädische Chirurgie und Traumatologie des Bewegungsapparates)</v>
      </c>
      <c r="G114" s="701">
        <f>IF(ISBLANK(intern1!F107),"",intern1!F107)</f>
        <v>2</v>
      </c>
      <c r="H114" s="701" t="str">
        <f>IF(ISBLANK(intern1!G107),"",intern1!G107)</f>
        <v/>
      </c>
      <c r="I114" s="701">
        <f>IF(ISBLANK(intern1!H107),"",intern1!H107)</f>
        <v>1</v>
      </c>
      <c r="J114" s="699" t="str">
        <f>IF(ISBLANK(intern1!J107),"",intern1!J107)</f>
        <v/>
      </c>
      <c r="K114" s="699" t="str">
        <f>IF(ISBLANK(intern1!K107),"",intern1!K107)</f>
        <v/>
      </c>
      <c r="L114" s="701" t="str">
        <f>IF(ISBLANK(intern1!L107),"",intern1!L107)</f>
        <v/>
      </c>
      <c r="M114" s="701" t="str">
        <f>IF(ISBLANK(intern1!M107),"",intern1!M107)</f>
        <v/>
      </c>
      <c r="N114" s="721" t="str">
        <f>IF(ISBLANK(intern1!N107),"",intern1!N107)</f>
        <v/>
      </c>
    </row>
    <row r="115" spans="1:14" s="47" customFormat="1" ht="50" x14ac:dyDescent="0.25">
      <c r="A115" s="80" t="str">
        <f>IF(ISBLANK(intern1!A108),"",intern1!A108)</f>
        <v/>
      </c>
      <c r="B115" s="2" t="str">
        <f>IF(ISBLANK(intern1!B108),"",intern1!B108)</f>
        <v/>
      </c>
      <c r="C115" s="699" t="str">
        <f>IF(ISBLANK(intern1!C108),"",intern1!C108)</f>
        <v>BEW3</v>
      </c>
      <c r="D115" s="699" t="str">
        <f>IF(ISBLANK(intern1!D108),"",intern1!D108)</f>
        <v>Handchirurgie</v>
      </c>
      <c r="E115" s="700" t="str">
        <f>IF(ISBLANK(intern1!I108),"",intern1!I108)</f>
        <v>BPE/BP</v>
      </c>
      <c r="F115" s="699" t="str">
        <f>IF(ISBLANK(intern1!E108),"",intern1!E108)</f>
        <v>(Handchirurgie)</v>
      </c>
      <c r="G115" s="701">
        <f>IF(ISBLANK(intern1!F108),"",intern1!F108)</f>
        <v>2</v>
      </c>
      <c r="H115" s="701" t="str">
        <f>IF(ISBLANK(intern1!G108),"",intern1!G108)</f>
        <v/>
      </c>
      <c r="I115" s="701">
        <f>IF(ISBLANK(intern1!H108),"",intern1!H108)</f>
        <v>1</v>
      </c>
      <c r="J115" s="699" t="str">
        <f>IF(ISBLANK(intern1!J108),"",intern1!J108)</f>
        <v/>
      </c>
      <c r="K115" s="699" t="str">
        <f>IF(ISBLANK(intern1!K108),"",intern1!K108)</f>
        <v/>
      </c>
      <c r="L115" s="701" t="str">
        <f>IF(ISBLANK(intern1!L108),"",intern1!L108)</f>
        <v/>
      </c>
      <c r="M115" s="701" t="str">
        <f>IF(ISBLANK(intern1!M108),"",intern1!M108)</f>
        <v/>
      </c>
      <c r="N115" s="702" t="str">
        <f>IF(ISBLANK(intern1!N108),"",intern1!N108)</f>
        <v>Handchirurgisches Spezialambulatorium für akute/chronische Handerkrankungen und postoperative Nachbetreuung; spezialisierte Ergotherapie verfügbar.</v>
      </c>
    </row>
    <row r="116" spans="1:14" s="47" customFormat="1" ht="50" x14ac:dyDescent="0.25">
      <c r="A116" s="80" t="str">
        <f>IF(ISBLANK(intern1!A109),"",intern1!A109)</f>
        <v/>
      </c>
      <c r="B116" s="2" t="str">
        <f>IF(ISBLANK(intern1!B109),"",intern1!B109)</f>
        <v/>
      </c>
      <c r="C116" s="699" t="str">
        <f>IF(ISBLANK(intern1!C109),"",intern1!C109)</f>
        <v>BEW4</v>
      </c>
      <c r="D116" s="699" t="str">
        <f>IF(ISBLANK(intern1!D109),"",intern1!D109)</f>
        <v>Arthroskopie der Schulter und des Ellbogens</v>
      </c>
      <c r="E116" s="700" t="str">
        <f>IF(ISBLANK(intern1!I109),"",intern1!I109)</f>
        <v>BPE/BP</v>
      </c>
      <c r="F116" s="699" t="str">
        <f>IF(ISBLANK(intern1!E109),"",intern1!E109)</f>
        <v>(Orthopädische Chirurgie und Traumatologie des Bewegungsapparates)
(Chirurgie mit Schwerpunkt Allgemeinchirurgie und Traumatologie)</v>
      </c>
      <c r="G116" s="701">
        <f>IF(ISBLANK(intern1!F109),"",intern1!F109)</f>
        <v>2</v>
      </c>
      <c r="H116" s="701" t="str">
        <f>IF(ISBLANK(intern1!G109),"",intern1!G109)</f>
        <v/>
      </c>
      <c r="I116" s="701">
        <f>IF(ISBLANK(intern1!H109),"",intern1!H109)</f>
        <v>1</v>
      </c>
      <c r="J116" s="699" t="str">
        <f>IF(ISBLANK(intern1!J109),"",intern1!J109)</f>
        <v>BEW1 oder BEW2 oder BEW3</v>
      </c>
      <c r="K116" s="699" t="str">
        <f>IF(ISBLANK(intern1!K109),"",intern1!K109)</f>
        <v/>
      </c>
      <c r="L116" s="701" t="str">
        <f>IF(ISBLANK(intern1!L109),"",intern1!L109)</f>
        <v/>
      </c>
      <c r="M116" s="701" t="str">
        <f>IF(ISBLANK(intern1!M109),"",intern1!M109)</f>
        <v/>
      </c>
      <c r="N116" s="702" t="str">
        <f>IF(ISBLANK(intern1!N109),"",intern1!N109)</f>
        <v/>
      </c>
    </row>
    <row r="117" spans="1:14" s="47" customFormat="1" ht="50" x14ac:dyDescent="0.25">
      <c r="A117" s="80" t="str">
        <f>IF(ISBLANK(intern1!A110),"",intern1!A110)</f>
        <v/>
      </c>
      <c r="B117" s="2" t="str">
        <f>IF(ISBLANK(intern1!B110),"",intern1!B110)</f>
        <v/>
      </c>
      <c r="C117" s="699" t="str">
        <f>IF(ISBLANK(intern1!C110),"",intern1!C110)</f>
        <v>BEW5</v>
      </c>
      <c r="D117" s="699" t="str">
        <f>IF(ISBLANK(intern1!D110),"",intern1!D110)</f>
        <v>Arthroskopie des Knies</v>
      </c>
      <c r="E117" s="700" t="str">
        <f>IF(ISBLANK(intern1!I110),"",intern1!I110)</f>
        <v>BPE/BP</v>
      </c>
      <c r="F117" s="699" t="str">
        <f>IF(ISBLANK(intern1!E110),"",intern1!E110)</f>
        <v>(Orthopädische Chirurgie und Traumatologie des Bewegungsapparates)
(Chirurgie mit Schwerpunkt Allgemeinchirurgie und Traumatologie)</v>
      </c>
      <c r="G117" s="701">
        <f>IF(ISBLANK(intern1!F110),"",intern1!F110)</f>
        <v>2</v>
      </c>
      <c r="H117" s="701" t="str">
        <f>IF(ISBLANK(intern1!G110),"",intern1!G110)</f>
        <v/>
      </c>
      <c r="I117" s="701">
        <f>IF(ISBLANK(intern1!H110),"",intern1!H110)</f>
        <v>1</v>
      </c>
      <c r="J117" s="699" t="str">
        <f>IF(ISBLANK(intern1!J110),"",intern1!J110)</f>
        <v>BEW1 oder BEW2</v>
      </c>
      <c r="K117" s="699" t="str">
        <f>IF(ISBLANK(intern1!K110),"",intern1!K110)</f>
        <v/>
      </c>
      <c r="L117" s="701" t="str">
        <f>IF(ISBLANK(intern1!L110),"",intern1!L110)</f>
        <v/>
      </c>
      <c r="M117" s="701" t="str">
        <f>IF(ISBLANK(intern1!M110),"",intern1!M110)</f>
        <v/>
      </c>
      <c r="N117" s="702" t="str">
        <f>IF(ISBLANK(intern1!N110),"",intern1!N110)</f>
        <v/>
      </c>
    </row>
    <row r="118" spans="1:14" s="47" customFormat="1" ht="62.5" x14ac:dyDescent="0.25">
      <c r="A118" s="80" t="str">
        <f>IF(ISBLANK(intern1!A111),"",intern1!A111)</f>
        <v/>
      </c>
      <c r="B118" s="2" t="str">
        <f>IF(ISBLANK(intern1!B111),"",intern1!B111)</f>
        <v/>
      </c>
      <c r="C118" s="699" t="str">
        <f>IF(ISBLANK(intern1!C111),"",intern1!C111)</f>
        <v>BEW6</v>
      </c>
      <c r="D118" s="699" t="str">
        <f>IF(ISBLANK(intern1!D111),"",intern1!D111)</f>
        <v>Rekonstruktion obere Extremität</v>
      </c>
      <c r="E118" s="700" t="str">
        <f>IF(ISBLANK(intern1!I111),"",intern1!I111)</f>
        <v>BPE/BP</v>
      </c>
      <c r="F118" s="699" t="str">
        <f>IF(ISBLANK(intern1!E111),"",intern1!E111)</f>
        <v>(Orthopädische Chirurgie und Traumatologie des Bewegungsapparates)
(Chirurgie mit Schwerpunkt Allgemeinchirurgie und Traumatologie)
(Handchirurgie)</v>
      </c>
      <c r="G118" s="701">
        <f>IF(ISBLANK(intern1!F111),"",intern1!F111)</f>
        <v>2</v>
      </c>
      <c r="H118" s="701" t="str">
        <f>IF(ISBLANK(intern1!G111),"",intern1!G111)</f>
        <v/>
      </c>
      <c r="I118" s="701">
        <f>IF(ISBLANK(intern1!H111),"",intern1!H111)</f>
        <v>1</v>
      </c>
      <c r="J118" s="699" t="str">
        <f>IF(ISBLANK(intern1!J111),"",intern1!J111)</f>
        <v>BEW1 oder BEW2 oder BEW3</v>
      </c>
      <c r="K118" s="699" t="str">
        <f>IF(ISBLANK(intern1!K111),"",intern1!K111)</f>
        <v/>
      </c>
      <c r="L118" s="701" t="str">
        <f>IF(ISBLANK(intern1!L111),"",intern1!L111)</f>
        <v/>
      </c>
      <c r="M118" s="701" t="str">
        <f>IF(ISBLANK(intern1!M111),"",intern1!M111)</f>
        <v/>
      </c>
      <c r="N118" s="702" t="str">
        <f>IF(ISBLANK(intern1!N111),"",intern1!N111)</f>
        <v/>
      </c>
    </row>
    <row r="119" spans="1:14" s="47" customFormat="1" ht="62.5" x14ac:dyDescent="0.25">
      <c r="A119" s="80" t="str">
        <f>IF(ISBLANK(intern1!A112),"",intern1!A112)</f>
        <v/>
      </c>
      <c r="B119" s="2" t="str">
        <f>IF(ISBLANK(intern1!B112),"",intern1!B112)</f>
        <v/>
      </c>
      <c r="C119" s="699" t="str">
        <f>IF(ISBLANK(intern1!C112),"",intern1!C112)</f>
        <v>BEW7</v>
      </c>
      <c r="D119" s="699" t="str">
        <f>IF(ISBLANK(intern1!D112),"",intern1!D112)</f>
        <v>Rekonstruktion untere Extremität</v>
      </c>
      <c r="E119" s="699" t="str">
        <f>IF(ISBLANK(intern1!I112),"",intern1!I112)</f>
        <v>BPE/BP</v>
      </c>
      <c r="F119" s="699" t="str">
        <f>IF(ISBLANK(intern1!E112),"",intern1!E112)</f>
        <v>(Orthopädische Chirurgie und Traumatologie des Bewegungsapparates)
(Chirurgie mit Schwerpunkt Allgemeinchirurgie und Traumatologie) Plastische, Rekonstruktive und Ästhetische Chirurgie</v>
      </c>
      <c r="G119" s="701">
        <f>IF(ISBLANK(intern1!F112),"",intern1!F112)</f>
        <v>2</v>
      </c>
      <c r="H119" s="701" t="str">
        <f>IF(ISBLANK(intern1!G112),"",intern1!G112)</f>
        <v/>
      </c>
      <c r="I119" s="701">
        <f>IF(ISBLANK(intern1!H112),"",intern1!H112)</f>
        <v>1</v>
      </c>
      <c r="J119" s="699" t="str">
        <f>IF(ISBLANK(intern1!J112),"",intern1!J112)</f>
        <v>BEW1 oder BEW2</v>
      </c>
      <c r="K119" s="699" t="str">
        <f>IF(ISBLANK(intern1!K112),"",intern1!K112)</f>
        <v/>
      </c>
      <c r="L119" s="701" t="str">
        <f>IF(ISBLANK(intern1!L112),"",intern1!L112)</f>
        <v/>
      </c>
      <c r="M119" s="701" t="str">
        <f>IF(ISBLANK(intern1!M112),"",intern1!M112)</f>
        <v/>
      </c>
      <c r="N119" s="702" t="str">
        <f>IF(ISBLANK(intern1!N112),"",intern1!N112)</f>
        <v/>
      </c>
    </row>
    <row r="120" spans="1:14" s="47" customFormat="1" ht="62.5" x14ac:dyDescent="0.25">
      <c r="A120" s="80" t="str">
        <f>IF(ISBLANK(intern1!A113),"",intern1!A113)</f>
        <v/>
      </c>
      <c r="B120" s="2" t="str">
        <f>IF(ISBLANK(intern1!B113),"",intern1!B113)</f>
        <v/>
      </c>
      <c r="C120" s="699" t="str">
        <f>IF(ISBLANK(intern1!C113),"",intern1!C113)</f>
        <v xml:space="preserve">BEW7.1 </v>
      </c>
      <c r="D120" s="699" t="str">
        <f>IF(ISBLANK(intern1!D113),"",intern1!D113)</f>
        <v>Erstprothese Hüfte</v>
      </c>
      <c r="E120" s="699" t="str">
        <f>IF(ISBLANK(intern1!I113),"",intern1!I113)</f>
        <v>BPE/BP</v>
      </c>
      <c r="F120" s="699" t="str">
        <f>IF(ISBLANK(intern1!E113),"",intern1!E113)</f>
        <v>(Orthopädische Chirurgie und Traumatologie des Bewegungsapparates)
(Chirurgie mit Schwerpunkt Allgemeinchirurgie und Traumatologie)</v>
      </c>
      <c r="G120" s="701">
        <f>IF(ISBLANK(intern1!F113),"",intern1!F113)</f>
        <v>2</v>
      </c>
      <c r="H120" s="701" t="str">
        <f>IF(ISBLANK(intern1!G113),"",intern1!G113)</f>
        <v/>
      </c>
      <c r="I120" s="701">
        <f>IF(ISBLANK(intern1!H113),"",intern1!H113)</f>
        <v>1</v>
      </c>
      <c r="J120" s="699" t="str">
        <f>IF(ISBLANK(intern1!J113),"",intern1!J113)</f>
        <v>BEW1 oder BEW2</v>
      </c>
      <c r="K120" s="699" t="str">
        <f>IF(ISBLANK(intern1!K113),"",intern1!K113)</f>
        <v/>
      </c>
      <c r="L120" s="701" t="str">
        <f>IF(ISBLANK(intern1!L113),"",intern1!L113)</f>
        <v/>
      </c>
      <c r="M120" s="701" t="str">
        <f>IF(ISBLANK(intern1!M113),"",intern1!M113)</f>
        <v>O:15
S:50</v>
      </c>
      <c r="N120" s="702" t="str">
        <f>IF(ISBLANK(intern1!N113),"",intern1!N113)</f>
        <v>Qualitätsprogramm «Orthopädie» in Weiterentwicklung; Indikationscontrolling auf Basis SIRIS mit Patientenoutcome, Operateurerfassung und Teilnahme verpflichtend.</v>
      </c>
    </row>
    <row r="121" spans="1:14" s="47" customFormat="1" ht="62.5" x14ac:dyDescent="0.25">
      <c r="A121" s="80"/>
      <c r="B121" s="2"/>
      <c r="C121" s="699" t="str">
        <f>IF(ISBLANK(intern1!C114),"",intern1!C114)</f>
        <v>BEW7.1.1</v>
      </c>
      <c r="D121" s="699" t="str">
        <f>IF(ISBLANK(intern1!D114),"",intern1!D114)</f>
        <v>Wechseloperationen Hüftprothesen</v>
      </c>
      <c r="E121" s="2" t="str">
        <f>IF(ISBLANK(intern1!I114),"",intern1!I114)</f>
        <v>BPE/BP</v>
      </c>
      <c r="F121" s="699" t="str">
        <f>IF(ISBLANK(intern1!E114),"",intern1!E114)</f>
        <v xml:space="preserve">(Orthopädische Chirurgie und Traumatologie des Bewegungsapparates)
</v>
      </c>
      <c r="G121" s="701">
        <f>IF(ISBLANK(intern1!F114),"",intern1!F114)</f>
        <v>2</v>
      </c>
      <c r="H121" s="701" t="str">
        <f>IF(ISBLANK(intern1!G114),"",intern1!G114)</f>
        <v/>
      </c>
      <c r="I121" s="701">
        <f>IF(ISBLANK(intern1!H114),"",intern1!H114)</f>
        <v>1</v>
      </c>
      <c r="J121" s="699" t="str">
        <f>IF(ISBLANK(intern1!J114),"",intern1!J114)</f>
        <v/>
      </c>
      <c r="K121" s="699" t="str">
        <f>IF(ISBLANK(intern1!K114),"",intern1!K114)</f>
        <v/>
      </c>
      <c r="L121" s="701" t="str">
        <f>IF(ISBLANK(intern1!L114),"",intern1!L114)</f>
        <v/>
      </c>
      <c r="M121" s="701" t="str">
        <f>IF(ISBLANK(intern1!M114),"",intern1!M114)</f>
        <v xml:space="preserve">O: 50 in BEW7.1 + BEW7.1.1
</v>
      </c>
      <c r="N121" s="702" t="str">
        <f>IF(ISBLANK(intern1!N114),"",intern1!N114)</f>
        <v>Qualitätsprogramm «Orthopädie» in Weiterentwicklung; Indikationscontrolling auf Basis SIRIS mit Patientenoutcome, Operateurerfassung und Teilnahme verpflichtend.</v>
      </c>
    </row>
    <row r="122" spans="1:14" s="47" customFormat="1" ht="62.5" x14ac:dyDescent="0.25">
      <c r="A122" s="80" t="str">
        <f>IF(ISBLANK(intern1!A115),"",intern1!A115)</f>
        <v/>
      </c>
      <c r="B122" s="2" t="str">
        <f>IF(ISBLANK(intern1!B115),"",intern1!B115)</f>
        <v/>
      </c>
      <c r="C122" s="699" t="str">
        <f>IF(ISBLANK(intern1!C115),"",intern1!C115)</f>
        <v>BEW7.2</v>
      </c>
      <c r="D122" s="699" t="str">
        <f>IF(ISBLANK(intern1!D115),"",intern1!D115)</f>
        <v>Erstprothese Knie</v>
      </c>
      <c r="E122" s="699" t="str">
        <f>IF(ISBLANK(intern1!I115),"",intern1!I115)</f>
        <v>BPE/BP</v>
      </c>
      <c r="F122" s="699" t="str">
        <f>IF(ISBLANK(intern1!E115),"",intern1!E115)</f>
        <v xml:space="preserve">(Orthopädische Chirurgie und Traumatologie des Bewegungsapparates)
</v>
      </c>
      <c r="G122" s="701">
        <f>IF(ISBLANK(intern1!F115),"",intern1!F115)</f>
        <v>2</v>
      </c>
      <c r="H122" s="701" t="str">
        <f>IF(ISBLANK(intern1!G115),"",intern1!G115)</f>
        <v/>
      </c>
      <c r="I122" s="701">
        <f>IF(ISBLANK(intern1!H115),"",intern1!H115)</f>
        <v>1</v>
      </c>
      <c r="J122" s="699" t="str">
        <f>IF(ISBLANK(intern1!J115),"",intern1!J115)</f>
        <v>BEW1 oder BEW2</v>
      </c>
      <c r="K122" s="699" t="str">
        <f>IF(ISBLANK(intern1!K115),"",intern1!K115)</f>
        <v/>
      </c>
      <c r="L122" s="701" t="str">
        <f>IF(ISBLANK(intern1!L115),"",intern1!L115)</f>
        <v/>
      </c>
      <c r="M122" s="701" t="str">
        <f>IF(ISBLANK(intern1!M115),"",intern1!M115)</f>
        <v>O:15
S:50</v>
      </c>
      <c r="N122" s="702" t="str">
        <f>IF(ISBLANK(intern1!N115),"",intern1!N115)</f>
        <v>Qualitätsprogramm «Orthopädie» in Weiterentwicklung; Indikationscontrolling auf Basis SIRIS mit Patientenoutcome, Operateurerfassung und Teilnahme verpflichtend.</v>
      </c>
    </row>
    <row r="123" spans="1:14" s="47" customFormat="1" ht="62.5" x14ac:dyDescent="0.25">
      <c r="A123" s="80" t="str">
        <f>IF(ISBLANK(intern1!A116),"",intern1!A116)</f>
        <v/>
      </c>
      <c r="B123" s="2" t="str">
        <f>IF(ISBLANK(intern1!B116),"",intern1!B116)</f>
        <v/>
      </c>
      <c r="C123" s="699" t="str">
        <f>IF(ISBLANK(intern1!C116),"",intern1!C116)</f>
        <v>BEW7.2.1</v>
      </c>
      <c r="D123" s="699" t="str">
        <f>IF(ISBLANK(intern1!D116),"",intern1!D116)</f>
        <v>Wechseloperationen Knieprothesen</v>
      </c>
      <c r="E123" s="699" t="str">
        <f>IF(ISBLANK(intern1!I116),"",intern1!I116)</f>
        <v>BPE/BP</v>
      </c>
      <c r="F123" s="699" t="str">
        <f>IF(ISBLANK(intern1!E116),"",intern1!E116)</f>
        <v xml:space="preserve">(Orthopädische Chirurgie und Traumatologie des Bewegungsapparates)
</v>
      </c>
      <c r="G123" s="701">
        <f>IF(ISBLANK(intern1!F116),"",intern1!F116)</f>
        <v>2</v>
      </c>
      <c r="H123" s="701" t="str">
        <f>IF(ISBLANK(intern1!G116),"",intern1!G116)</f>
        <v/>
      </c>
      <c r="I123" s="701">
        <f>IF(ISBLANK(intern1!H116),"",intern1!H116)</f>
        <v>1</v>
      </c>
      <c r="J123" s="699" t="str">
        <f>IF(ISBLANK(intern1!J116),"",intern1!J116)</f>
        <v/>
      </c>
      <c r="K123" s="699" t="str">
        <f>IF(ISBLANK(intern1!K116),"",intern1!K116)</f>
        <v/>
      </c>
      <c r="L123" s="701" t="str">
        <f>IF(ISBLANK(intern1!L116),"",intern1!L116)</f>
        <v/>
      </c>
      <c r="M123" s="701" t="str">
        <f>IF(ISBLANK(intern1!M116),"",intern1!M116)</f>
        <v>O: 50 in BEW7.2 + BÊW7.2.1</v>
      </c>
      <c r="N123" s="702" t="str">
        <f>IF(ISBLANK(intern1!N116),"",intern1!N116)</f>
        <v>Qualitätsprogramm «Orthopädie» in Weiterentwicklung; Indikationscontrolling auf Basis SIRIS mit Patientenoutcome, Operateurerfassung und Teilnahme verpflichtend.</v>
      </c>
    </row>
    <row r="124" spans="1:14" s="47" customFormat="1" ht="75" x14ac:dyDescent="0.25">
      <c r="A124" s="80" t="str">
        <f>IF(ISBLANK(intern1!A117),"",intern1!A117)</f>
        <v/>
      </c>
      <c r="B124" s="2" t="str">
        <f>IF(ISBLANK(intern1!B117),"",intern1!B117)</f>
        <v/>
      </c>
      <c r="C124" s="699" t="str">
        <f>IF(ISBLANK(intern1!C117),"",intern1!C117)</f>
        <v>BEW8</v>
      </c>
      <c r="D124" s="699" t="str">
        <f>IF(ISBLANK(intern1!D117),"",intern1!D117)</f>
        <v>Wirbelsäulenchirurgie</v>
      </c>
      <c r="E124" s="2" t="str">
        <f>IF(ISBLANK(intern1!I117),"",intern1!I117)</f>
        <v>BPE/BP</v>
      </c>
      <c r="F124" s="699" t="str">
        <f>IF(ISBLANK(intern1!E117),"",intern1!E117)</f>
        <v xml:space="preserve">(Schwerpunkttitel Wirbelsäulenchirurige)
</v>
      </c>
      <c r="G124" s="701">
        <f>IF(ISBLANK(intern1!F117),"",intern1!F117)</f>
        <v>2</v>
      </c>
      <c r="H124" s="701" t="str">
        <f>IF(ISBLANK(intern1!G117),"",intern1!G117)</f>
        <v/>
      </c>
      <c r="I124" s="701">
        <f>IF(ISBLANK(intern1!H117),"",intern1!H117)</f>
        <v>1</v>
      </c>
      <c r="J124" s="699" t="str">
        <f>IF(ISBLANK(intern1!J117),"",intern1!J117)</f>
        <v>BEW1 oder BEW2 oder NCH2 oder NCH3</v>
      </c>
      <c r="K124" s="699" t="str">
        <f>IF(ISBLANK(intern1!K117),"",intern1!K117)</f>
        <v>RHE1 + NCH2</v>
      </c>
      <c r="L124" s="701" t="str">
        <f>IF(ISBLANK(intern1!L117),"",intern1!L117)</f>
        <v/>
      </c>
      <c r="M124" s="701" t="str">
        <f>IF(ISBLANK(intern1!M117),"",intern1!M117)</f>
        <v>S:100, O:50</v>
      </c>
      <c r="N124" s="702" t="str">
        <f>IF(ISBLANK(intern1!N117),"",intern1!N117)</f>
        <v>Qualitätsprogramm «Spine» in Weiterentwicklung; intraoperatives Neuromonitoring mit Neurologie und Teilnahme an SIRIS Spine erforderlich; Operateurerfassung und Teilnahme verpflichtend.</v>
      </c>
    </row>
    <row r="125" spans="1:14" s="47" customFormat="1" ht="75" x14ac:dyDescent="0.25">
      <c r="A125" s="80" t="str">
        <f>IF(ISBLANK(intern1!A118),"",intern1!A118)</f>
        <v/>
      </c>
      <c r="B125" s="2" t="str">
        <f>IF(ISBLANK(intern1!B118),"",intern1!B118)</f>
        <v/>
      </c>
      <c r="C125" s="699" t="str">
        <f>IF(ISBLANK(intern1!C118),"",intern1!C118)</f>
        <v>BEW8.1</v>
      </c>
      <c r="D125" s="699" t="str">
        <f>IF(ISBLANK(intern1!D118),"",intern1!D118)</f>
        <v>Spezialisierte Wirbelsäulenchirurgie</v>
      </c>
      <c r="E125" s="700" t="str">
        <f>IF(ISBLANK(intern1!I118),"",intern1!I118)</f>
        <v>BPE/BP</v>
      </c>
      <c r="F125" s="699" t="str">
        <f>IF(ISBLANK(intern1!E118),"",intern1!E118)</f>
        <v xml:space="preserve">(Schwerpunkttitel Wirbelsäulenchirurige)
</v>
      </c>
      <c r="G125" s="701">
        <f>IF(ISBLANK(intern1!F118),"",intern1!F118)</f>
        <v>3</v>
      </c>
      <c r="H125" s="701" t="str">
        <f>IF(ISBLANK(intern1!G118),"",intern1!G118)</f>
        <v/>
      </c>
      <c r="I125" s="701">
        <f>IF(ISBLANK(intern1!H118),"",intern1!H118)</f>
        <v>2</v>
      </c>
      <c r="J125" s="699" t="str">
        <f>IF(ISBLANK(intern1!J118),"",intern1!J118)</f>
        <v/>
      </c>
      <c r="K125" s="699" t="str">
        <f>IF(ISBLANK(intern1!K118),"",intern1!K118)</f>
        <v/>
      </c>
      <c r="L125" s="701" t="str">
        <f>IF(ISBLANK(intern1!L118),"",intern1!L118)</f>
        <v/>
      </c>
      <c r="M125" s="701" t="str">
        <f>IF(ISBLANK(intern1!M118),"",intern1!M118)</f>
        <v>S:20, O:10</v>
      </c>
      <c r="N125" s="702" t="str">
        <f>IF(ISBLANK(intern1!N118),"",intern1!N118)</f>
        <v>Qualitätsprogramm «Spine» in Weiterentwicklung; intraoperatives Neuromonitoring mit Neurologie und Teilnahme an SIRIS Spine erforderlich; Operateurerfassung und Teilnahme verpflichtend.</v>
      </c>
    </row>
    <row r="126" spans="1:14" s="47" customFormat="1" ht="75" x14ac:dyDescent="0.25">
      <c r="A126" s="80" t="str">
        <f>IF(ISBLANK(intern1!A119),"",intern1!A119)</f>
        <v/>
      </c>
      <c r="B126" s="2" t="str">
        <f>IF(ISBLANK(intern1!B119),"",intern1!B119)</f>
        <v/>
      </c>
      <c r="C126" s="699" t="str">
        <f>IF(ISBLANK(intern1!C119),"",intern1!C119)</f>
        <v>BEW8.1.1</v>
      </c>
      <c r="D126" s="699" t="str">
        <f>IF(ISBLANK(intern1!D119),"",intern1!D119)</f>
        <v>Komplexe Wirbelsäulenchirurgie</v>
      </c>
      <c r="E126" s="700" t="str">
        <f>IF(ISBLANK(intern1!I119),"",intern1!I119)</f>
        <v>BPE/BP</v>
      </c>
      <c r="F126" s="699" t="str">
        <f>IF(ISBLANK(intern1!E119),"",intern1!E119)</f>
        <v xml:space="preserve">(Schwerpunkttitel Wirbelsäulenchirurige)
</v>
      </c>
      <c r="G126" s="701">
        <f>IF(ISBLANK(intern1!F119),"",intern1!F119)</f>
        <v>3</v>
      </c>
      <c r="H126" s="701" t="str">
        <f>IF(ISBLANK(intern1!G119),"",intern1!G119)</f>
        <v/>
      </c>
      <c r="I126" s="701">
        <f>IF(ISBLANK(intern1!H119),"",intern1!H119)</f>
        <v>2</v>
      </c>
      <c r="J126" s="699" t="str">
        <f>IF(ISBLANK(intern1!J119),"",intern1!J119)</f>
        <v/>
      </c>
      <c r="K126" s="699" t="str">
        <f>IF(ISBLANK(intern1!K119),"",intern1!K119)</f>
        <v/>
      </c>
      <c r="L126" s="701" t="str">
        <f>IF(ISBLANK(intern1!L119),"",intern1!L119)</f>
        <v/>
      </c>
      <c r="M126" s="701" t="str">
        <f>IF(ISBLANK(intern1!M119),"",intern1!M119)</f>
        <v>S:15, O:10 in BEW8.1 + BEW8.1.1</v>
      </c>
      <c r="N126" s="702" t="str">
        <f>IF(ISBLANK(intern1!N119),"",intern1!N119)</f>
        <v>Qualitätsprogramm «Spine» in Weiterentwicklung; intraoperatives Neuromonitoring mit Neurologie und Teilnahme an SIRIS Spine erforderlich; Operateurerfassung und Teilnahme verpflichtend.</v>
      </c>
    </row>
    <row r="127" spans="1:14" s="47" customFormat="1" ht="37.5" x14ac:dyDescent="0.25">
      <c r="A127" s="80" t="str">
        <f>IF(ISBLANK(intern1!A120),"",intern1!A120)</f>
        <v/>
      </c>
      <c r="B127" s="2" t="str">
        <f>IF(ISBLANK(intern1!B120),"",intern1!B120)</f>
        <v/>
      </c>
      <c r="C127" s="699" t="str">
        <f>IF(ISBLANK(intern1!C120),"",intern1!C120)</f>
        <v>BEW9</v>
      </c>
      <c r="D127" s="699" t="str">
        <f>IF(ISBLANK(intern1!D120),"",intern1!D120)</f>
        <v>Maligne Knochentumore</v>
      </c>
      <c r="E127" s="700" t="str">
        <f>IF(ISBLANK(intern1!I120),"",intern1!I120)</f>
        <v>BPE/BP</v>
      </c>
      <c r="F127" s="699" t="str">
        <f>IF(ISBLANK(intern1!E120),"",intern1!E120)</f>
        <v>(Orthopädische Chirurgie und Traumatologie des Bewegungsapparates)</v>
      </c>
      <c r="G127" s="701">
        <f>IF(ISBLANK(intern1!F120),"",intern1!F120)</f>
        <v>2</v>
      </c>
      <c r="H127" s="701" t="str">
        <f>IF(ISBLANK(intern1!G120),"",intern1!G120)</f>
        <v/>
      </c>
      <c r="I127" s="701">
        <f>IF(ISBLANK(intern1!H120),"",intern1!H120)</f>
        <v>1</v>
      </c>
      <c r="J127" s="699" t="str">
        <f>IF(ISBLANK(intern1!J120),"",intern1!J120)</f>
        <v>BEW1 oder BEW2 oder NCH2 oder NCH3</v>
      </c>
      <c r="K127" s="699" t="str">
        <f>IF(ISBLANK(intern1!K120),"",intern1!K120)</f>
        <v/>
      </c>
      <c r="L127" s="701" t="str">
        <f>IF(ISBLANK(intern1!L120),"",intern1!L120)</f>
        <v>ja</v>
      </c>
      <c r="M127" s="701" t="str">
        <f>IF(ISBLANK(intern1!M120),"",intern1!M120)</f>
        <v>S:10</v>
      </c>
      <c r="N127" s="702" t="str">
        <f>IF(ISBLANK(intern1!N120),"",intern1!N120)</f>
        <v/>
      </c>
    </row>
    <row r="128" spans="1:14" s="47" customFormat="1" ht="37.5" x14ac:dyDescent="0.25">
      <c r="A128" s="80" t="str">
        <f>IF(ISBLANK(intern1!A121),"",intern1!A121)</f>
        <v/>
      </c>
      <c r="B128" s="2" t="str">
        <f>IF(ISBLANK(intern1!B121),"",intern1!B121)</f>
        <v/>
      </c>
      <c r="C128" s="699" t="str">
        <f>IF(ISBLANK(intern1!C121),"",intern1!C121)</f>
        <v>BEW10</v>
      </c>
      <c r="D128" s="699" t="str">
        <f>IF(ISBLANK(intern1!D121),"",intern1!D121)</f>
        <v>Plexuschirurgie</v>
      </c>
      <c r="E128" s="700" t="str">
        <f>IF(ISBLANK(intern1!I121),"",intern1!I121)</f>
        <v>BPE/BP</v>
      </c>
      <c r="F128" s="699" t="str">
        <f>IF(ISBLANK(intern1!E121),"",intern1!E121)</f>
        <v>(Handchirurgie)
(Neurochirurgie)</v>
      </c>
      <c r="G128" s="701">
        <f>IF(ISBLANK(intern1!F121),"",intern1!F121)</f>
        <v>2</v>
      </c>
      <c r="H128" s="701" t="str">
        <f>IF(ISBLANK(intern1!G121),"",intern1!G121)</f>
        <v/>
      </c>
      <c r="I128" s="701">
        <f>IF(ISBLANK(intern1!H121),"",intern1!H121)</f>
        <v>1</v>
      </c>
      <c r="J128" s="699" t="str">
        <f>IF(ISBLANK(intern1!J121),"",intern1!J121)</f>
        <v>BEW1 oder BEW2 oder BEW3 oder NCH3</v>
      </c>
      <c r="K128" s="699" t="str">
        <f>IF(ISBLANK(intern1!K121),"",intern1!K121)</f>
        <v/>
      </c>
      <c r="L128" s="701" t="str">
        <f>IF(ISBLANK(intern1!L121),"",intern1!L121)</f>
        <v/>
      </c>
      <c r="M128" s="701" t="str">
        <f>IF(ISBLANK(intern1!M121),"",intern1!M121)</f>
        <v>S:10</v>
      </c>
      <c r="N128" s="702" t="str">
        <f>IF(ISBLANK(intern1!N121),"",intern1!N121)</f>
        <v/>
      </c>
    </row>
    <row r="129" spans="1:19" s="47" customFormat="1" ht="37.5" x14ac:dyDescent="0.25">
      <c r="A129" s="80" t="str">
        <f>IF(ISBLANK(intern1!A122),"",intern1!A122)</f>
        <v/>
      </c>
      <c r="B129" s="2" t="str">
        <f>IF(ISBLANK(intern1!B122),"",intern1!B122)</f>
        <v/>
      </c>
      <c r="C129" s="705" t="str">
        <f>IF(ISBLANK(intern1!C122),"",intern1!C122)</f>
        <v>BEW11</v>
      </c>
      <c r="D129" s="705" t="str">
        <f>IF(ISBLANK(intern1!D122),"",intern1!D122)</f>
        <v>Replantationen</v>
      </c>
      <c r="E129" s="705" t="str">
        <f>IF(ISBLANK(intern1!I122),"",intern1!I122)</f>
        <v>BP</v>
      </c>
      <c r="F129" s="705" t="str">
        <f>IF(ISBLANK(intern1!E122),"",intern1!E122)</f>
        <v>Handchirurgie</v>
      </c>
      <c r="G129" s="706">
        <f>IF(ISBLANK(intern1!F122),"",intern1!F122)</f>
        <v>3</v>
      </c>
      <c r="H129" s="706">
        <f>IF(ISBLANK(intern1!G122),"",intern1!G122)</f>
        <v>3</v>
      </c>
      <c r="I129" s="706">
        <f>IF(ISBLANK(intern1!H122),"",intern1!H122)</f>
        <v>2</v>
      </c>
      <c r="J129" s="705" t="str">
        <f>IF(ISBLANK(intern1!J122),"",intern1!J122)</f>
        <v>BEW1 oder BEW2 oder BEW3 und NCH3</v>
      </c>
      <c r="K129" s="705" t="str">
        <f>IF(ISBLANK(intern1!K122),"",intern1!K122)</f>
        <v/>
      </c>
      <c r="L129" s="706" t="str">
        <f>IF(ISBLANK(intern1!L122),"",intern1!L122)</f>
        <v/>
      </c>
      <c r="M129" s="706" t="str">
        <f>IF(ISBLANK(intern1!M122),"",intern1!M122)</f>
        <v/>
      </c>
      <c r="N129" s="707" t="str">
        <f>IF(ISBLANK(intern1!N122),"",intern1!N122)</f>
        <v>Handchirurgisches Spezialambulatorium und intraoperatives Nerven-Monitoring erforderlich.</v>
      </c>
    </row>
    <row r="130" spans="1:19" s="47" customFormat="1" ht="25" x14ac:dyDescent="0.25">
      <c r="A130" s="80" t="str">
        <f>IF(ISBLANK(intern1!A123),"",intern1!A123)</f>
        <v/>
      </c>
      <c r="B130" s="708" t="str">
        <f>IF(ISBLANK(intern1!B123),"",intern1!B123)</f>
        <v>Rheumatologie</v>
      </c>
      <c r="C130" s="709" t="str">
        <f>IF(ISBLANK(intern1!C123),"",intern1!C123)</f>
        <v>RHE1</v>
      </c>
      <c r="D130" s="709" t="str">
        <f>IF(ISBLANK(intern1!D123),"",intern1!D123)</f>
        <v>Rheumatologie</v>
      </c>
      <c r="E130" s="714" t="str">
        <f>IF(ISBLANK(intern1!I123),"",intern1!I123)</f>
        <v>BPE/BP</v>
      </c>
      <c r="F130" s="709" t="str">
        <f>IF(ISBLANK(intern1!E123),"",intern1!E123)</f>
        <v>(Rheumatologie)
(Physikalische Medizin und Rehabilitation)</v>
      </c>
      <c r="G130" s="710">
        <f>IF(ISBLANK(intern1!F123),"",intern1!F123)</f>
        <v>1</v>
      </c>
      <c r="H130" s="710" t="str">
        <f>IF(ISBLANK(intern1!G123),"",intern1!G123)</f>
        <v/>
      </c>
      <c r="I130" s="710">
        <f>IF(ISBLANK(intern1!H123),"",intern1!H123)</f>
        <v>1</v>
      </c>
      <c r="J130" s="709" t="str">
        <f>IF(ISBLANK(intern1!J123),"",intern1!J123)</f>
        <v/>
      </c>
      <c r="K130" s="709" t="str">
        <f>IF(ISBLANK(intern1!K123),"",intern1!K123)</f>
        <v>BEW8 + NEU1</v>
      </c>
      <c r="L130" s="710" t="str">
        <f>IF(ISBLANK(intern1!L123),"",intern1!L123)</f>
        <v/>
      </c>
      <c r="M130" s="710" t="str">
        <f>IF(ISBLANK(intern1!M123),"",intern1!M123)</f>
        <v/>
      </c>
      <c r="N130" s="720" t="str">
        <f>IF(ISBLANK(intern1!N123),"",intern1!N123)</f>
        <v/>
      </c>
    </row>
    <row r="131" spans="1:19" s="47" customFormat="1" ht="50" x14ac:dyDescent="0.25">
      <c r="A131" s="716" t="str">
        <f>IF(ISBLANK(intern1!A124),"",intern1!A124)</f>
        <v/>
      </c>
      <c r="B131" s="704" t="str">
        <f>IF(ISBLANK(intern1!B124),"",intern1!B124)</f>
        <v/>
      </c>
      <c r="C131" s="705" t="str">
        <f>IF(ISBLANK(intern1!C124),"",intern1!C124)</f>
        <v>RHE2</v>
      </c>
      <c r="D131" s="705" t="str">
        <f>IF(ISBLANK(intern1!D124),"",intern1!D124)</f>
        <v>Interdisziplinäre Rheumatologie</v>
      </c>
      <c r="E131" s="705" t="str">
        <f>IF(ISBLANK(intern1!I124),"",intern1!I124)</f>
        <v>BP</v>
      </c>
      <c r="F131" s="705" t="str">
        <f>IF(ISBLANK(intern1!E124),"",intern1!E124)</f>
        <v>Rheumatologie
Rheumatologie und Physikalische Medizin und Rehabilitation</v>
      </c>
      <c r="G131" s="706">
        <f>IF(ISBLANK(intern1!F124),"",intern1!F124)</f>
        <v>2</v>
      </c>
      <c r="H131" s="706">
        <f>IF(ISBLANK(intern1!G124),"",intern1!G124)</f>
        <v>2</v>
      </c>
      <c r="I131" s="706">
        <f>IF(ISBLANK(intern1!H124),"",intern1!H124)</f>
        <v>2</v>
      </c>
      <c r="J131" s="705" t="str">
        <f>IF(ISBLANK(intern1!J124),"",intern1!J124)</f>
        <v>NEU1 +  PNE1+ DER1 + BEW2 + ANG1 + GAE1
+ KAR1</v>
      </c>
      <c r="K131" s="705" t="str">
        <f>IF(ISBLANK(intern1!K124),"",intern1!K124)</f>
        <v/>
      </c>
      <c r="L131" s="706" t="str">
        <f>IF(ISBLANK(intern1!L124),"",intern1!L124)</f>
        <v/>
      </c>
      <c r="M131" s="706" t="str">
        <f>IF(ISBLANK(intern1!M124),"",intern1!M124)</f>
        <v/>
      </c>
      <c r="N131" s="722" t="str">
        <f>IF(ISBLANK(intern1!N124),"",intern1!N124)</f>
        <v/>
      </c>
    </row>
    <row r="132" spans="1:19" s="47" customFormat="1" ht="25" x14ac:dyDescent="0.25">
      <c r="A132" s="80" t="str">
        <f>IF(ISBLANK(intern1!A125),"",intern1!A125)</f>
        <v>Gynäkologie &amp; Geburtshilfe</v>
      </c>
      <c r="B132" s="2" t="str">
        <f>IF(ISBLANK(intern1!B125),"",intern1!B125)</f>
        <v>Gynäkologie</v>
      </c>
      <c r="C132" s="709" t="str">
        <f>IF(ISBLANK(intern1!C125),"",intern1!C125)</f>
        <v>GYN1</v>
      </c>
      <c r="D132" s="709" t="str">
        <f>IF(ISBLANK(intern1!D125),"",intern1!D125)</f>
        <v>Gynäkologie</v>
      </c>
      <c r="E132" s="714" t="str">
        <f>IF(ISBLANK(intern1!I125),"",intern1!I125)</f>
        <v>BPE/BP</v>
      </c>
      <c r="F132" s="709" t="str">
        <f>IF(ISBLANK(intern1!E125),"",intern1!E125)</f>
        <v>(Gynäkologie und Geburtshilfe)</v>
      </c>
      <c r="G132" s="710">
        <f>IF(ISBLANK(intern1!F125),"",intern1!F125)</f>
        <v>2</v>
      </c>
      <c r="H132" s="710" t="str">
        <f>IF(ISBLANK(intern1!G125),"",intern1!G125)</f>
        <v/>
      </c>
      <c r="I132" s="710">
        <f>IF(ISBLANK(intern1!H125),"",intern1!H125)</f>
        <v>1</v>
      </c>
      <c r="J132" s="709" t="str">
        <f>IF(ISBLANK(intern1!J125),"",intern1!J125)</f>
        <v/>
      </c>
      <c r="K132" s="709" t="str">
        <f>IF(ISBLANK(intern1!K125),"",intern1!K125)</f>
        <v/>
      </c>
      <c r="L132" s="710" t="str">
        <f>IF(ISBLANK(intern1!L125),"",intern1!L125)</f>
        <v/>
      </c>
      <c r="M132" s="710" t="str">
        <f>IF(ISBLANK(intern1!M125),"",intern1!M125)</f>
        <v/>
      </c>
      <c r="N132" s="720" t="str">
        <f>IF(ISBLANK(intern1!N125),"",intern1!N125)</f>
        <v/>
      </c>
    </row>
    <row r="133" spans="1:19" s="872" customFormat="1" ht="50" hidden="1" outlineLevel="1" x14ac:dyDescent="0.25">
      <c r="A133" s="865" t="str">
        <f>IF(ISBLANK(intern1!A126),"",intern1!A126)</f>
        <v/>
      </c>
      <c r="B133" s="866" t="str">
        <f>IF(ISBLANK(intern1!B126),"",intern1!B126)</f>
        <v/>
      </c>
      <c r="C133" s="867" t="str">
        <f>IF(ISBLANK(intern1!C126),"",intern1!C126)</f>
        <v>GYNT</v>
      </c>
      <c r="D133" s="867" t="str">
        <f>IF(ISBLANK(intern1!D126),"",intern1!D126)</f>
        <v>Gynäkologische Tumore</v>
      </c>
      <c r="E133" s="866" t="str">
        <f>IF(ISBLANK(intern1!I126),"",intern1!I126)</f>
        <v>BPE/BP</v>
      </c>
      <c r="F133" s="867" t="str">
        <f>IF(ISBLANK(intern1!E126),"",intern1!E126)</f>
        <v>Gynäkologie und Geburtshilfe mit Schwerpunkt gynäkologische Onkologie
In Ausnahmen Chirurgie mit Schwerpunkt Viszeralchirurgie</v>
      </c>
      <c r="G133" s="870">
        <f>IF(ISBLANK(intern1!F126),"",intern1!F126)</f>
        <v>2</v>
      </c>
      <c r="H133" s="870" t="str">
        <f>IF(ISBLANK(intern1!G126),"",intern1!G126)</f>
        <v/>
      </c>
      <c r="I133" s="870">
        <f>IF(ISBLANK(intern1!H126),"",intern1!H126)</f>
        <v>2</v>
      </c>
      <c r="J133" s="867" t="str">
        <f>IF(ISBLANK(intern1!J126),"",intern1!J126)</f>
        <v>VIS1</v>
      </c>
      <c r="K133" s="867" t="str">
        <f>IF(ISBLANK(intern1!K126),"",intern1!K126)</f>
        <v>RAO1</v>
      </c>
      <c r="L133" s="870" t="str">
        <f>IF(ISBLANK(intern1!L126),"",intern1!L126)</f>
        <v xml:space="preserve">ja </v>
      </c>
      <c r="M133" s="870" t="str">
        <f>IF(ISBLANK(intern1!M126),"",intern1!M126)</f>
        <v>O:20
S:20</v>
      </c>
      <c r="N133" s="871" t="str">
        <f>IF(ISBLANK(intern1!N126),"",intern1!N126)</f>
        <v>Entfällt gemäss weitergehenden Anforderungen 2026.1; IVHSM-Spitalliste 2026.3 führt neu GYNO und GYNV.</v>
      </c>
    </row>
    <row r="134" spans="1:19" s="47" customFormat="1" ht="75" collapsed="1" x14ac:dyDescent="0.25">
      <c r="A134" s="80" t="str">
        <f>IF(ISBLANK(intern1!A127),"",intern1!A127)</f>
        <v/>
      </c>
      <c r="B134" s="2" t="str">
        <f>IF(ISBLANK(intern1!B127),"",intern1!B127)</f>
        <v/>
      </c>
      <c r="C134" s="699" t="str">
        <f>IF(ISBLANK(intern1!C127),"",intern1!C127)</f>
        <v>GYN2</v>
      </c>
      <c r="D134" s="699" t="str">
        <f>IF(ISBLANK(intern1!D127),"",intern1!D127)</f>
        <v>Anerkanntes zertifiziertes Brustzentrum</v>
      </c>
      <c r="E134" s="699" t="str">
        <f>IF(ISBLANK(intern1!I127),"",intern1!I127)</f>
        <v>BPE/BP</v>
      </c>
      <c r="F134" s="699" t="str">
        <f>IF(ISBLANK(intern1!E127),"",intern1!E127)</f>
        <v>Plastische, rekonstruktive und ästhetische Chirurgie
Gynäkologie und Geburtshilfe</v>
      </c>
      <c r="G134" s="701">
        <f>IF(ISBLANK(intern1!F127),"",intern1!F127)</f>
        <v>2</v>
      </c>
      <c r="H134" s="701" t="str">
        <f>IF(ISBLANK(intern1!G127),"",intern1!G127)</f>
        <v/>
      </c>
      <c r="I134" s="701">
        <f>IF(ISBLANK(intern1!H127),"",intern1!H127)</f>
        <v>1</v>
      </c>
      <c r="J134" s="699" t="str">
        <f>IF(ISBLANK(intern1!J127),"",intern1!J127)</f>
        <v/>
      </c>
      <c r="K134" s="699" t="str">
        <f>IF(ISBLANK(intern1!K127),"",intern1!K127)</f>
        <v/>
      </c>
      <c r="L134" s="701" t="str">
        <f>IF(ISBLANK(intern1!L127),"",intern1!L127)</f>
        <v>ja</v>
      </c>
      <c r="M134" s="701" t="str">
        <f>IF(ISBLANK(intern1!M127),"",intern1!M127)</f>
        <v>O:30
S:100 (bzw. 50 pro Netz-werkspital)</v>
      </c>
      <c r="N134" s="702" t="str">
        <f>IF(ISBLANK(intern1!N127),"",intern1!N127)</f>
        <v>Qualitätsprogramm «Brustkrebs» in Weiterentwicklung; prä-/posttherapeutische Tumorboardbesprechung mit aktiver Beteiligung aller Therapiealternativen; Operateurerfassung und Teilnahme verpflichtend.</v>
      </c>
      <c r="P134" s="987"/>
      <c r="Q134" s="987"/>
      <c r="R134" s="987"/>
      <c r="S134" s="987"/>
    </row>
    <row r="135" spans="1:19" s="47" customFormat="1" ht="62.5" x14ac:dyDescent="0.25">
      <c r="A135" s="80" t="str">
        <f>IF(ISBLANK(intern1!A128),"",intern1!A128)</f>
        <v/>
      </c>
      <c r="B135" s="704" t="str">
        <f>IF(ISBLANK(intern1!B128),"",intern1!B128)</f>
        <v/>
      </c>
      <c r="C135" s="705" t="str">
        <f>IF(ISBLANK(intern1!C128),"",intern1!C128)</f>
        <v>PLC1</v>
      </c>
      <c r="D135" s="705" t="str">
        <f>IF(ISBLANK(intern1!D128),"",intern1!D128)</f>
        <v>Eingriffe im Zusammenhang mit Transsexualität</v>
      </c>
      <c r="E135" s="705" t="str">
        <f>IF(ISBLANK(intern1!I128),"",intern1!I128)</f>
        <v>BP</v>
      </c>
      <c r="F135" s="705" t="str">
        <f>IF(ISBLANK(intern1!E128),"",intern1!E128)</f>
        <v>Plastische, rekonstruktive und ästhetische Chirurgie
Gynäkologie und Geburtshilfe</v>
      </c>
      <c r="G135" s="706">
        <f>IF(ISBLANK(intern1!F128),"",intern1!F128)</f>
        <v>2</v>
      </c>
      <c r="H135" s="706" t="str">
        <f>IF(ISBLANK(intern1!G128),"",intern1!G128)</f>
        <v/>
      </c>
      <c r="I135" s="706">
        <f>IF(ISBLANK(intern1!H128),"",intern1!H128)</f>
        <v>2</v>
      </c>
      <c r="J135" s="705" t="str">
        <f>IF(ISBLANK(intern1!J128),"",intern1!J128)</f>
        <v>GYN1</v>
      </c>
      <c r="K135" s="705" t="str">
        <f>IF(ISBLANK(intern1!K128),"",intern1!K128)</f>
        <v/>
      </c>
      <c r="L135" s="706" t="str">
        <f>IF(ISBLANK(intern1!L128),"",intern1!L128)</f>
        <v/>
      </c>
      <c r="M135" s="706" t="str">
        <f>IF(ISBLANK(intern1!M128),"",intern1!M128)</f>
        <v/>
      </c>
      <c r="N135" s="707" t="str">
        <f>IF(ISBLANK(intern1!N128),"",intern1!N128)</f>
        <v>Endokrinologische und psychiatrische Betreuung vor/nach Eingriffen sicherstellen; Indikation/Therapie im interprofessionellen Team; operative Eingriffe bei Minderjährigen nur sehr zurückhaltend.</v>
      </c>
    </row>
    <row r="136" spans="1:19" s="47" customFormat="1" ht="75" x14ac:dyDescent="0.25">
      <c r="A136" s="80" t="str">
        <f>IF(ISBLANK(intern1!A129),"",intern1!A129)</f>
        <v/>
      </c>
      <c r="B136" s="2" t="str">
        <f>IF(ISBLANK(intern1!B129),"",intern1!B129)</f>
        <v>Geburtshilfe</v>
      </c>
      <c r="C136" s="709" t="str">
        <f>IF(ISBLANK(intern1!C129),"",intern1!C129)</f>
        <v>GEBH</v>
      </c>
      <c r="D136" s="709" t="str">
        <f>IF(ISBLANK(intern1!D129),"",intern1!D129)</f>
        <v>GEBH Geburtshäuser ( ≥ 36 0/7 SSW)</v>
      </c>
      <c r="E136" s="2" t="str">
        <f>IF(ISBLANK(intern1!I129),"",intern1!I129)</f>
        <v/>
      </c>
      <c r="F136" s="709" t="str">
        <f>IF(ISBLANK(intern1!E129),"",intern1!E129)</f>
        <v>(Gynäkologie und Geburtshilfe)</v>
      </c>
      <c r="G136" s="710">
        <f>IF(ISBLANK(intern1!F129),"",intern1!F129)</f>
        <v>0</v>
      </c>
      <c r="H136" s="710" t="str">
        <f>IF(ISBLANK(intern1!G129),"",intern1!G129)</f>
        <v/>
      </c>
      <c r="I136" s="710" t="str">
        <f>IF(ISBLANK(intern1!H129),"",intern1!H129)</f>
        <v/>
      </c>
      <c r="J136" s="709" t="str">
        <f>IF(ISBLANK(intern1!J129),"",intern1!J129)</f>
        <v>NEOG</v>
      </c>
      <c r="K136" s="709" t="str">
        <f>IF(ISBLANK(intern1!K129),"",intern1!K129)</f>
        <v>GEB1 + NEO1</v>
      </c>
      <c r="L136" s="710" t="str">
        <f>IF(ISBLANK(intern1!L129),"",intern1!L129)</f>
        <v/>
      </c>
      <c r="M136" s="710" t="str">
        <f>IF(ISBLANK(intern1!M129),"",intern1!M129)</f>
        <v/>
      </c>
      <c r="N136" s="711" t="str">
        <f>IF(ISBLANK(intern1!N129),"",intern1!N129)</f>
        <v>Geburtshaus: 24/7 Hebammenversorgung, definierte Verfügbarkeit, Kooperation mit Geburts-/Neonatologieklinik, Reanimationskurse, Behandlungsrichtlinien sowie Ein-/Ausschlusskriterien ab 36 0/7 SSW.</v>
      </c>
    </row>
    <row r="137" spans="1:19" s="47" customFormat="1" ht="62.5" x14ac:dyDescent="0.25">
      <c r="A137" s="80" t="str">
        <f>IF(ISBLANK(intern1!A130),"",intern1!A130)</f>
        <v/>
      </c>
      <c r="B137" s="2" t="str">
        <f>IF(ISBLANK(intern1!B130),"",intern1!B130)</f>
        <v/>
      </c>
      <c r="C137" s="699" t="str">
        <f>IF(ISBLANK(intern1!C130),"",intern1!C130)</f>
        <v>GEBS</v>
      </c>
      <c r="D137" s="699" t="str">
        <f>IF(ISBLANK(intern1!D130),"",intern1!D130)</f>
        <v>Hebammengeleitete Geburtshilfe am/im Spital</v>
      </c>
      <c r="E137" s="699" t="str">
        <f>IF(ISBLANK(intern1!I130),"",intern1!I130)</f>
        <v/>
      </c>
      <c r="F137" s="699" t="str">
        <f>IF(ISBLANK(intern1!E130),"",intern1!E130)</f>
        <v/>
      </c>
      <c r="G137" s="701" t="str">
        <f>IF(ISBLANK(intern1!F130),"",intern1!F130)</f>
        <v/>
      </c>
      <c r="H137" s="701" t="str">
        <f>IF(ISBLANK(intern1!G130),"",intern1!G130)</f>
        <v/>
      </c>
      <c r="I137" s="701" t="str">
        <f>IF(ISBLANK(intern1!H130),"",intern1!H130)</f>
        <v/>
      </c>
      <c r="J137" s="699" t="str">
        <f>IF(ISBLANK(intern1!J130),"",intern1!J130)</f>
        <v>GEB1 + NEO1</v>
      </c>
      <c r="K137" s="699" t="str">
        <f>IF(ISBLANK(intern1!K130),"",intern1!K130)</f>
        <v/>
      </c>
      <c r="L137" s="701" t="str">
        <f>IF(ISBLANK(intern1!L130),"",intern1!L130)</f>
        <v/>
      </c>
      <c r="M137" s="701" t="str">
        <f>IF(ISBLANK(intern1!M130),"",intern1!M130)</f>
        <v/>
      </c>
      <c r="N137" s="711" t="str">
        <f>IF(ISBLANK(intern1!N130),"",intern1!N130)</f>
        <v>Hebammengeleitete Geburtshilfe am/im Spital: 24/7 Hebammenversorgung, definierte Verfügbarkeit, ggf. Kooperation, Reanimationskurse, Behandlungsrichtlinien sowie Ein-/Ausschlusskriterien.</v>
      </c>
    </row>
    <row r="138" spans="1:19" s="47" customFormat="1" ht="50" x14ac:dyDescent="0.25">
      <c r="A138" s="80" t="str">
        <f>IF(ISBLANK(intern1!A131),"",intern1!A131)</f>
        <v/>
      </c>
      <c r="B138" s="2" t="str">
        <f>IF(ISBLANK(intern1!B131),"",intern1!B131)</f>
        <v/>
      </c>
      <c r="C138" s="699" t="str">
        <f>IF(ISBLANK(intern1!C131),"",intern1!C131)</f>
        <v>GEB1</v>
      </c>
      <c r="D138" s="699" t="str">
        <f>IF(ISBLANK(intern1!D131),"",intern1!D131)</f>
        <v>Grundversorgung Geburtshilfe ( ≥ 35 0/7 SSW und GG 2000g)</v>
      </c>
      <c r="E138" s="699" t="str">
        <f>IF(ISBLANK(intern1!I131),"",intern1!I131)</f>
        <v>BP</v>
      </c>
      <c r="F138" s="699" t="str">
        <f>IF(ISBLANK(intern1!E131),"",intern1!E131)</f>
        <v>(Gynäkologie und Geburtshilfe)</v>
      </c>
      <c r="G138" s="701" t="str">
        <f>IF(ISBLANK(intern1!F131),"",intern1!F131)</f>
        <v/>
      </c>
      <c r="H138" s="701">
        <f>IF(ISBLANK(intern1!G131),"",intern1!G131)</f>
        <v>4</v>
      </c>
      <c r="I138" s="701">
        <f>IF(ISBLANK(intern1!H131),"",intern1!H131)</f>
        <v>1</v>
      </c>
      <c r="J138" s="699" t="str">
        <f>IF(ISBLANK(intern1!J131),"",intern1!J131)</f>
        <v>NEO1</v>
      </c>
      <c r="K138" s="699" t="str">
        <f>IF(ISBLANK(intern1!K131),"",intern1!K131)</f>
        <v>NEO1.1</v>
      </c>
      <c r="L138" s="701" t="str">
        <f>IF(ISBLANK(intern1!L131),"",intern1!L131)</f>
        <v/>
      </c>
      <c r="M138" s="701" t="str">
        <f>IF(ISBLANK(intern1!M131),"",intern1!M131)</f>
        <v/>
      </c>
      <c r="N138" s="702" t="str">
        <f>IF(ISBLANK(intern1!N131),"",intern1!N131)</f>
        <v>Bei pränatalen Hospitalisationen Rücksprache mit mindestens NEO1.1; Geburt rechtzeitig in Spital mit passendem Leistungsauftrag; Drillingsgeburten nur mit GEB1.1.1.</v>
      </c>
    </row>
    <row r="139" spans="1:19" s="47" customFormat="1" ht="50" x14ac:dyDescent="0.25">
      <c r="A139" s="80" t="str">
        <f>IF(ISBLANK(intern1!A132),"",intern1!A132)</f>
        <v/>
      </c>
      <c r="B139" s="2" t="str">
        <f>IF(ISBLANK(intern1!B132),"",intern1!B132)</f>
        <v/>
      </c>
      <c r="C139" s="699" t="str">
        <f>IF(ISBLANK(intern1!C132),"",intern1!C132)</f>
        <v>GEB1.1</v>
      </c>
      <c r="D139" s="699" t="str">
        <f>IF(ISBLANK(intern1!D132),"",intern1!D132)</f>
        <v>Geburtshilfe (≥ 32 0/7 SSW und GG 1250g)</v>
      </c>
      <c r="E139" s="699" t="str">
        <f>IF(ISBLANK(intern1!I132),"",intern1!I132)</f>
        <v>BP</v>
      </c>
      <c r="F139" s="699" t="str">
        <f>IF(ISBLANK(intern1!E132),"",intern1!E132)</f>
        <v>Gynäkologie und Geburtshilfe</v>
      </c>
      <c r="G139" s="701" t="str">
        <f>IF(ISBLANK(intern1!F132),"",intern1!F132)</f>
        <v/>
      </c>
      <c r="H139" s="701">
        <f>IF(ISBLANK(intern1!G132),"",intern1!G132)</f>
        <v>4</v>
      </c>
      <c r="I139" s="701">
        <f>IF(ISBLANK(intern1!H132),"",intern1!H132)</f>
        <v>2</v>
      </c>
      <c r="J139" s="699" t="str">
        <f>IF(ISBLANK(intern1!J132),"",intern1!J132)</f>
        <v>NEO1.1</v>
      </c>
      <c r="K139" s="699" t="str">
        <f>IF(ISBLANK(intern1!K132),"",intern1!K132)</f>
        <v>GEB1.1.1</v>
      </c>
      <c r="L139" s="701" t="str">
        <f>IF(ISBLANK(intern1!L132),"",intern1!L132)</f>
        <v/>
      </c>
      <c r="M139" s="701" t="str">
        <f>IF(ISBLANK(intern1!M132),"",intern1!M132)</f>
        <v>Zielgrösse 1500
(Σ GEB1 und GEB1.1)</v>
      </c>
      <c r="N139" s="702" t="str">
        <f>IF(ISBLANK(intern1!N132),"",intern1!N132)</f>
        <v>Bei pränatalen Hospitalisationen Rücksprache mit mindestens NEO1.1; Geburt rechtzeitig in Spital mit passendem Leistungsauftrag; Drillingsgeburten nur mit GEB1.1.1.</v>
      </c>
    </row>
    <row r="140" spans="1:19" s="47" customFormat="1" ht="25" x14ac:dyDescent="0.25">
      <c r="A140" s="80" t="str">
        <f>IF(ISBLANK(intern1!A133),"",intern1!A133)</f>
        <v/>
      </c>
      <c r="B140" s="704" t="str">
        <f>IF(ISBLANK(intern1!B133),"",intern1!B133)</f>
        <v/>
      </c>
      <c r="C140" s="705" t="str">
        <f>IF(ISBLANK(intern1!C133),"",intern1!C133)</f>
        <v>GEB1.1.1</v>
      </c>
      <c r="D140" s="705" t="str">
        <f>IF(ISBLANK(intern1!D133),"",intern1!D133)</f>
        <v>Spezialisierte Geburtshilfe</v>
      </c>
      <c r="E140" s="705" t="str">
        <f>IF(ISBLANK(intern1!I133),"",intern1!I133)</f>
        <v>BP</v>
      </c>
      <c r="F140" s="705" t="str">
        <f>IF(ISBLANK(intern1!E133),"",intern1!E133)</f>
        <v>Gynäkologie und Geburtshilfe
mit Schwerpunkt fetomaternale Medizin</v>
      </c>
      <c r="G140" s="706" t="str">
        <f>IF(ISBLANK(intern1!F133),"",intern1!F133)</f>
        <v/>
      </c>
      <c r="H140" s="706">
        <f>IF(ISBLANK(intern1!G133),"",intern1!G133)</f>
        <v>4</v>
      </c>
      <c r="I140" s="706">
        <f>IF(ISBLANK(intern1!H133),"",intern1!H133)</f>
        <v>2</v>
      </c>
      <c r="J140" s="705" t="str">
        <f>IF(ISBLANK(intern1!J133),"",intern1!J133)</f>
        <v>NEO1.1.1</v>
      </c>
      <c r="K140" s="705" t="str">
        <f>IF(ISBLANK(intern1!K133),"",intern1!K133)</f>
        <v/>
      </c>
      <c r="L140" s="706" t="str">
        <f>IF(ISBLANK(intern1!L133),"",intern1!L133)</f>
        <v/>
      </c>
      <c r="M140" s="706" t="str">
        <f>IF(ISBLANK(intern1!M133),"",intern1!M133)</f>
        <v/>
      </c>
      <c r="N140" s="707" t="str">
        <f>IF(ISBLANK(intern1!N133),"",intern1!N133)</f>
        <v/>
      </c>
    </row>
    <row r="141" spans="1:19" s="47" customFormat="1" ht="50" x14ac:dyDescent="0.25">
      <c r="A141" s="80"/>
      <c r="B141" s="2" t="str">
        <f>IF(ISBLANK(intern1!B134),"",intern1!B134)</f>
        <v>Neugeborene</v>
      </c>
      <c r="C141" s="699" t="str">
        <f>IF(ISBLANK(intern1!C134),"",intern1!C134)</f>
        <v>NEOG</v>
      </c>
      <c r="D141" s="699" t="s">
        <v>765</v>
      </c>
      <c r="E141" s="2" t="str">
        <f>IF(ISBLANK(intern1!I134),"",intern1!I134)</f>
        <v/>
      </c>
      <c r="F141" s="699" t="str">
        <f>IF(ISBLANK(intern1!E134),"",intern1!E134)</f>
        <v/>
      </c>
      <c r="G141" s="701" t="str">
        <f>IF(ISBLANK(intern1!F134),"",intern1!F134)</f>
        <v/>
      </c>
      <c r="H141" s="701" t="str">
        <f>IF(ISBLANK(intern1!G134),"",intern1!G134)</f>
        <v/>
      </c>
      <c r="I141" s="701" t="str">
        <f>IF(ISBLANK(intern1!H134),"",intern1!H134)</f>
        <v/>
      </c>
      <c r="J141" s="699" t="str">
        <f>IF(ISBLANK(intern1!J134),"",intern1!J134)</f>
        <v>GEBH</v>
      </c>
      <c r="K141" s="699" t="str">
        <f>IF(ISBLANK(intern1!K134),"",intern1!K134)</f>
        <v>GEB1 + NEO1</v>
      </c>
      <c r="L141" s="701" t="str">
        <f>IF(ISBLANK(intern1!L134),"",intern1!L134)</f>
        <v/>
      </c>
      <c r="M141" s="701" t="str">
        <f>IF(ISBLANK(intern1!M134),"",intern1!M134)</f>
        <v/>
      </c>
      <c r="N141" s="702" t="str">
        <f>IF(ISBLANK(intern1!N134),"",intern1!N134)</f>
        <v>Für Geburtshaus/HGGh: Betreuung Neugeborener ab 36 0/7 SSW und GG ab 2000 g; Anforderungen und Ein-/Ausschlusskriterien gemäss Kap. 3.31/3.32.</v>
      </c>
    </row>
    <row r="142" spans="1:19" s="47" customFormat="1" ht="37.5" x14ac:dyDescent="0.25">
      <c r="A142" s="80" t="str">
        <f>IF(ISBLANK(intern1!A135),"",intern1!A135)</f>
        <v/>
      </c>
      <c r="B142" s="2" t="str">
        <f>IF(ISBLANK(intern1!B135),"",intern1!B135)</f>
        <v/>
      </c>
      <c r="C142" s="699" t="str">
        <f>IF(ISBLANK(intern1!C135),"",intern1!C135)</f>
        <v>NEO1</v>
      </c>
      <c r="D142" s="699" t="s">
        <v>766</v>
      </c>
      <c r="E142" s="700" t="str">
        <f>IF(ISBLANK(intern1!I135),"",intern1!I135)</f>
        <v>BP</v>
      </c>
      <c r="F142" s="699" t="str">
        <f>IF(ISBLANK(intern1!E135),"",intern1!E135)</f>
        <v>(Gynäkologie und Geburtshilfe)
(Kinder- und Jugendmedizin)</v>
      </c>
      <c r="G142" s="701">
        <f>IF(ISBLANK(intern1!F135),"",intern1!F135)</f>
        <v>2</v>
      </c>
      <c r="H142" s="701" t="str">
        <f>IF(ISBLANK(intern1!G135),"",intern1!G135)</f>
        <v/>
      </c>
      <c r="I142" s="701" t="str">
        <f>IF(ISBLANK(intern1!H135),"",intern1!H135)</f>
        <v/>
      </c>
      <c r="J142" s="699" t="str">
        <f>IF(ISBLANK(intern1!J135),"",intern1!J135)</f>
        <v>GEB1</v>
      </c>
      <c r="K142" s="699" t="str">
        <f>IF(ISBLANK(intern1!K135),"",intern1!K135)</f>
        <v/>
      </c>
      <c r="L142" s="701" t="str">
        <f>IF(ISBLANK(intern1!L135),"",intern1!L135)</f>
        <v/>
      </c>
      <c r="M142" s="701" t="str">
        <f>IF(ISBLANK(intern1!M135),"",intern1!M135)</f>
        <v/>
      </c>
      <c r="N142" s="702" t="str">
        <f>IF(ISBLANK(intern1!N135),"",intern1!N135)</f>
        <v>Anforderungen gemäss Level I der aktuellen Standards for Levels of Neonatal Care in Switzerland.</v>
      </c>
    </row>
    <row r="143" spans="1:19" s="47" customFormat="1" ht="37.5" x14ac:dyDescent="0.25">
      <c r="A143" s="80" t="str">
        <f>IF(ISBLANK(intern1!A136),"",intern1!A136)</f>
        <v/>
      </c>
      <c r="B143" s="2" t="str">
        <f>IF(ISBLANK(intern1!B136),"",intern1!B136)</f>
        <v/>
      </c>
      <c r="C143" s="699" t="str">
        <f>IF(ISBLANK(intern1!C136),"",intern1!C136)</f>
        <v>NEO1.1</v>
      </c>
      <c r="D143" s="699" t="s">
        <v>767</v>
      </c>
      <c r="E143" s="700" t="str">
        <f>IF(ISBLANK(intern1!I136),"",intern1!I136)</f>
        <v>BP</v>
      </c>
      <c r="F143" s="699" t="str">
        <f>IF(ISBLANK(intern1!E136),"",intern1!E136)</f>
        <v>Kinder- und Jugendmedizin mit Schwerpunkt Neonatologie</v>
      </c>
      <c r="G143" s="701" t="str">
        <f>IF(ISBLANK(intern1!F136),"",intern1!F136)</f>
        <v/>
      </c>
      <c r="H143" s="701" t="str">
        <f>IF(ISBLANK(intern1!G136),"",intern1!G136)</f>
        <v/>
      </c>
      <c r="I143" s="701" t="str">
        <f>IF(ISBLANK(intern1!H136),"",intern1!H136)</f>
        <v/>
      </c>
      <c r="J143" s="699" t="str">
        <f>IF(ISBLANK(intern1!J136),"",intern1!J136)</f>
        <v>GEB1.1</v>
      </c>
      <c r="K143" s="699" t="str">
        <f>IF(ISBLANK(intern1!K136),"",intern1!K136)</f>
        <v>NEO1.1.1.1</v>
      </c>
      <c r="L143" s="701" t="str">
        <f>IF(ISBLANK(intern1!L136),"",intern1!L136)</f>
        <v/>
      </c>
      <c r="M143" s="701" t="str">
        <f>IF(ISBLANK(intern1!M136),"",intern1!M136)</f>
        <v/>
      </c>
      <c r="N143" s="702" t="str">
        <f>IF(ISBLANK(intern1!N136),"",intern1!N136)</f>
        <v>Anforderungen gemäss Level IIB der aktuellen Standards for Levels of Neonatal Care in Switzerland.</v>
      </c>
    </row>
    <row r="144" spans="1:19" s="47" customFormat="1" ht="50" x14ac:dyDescent="0.25">
      <c r="A144" s="80" t="str">
        <f>IF(ISBLANK(intern1!A137),"",intern1!A137)</f>
        <v/>
      </c>
      <c r="B144" s="2" t="str">
        <f>IF(ISBLANK(intern1!B137),"",intern1!B137)</f>
        <v/>
      </c>
      <c r="C144" s="700" t="str">
        <f>IF(ISBLANK(intern1!C137),"",intern1!C137)</f>
        <v>NEO1.1.1</v>
      </c>
      <c r="D144" s="700" t="s">
        <v>768</v>
      </c>
      <c r="E144" s="700" t="str">
        <f>IF(ISBLANK(intern1!I137),"",intern1!I137)</f>
        <v>BP</v>
      </c>
      <c r="F144" s="700" t="str">
        <f>IF(ISBLANK(intern1!E137),"",intern1!E137)</f>
        <v>Kinder- und Jugendmedizin mit Schwerpunkt Neonatologie</v>
      </c>
      <c r="G144" s="712" t="str">
        <f>IF(ISBLANK(intern1!F137),"",intern1!F137)</f>
        <v/>
      </c>
      <c r="H144" s="712" t="str">
        <f>IF(ISBLANK(intern1!G137),"",intern1!G137)</f>
        <v/>
      </c>
      <c r="I144" s="712" t="str">
        <f>IF(ISBLANK(intern1!H137),"",intern1!H137)</f>
        <v/>
      </c>
      <c r="J144" s="700" t="str">
        <f>IF(ISBLANK(intern1!J137),"",intern1!J137)</f>
        <v>GEB1.1.1</v>
      </c>
      <c r="K144" s="700" t="str">
        <f>IF(ISBLANK(intern1!K137),"",intern1!K137)</f>
        <v>NEO1.1.1.1</v>
      </c>
      <c r="L144" s="712" t="str">
        <f>IF(ISBLANK(intern1!L137),"",intern1!L137)</f>
        <v/>
      </c>
      <c r="M144" s="712" t="str">
        <f>IF(ISBLANK(intern1!M137),"",intern1!M137)</f>
        <v/>
      </c>
      <c r="N144" s="713" t="str">
        <f>IF(ISBLANK(intern1!N137),"",intern1!N137)</f>
        <v>Zürcher Level IIIminus: spezialisierte Neonatologie ohne zertifizierte IS bei Neugeborenen ≥28 0/7 SSW und GG ≥1000 g; abweichende MFZ gemäss Tabelle.</v>
      </c>
    </row>
    <row r="145" spans="1:14" s="47" customFormat="1" ht="37.5" x14ac:dyDescent="0.25">
      <c r="A145" s="80" t="str">
        <f>IF(ISBLANK(intern1!A138),"",intern1!A138)</f>
        <v/>
      </c>
      <c r="B145" s="704"/>
      <c r="C145" s="700" t="str">
        <f>IF(ISBLANK(intern1!C138),"",intern1!C138)</f>
        <v>NEO1.1.1.1</v>
      </c>
      <c r="D145" s="700" t="s">
        <v>769</v>
      </c>
      <c r="E145" s="700" t="str">
        <f>IF(ISBLANK(intern1!I138),"",intern1!I138)</f>
        <v>BP</v>
      </c>
      <c r="F145" s="700" t="str">
        <f>IF(ISBLANK(intern1!E138),"",intern1!E138)</f>
        <v>Kinder- und Jugendmedizin mit Schwerpunkt Neonatologie</v>
      </c>
      <c r="G145" s="712" t="str">
        <f>IF(ISBLANK(intern1!F138),"",intern1!F138)</f>
        <v/>
      </c>
      <c r="H145" s="712" t="str">
        <f>IF(ISBLANK(intern1!G138),"",intern1!G138)</f>
        <v/>
      </c>
      <c r="I145" s="712" t="str">
        <f>IF(ISBLANK(intern1!H138),"",intern1!H138)</f>
        <v/>
      </c>
      <c r="J145" s="700" t="str">
        <f>IF(ISBLANK(intern1!J138),"",intern1!J138)</f>
        <v>GEB1.1.1</v>
      </c>
      <c r="K145" s="700" t="str">
        <f>IF(ISBLANK(intern1!K138),"",intern1!K138)</f>
        <v/>
      </c>
      <c r="L145" s="712" t="str">
        <f>IF(ISBLANK(intern1!L138),"",intern1!L138)</f>
        <v/>
      </c>
      <c r="M145" s="712" t="str">
        <f>IF(ISBLANK(intern1!M138),"",intern1!M138)</f>
        <v/>
      </c>
      <c r="N145" s="713" t="str">
        <f>IF(ISBLANK(intern1!N138),"",intern1!N138)</f>
        <v>Anforderungen gemäss Level III der aktuellen Standards for Levels of Neonatal Care in Switzerland.</v>
      </c>
    </row>
    <row r="146" spans="1:14" s="47" customFormat="1" ht="25" x14ac:dyDescent="0.25">
      <c r="A146" s="121" t="str">
        <f>IF(ISBLANK(intern1!A139),"",intern1!A139)</f>
        <v>Übrige</v>
      </c>
      <c r="B146" s="708" t="str">
        <f>IF(ISBLANK(intern1!B139),"",intern1!B139)</f>
        <v>(Radio-) Onkologie</v>
      </c>
      <c r="C146" s="709" t="str">
        <f>IF(ISBLANK(intern1!C139),"",intern1!C139)</f>
        <v>ONK1</v>
      </c>
      <c r="D146" s="709" t="str">
        <f>IF(ISBLANK(intern1!D139),"",intern1!D139)</f>
        <v>Onkologie</v>
      </c>
      <c r="E146" s="709" t="str">
        <f>IF(ISBLANK(intern1!I139),"",intern1!I139)</f>
        <v>BP</v>
      </c>
      <c r="F146" s="709" t="str">
        <f>IF(ISBLANK(intern1!E139),"",intern1!E139)</f>
        <v>(Medizinische Onkologie)
(Allgemeine Innere Medizin)</v>
      </c>
      <c r="G146" s="710">
        <f>IF(ISBLANK(intern1!F139),"",intern1!F139)</f>
        <v>2</v>
      </c>
      <c r="H146" s="710">
        <f>IF(ISBLANK(intern1!G139),"",intern1!G139)</f>
        <v>2</v>
      </c>
      <c r="I146" s="710">
        <f>IF(ISBLANK(intern1!H139),"",intern1!H139)</f>
        <v>1</v>
      </c>
      <c r="J146" s="709" t="str">
        <f>IF(ISBLANK(intern1!J139),"",intern1!J139)</f>
        <v/>
      </c>
      <c r="K146" s="709" t="str">
        <f>IF(ISBLANK(intern1!K139),"",intern1!K139)</f>
        <v>RAO1 + NUK1</v>
      </c>
      <c r="L146" s="710" t="str">
        <f>IF(ISBLANK(intern1!L139),"",intern1!L139)</f>
        <v>ja</v>
      </c>
      <c r="M146" s="710" t="str">
        <f>IF(ISBLANK(intern1!M139),"",intern1!M139)</f>
        <v/>
      </c>
      <c r="N146" s="711" t="str">
        <f>IF(ISBLANK(intern1!N139),"",intern1!N139)</f>
        <v/>
      </c>
    </row>
    <row r="147" spans="1:14" s="47" customFormat="1" x14ac:dyDescent="0.25">
      <c r="A147" s="80" t="str">
        <f>IF(ISBLANK(intern1!A140),"",intern1!A140)</f>
        <v/>
      </c>
      <c r="B147" s="2" t="str">
        <f>IF(ISBLANK(intern1!B140),"",intern1!B140)</f>
        <v/>
      </c>
      <c r="C147" s="699" t="str">
        <f>IF(ISBLANK(intern1!C140),"",intern1!C140)</f>
        <v>RAO1</v>
      </c>
      <c r="D147" s="699" t="str">
        <f>IF(ISBLANK(intern1!D140),"",intern1!D140)</f>
        <v>Radio-Onkologie</v>
      </c>
      <c r="E147" s="700" t="str">
        <f>IF(ISBLANK(intern1!I140),"",intern1!I140)</f>
        <v>BP</v>
      </c>
      <c r="F147" s="699" t="str">
        <f>IF(ISBLANK(intern1!E140),"",intern1!E140)</f>
        <v>Radio-Onkologie / Strahlentherapie</v>
      </c>
      <c r="G147" s="701">
        <f>IF(ISBLANK(intern1!F140),"",intern1!F140)</f>
        <v>2</v>
      </c>
      <c r="H147" s="701">
        <f>IF(ISBLANK(intern1!G140),"",intern1!G140)</f>
        <v>2</v>
      </c>
      <c r="I147" s="701">
        <f>IF(ISBLANK(intern1!H140),"",intern1!H140)</f>
        <v>2</v>
      </c>
      <c r="J147" s="699" t="str">
        <f>IF(ISBLANK(intern1!J140),"",intern1!J140)</f>
        <v>ONK1</v>
      </c>
      <c r="K147" s="699" t="str">
        <f>IF(ISBLANK(intern1!K140),"",intern1!K140)</f>
        <v/>
      </c>
      <c r="L147" s="701" t="str">
        <f>IF(ISBLANK(intern1!L140),"",intern1!L140)</f>
        <v>ja</v>
      </c>
      <c r="M147" s="701" t="str">
        <f>IF(ISBLANK(intern1!M140),"",intern1!M140)</f>
        <v/>
      </c>
      <c r="N147" s="702" t="str">
        <f>IF(ISBLANK(intern1!N140),"",intern1!N140)</f>
        <v/>
      </c>
    </row>
    <row r="148" spans="1:14" s="47" customFormat="1" x14ac:dyDescent="0.25">
      <c r="A148" s="80" t="str">
        <f>IF(ISBLANK(intern1!A141),"",intern1!A141)</f>
        <v/>
      </c>
      <c r="B148" s="704" t="str">
        <f>IF(ISBLANK(intern1!B141),"",intern1!B141)</f>
        <v/>
      </c>
      <c r="C148" s="705" t="str">
        <f>IF(ISBLANK(intern1!C141),"",intern1!C141)</f>
        <v>NUK1</v>
      </c>
      <c r="D148" s="705" t="str">
        <f>IF(ISBLANK(intern1!D141),"",intern1!D141)</f>
        <v>Nuklearmedizin</v>
      </c>
      <c r="E148" s="705" t="str">
        <f>IF(ISBLANK(intern1!I141),"",intern1!I141)</f>
        <v>BP</v>
      </c>
      <c r="F148" s="705" t="str">
        <f>IF(ISBLANK(intern1!E141),"",intern1!E141)</f>
        <v>Nuklearmedizin</v>
      </c>
      <c r="G148" s="706">
        <f>IF(ISBLANK(intern1!F141),"",intern1!F141)</f>
        <v>0</v>
      </c>
      <c r="H148" s="706" t="str">
        <f>IF(ISBLANK(intern1!G141),"",intern1!G141)</f>
        <v/>
      </c>
      <c r="I148" s="706">
        <f>IF(ISBLANK(intern1!H141),"",intern1!H141)</f>
        <v>1</v>
      </c>
      <c r="J148" s="705" t="str">
        <f>IF(ISBLANK(intern1!J141),"",intern1!J141)</f>
        <v/>
      </c>
      <c r="K148" s="705" t="str">
        <f>IF(ISBLANK(intern1!K141),"",intern1!K141)</f>
        <v>END1</v>
      </c>
      <c r="L148" s="706" t="str">
        <f>IF(ISBLANK(intern1!L141),"",intern1!L141)</f>
        <v>ja</v>
      </c>
      <c r="M148" s="706" t="str">
        <f>IF(ISBLANK(intern1!M141),"",intern1!M141)</f>
        <v/>
      </c>
      <c r="N148" s="707" t="str">
        <f>IF(ISBLANK(intern1!N141),"",intern1!N141)</f>
        <v>BAG Strahlenschutzbedingungen</v>
      </c>
    </row>
    <row r="149" spans="1:14" s="47" customFormat="1" x14ac:dyDescent="0.25">
      <c r="A149" s="80" t="str">
        <f>IF(ISBLANK(intern1!A142),"",intern1!A142)</f>
        <v/>
      </c>
      <c r="B149" s="2" t="str">
        <f>IF(ISBLANK(intern1!B142),"",intern1!B142)</f>
        <v>Schwere Verletzungen</v>
      </c>
      <c r="C149" s="709" t="str">
        <f>IF(ISBLANK(intern1!C142),"",intern1!C142)</f>
        <v>UNF1</v>
      </c>
      <c r="D149" s="709" t="str">
        <f>IF(ISBLANK(intern1!D142),"",intern1!D142)</f>
        <v>Unfallchirurgie (Polytrauma)</v>
      </c>
      <c r="E149" s="2" t="str">
        <f>IF(ISBLANK(intern1!I142),"",intern1!I142)</f>
        <v/>
      </c>
      <c r="F149" s="709" t="str">
        <f>IF(ISBLANK(intern1!E142),"",intern1!E142)</f>
        <v/>
      </c>
      <c r="G149" s="710" t="str">
        <f>IF(ISBLANK(intern1!F142),"",intern1!F142)</f>
        <v/>
      </c>
      <c r="H149" s="710" t="str">
        <f>IF(ISBLANK(intern1!G142),"",intern1!G142)</f>
        <v/>
      </c>
      <c r="I149" s="710" t="str">
        <f>IF(ISBLANK(intern1!H142),"",intern1!H142)</f>
        <v/>
      </c>
      <c r="J149" s="709" t="str">
        <f>IF(ISBLANK(intern1!J142),"",intern1!J142)</f>
        <v>UNF1.1</v>
      </c>
      <c r="K149" s="709" t="str">
        <f>IF(ISBLANK(intern1!K142),"",intern1!K142)</f>
        <v/>
      </c>
      <c r="L149" s="710" t="str">
        <f>IF(ISBLANK(intern1!L142),"",intern1!L142)</f>
        <v/>
      </c>
      <c r="M149" s="710" t="str">
        <f>IF(ISBLANK(intern1!M142),"",intern1!M142)</f>
        <v/>
      </c>
      <c r="N149" s="711" t="str">
        <f>IF(ISBLANK(intern1!N142),"",intern1!N142)</f>
        <v/>
      </c>
    </row>
    <row r="150" spans="1:14" s="872" customFormat="1" hidden="1" outlineLevel="1" x14ac:dyDescent="0.25">
      <c r="A150" s="865" t="str">
        <f>IF(ISBLANK(intern1!A143),"",intern1!A143)</f>
        <v/>
      </c>
      <c r="B150" s="866" t="str">
        <f>IF(ISBLANK(intern1!B143),"",intern1!B143)</f>
        <v/>
      </c>
      <c r="C150" s="867" t="str">
        <f>IF(ISBLANK(intern1!C143),"",intern1!C143)</f>
        <v>UNF1.1</v>
      </c>
      <c r="D150" s="867" t="str">
        <f>IF(ISBLANK(intern1!D143),"",intern1!D143)</f>
        <v>Behandlung von Schwerverletzten (IVHSM)</v>
      </c>
      <c r="E150" s="873" t="str">
        <f>IF(ISBLANK(intern1!I143),"",intern1!I143)</f>
        <v/>
      </c>
      <c r="F150" s="867" t="str">
        <f>IF(ISBLANK(intern1!E143),"",intern1!E143)</f>
        <v/>
      </c>
      <c r="G150" s="870" t="str">
        <f>IF(ISBLANK(intern1!F143),"",intern1!F143)</f>
        <v/>
      </c>
      <c r="H150" s="870" t="str">
        <f>IF(ISBLANK(intern1!G143),"",intern1!G143)</f>
        <v/>
      </c>
      <c r="I150" s="870" t="str">
        <f>IF(ISBLANK(intern1!H143),"",intern1!H143)</f>
        <v/>
      </c>
      <c r="J150" s="867" t="str">
        <f>IF(ISBLANK(intern1!J143),"",intern1!J143)</f>
        <v/>
      </c>
      <c r="K150" s="867" t="str">
        <f>IF(ISBLANK(intern1!K143),"",intern1!K143)</f>
        <v/>
      </c>
      <c r="L150" s="870" t="str">
        <f>IF(ISBLANK(intern1!L143),"",intern1!L143)</f>
        <v/>
      </c>
      <c r="M150" s="870" t="str">
        <f>IF(ISBLANK(intern1!M143),"",intern1!M143)</f>
        <v/>
      </c>
      <c r="N150" s="871" t="str">
        <f>IF(ISBLANK(intern1!N143),"",intern1!N143)</f>
        <v>Es gelten die aktuellen IVHSM Anforderungen</v>
      </c>
    </row>
    <row r="151" spans="1:14" s="872" customFormat="1" hidden="1" outlineLevel="1" x14ac:dyDescent="0.25">
      <c r="A151" s="865" t="str">
        <f>IF(ISBLANK(intern1!A144),"",intern1!A144)</f>
        <v/>
      </c>
      <c r="B151" s="866" t="str">
        <f>IF(ISBLANK(intern1!B144),"",intern1!B144)</f>
        <v/>
      </c>
      <c r="C151" s="873" t="str">
        <f>IF(ISBLANK(intern1!C144),"",intern1!C144)</f>
        <v>UNF2</v>
      </c>
      <c r="D151" s="873" t="str">
        <f>IF(ISBLANK(intern1!D144),"",intern1!D144)</f>
        <v>Schwere Verbrennungen (IVHSM)</v>
      </c>
      <c r="E151" s="873" t="str">
        <f>IF(ISBLANK(intern1!I144),"",intern1!I144)</f>
        <v/>
      </c>
      <c r="F151" s="873" t="str">
        <f>IF(ISBLANK(intern1!E144),"",intern1!E144)</f>
        <v/>
      </c>
      <c r="G151" s="874" t="str">
        <f>IF(ISBLANK(intern1!F144),"",intern1!F144)</f>
        <v/>
      </c>
      <c r="H151" s="874" t="str">
        <f>IF(ISBLANK(intern1!G144),"",intern1!G144)</f>
        <v/>
      </c>
      <c r="I151" s="874" t="str">
        <f>IF(ISBLANK(intern1!H144),"",intern1!H144)</f>
        <v/>
      </c>
      <c r="J151" s="873" t="str">
        <f>IF(ISBLANK(intern1!J144),"",intern1!J144)</f>
        <v/>
      </c>
      <c r="K151" s="873" t="str">
        <f>IF(ISBLANK(intern1!K144),"",intern1!K144)</f>
        <v/>
      </c>
      <c r="L151" s="874" t="str">
        <f>IF(ISBLANK(intern1!L144),"",intern1!L144)</f>
        <v/>
      </c>
      <c r="M151" s="874" t="str">
        <f>IF(ISBLANK(intern1!M144),"",intern1!M144)</f>
        <v/>
      </c>
      <c r="N151" s="875" t="str">
        <f>IF(ISBLANK(intern1!N144),"",intern1!N144)</f>
        <v>Es gelten die aktuellen IVHSM Anforderungen</v>
      </c>
    </row>
    <row r="152" spans="1:14" s="47" customFormat="1" ht="50" collapsed="1" x14ac:dyDescent="0.25">
      <c r="A152" s="121" t="str">
        <f>IF(ISBLANK(intern1!A145),"",intern1!A145)</f>
        <v>Querschnittsbereiche</v>
      </c>
      <c r="B152" s="708" t="str">
        <f>IF(ISBLANK(intern1!B145),"",intern1!B145)</f>
        <v>Pädiatrie</v>
      </c>
      <c r="C152" s="708" t="str">
        <f>IF(ISBLANK(intern1!C145),"",intern1!C145)</f>
        <v>KINM</v>
      </c>
      <c r="D152" s="708" t="str">
        <f>IF(ISBLANK(intern1!D145),"",intern1!D145)</f>
        <v>Kindermedizin</v>
      </c>
      <c r="E152" s="717" t="str">
        <f>IF(ISBLANK(intern1!I145),"",intern1!I145)</f>
        <v>BP</v>
      </c>
      <c r="F152" s="708" t="str">
        <f>IF(ISBLANK(intern1!E145),"",intern1!E145)</f>
        <v>Kinder- und Jugendmedizin</v>
      </c>
      <c r="G152" s="723">
        <f>IF(ISBLANK(intern1!F145),"",intern1!F145)</f>
        <v>2</v>
      </c>
      <c r="H152" s="723">
        <f>IF(ISBLANK(intern1!G145),"",intern1!G145)</f>
        <v>2</v>
      </c>
      <c r="I152" s="723">
        <f>IF(ISBLANK(intern1!H145),"",intern1!H145)</f>
        <v>2</v>
      </c>
      <c r="J152" s="708" t="str">
        <f>IF(ISBLANK(intern1!J145),"",intern1!J145)</f>
        <v/>
      </c>
      <c r="K152" s="708" t="str">
        <f>IF(ISBLANK(intern1!K145),"",intern1!K145)</f>
        <v/>
      </c>
      <c r="L152" s="708" t="str">
        <f>IF(ISBLANK(intern1!L145),"",intern1!L145)</f>
        <v/>
      </c>
      <c r="M152" s="708" t="str">
        <f>IF(ISBLANK(intern1!M145),"",intern1!M145)</f>
        <v/>
      </c>
      <c r="N152" s="724" t="str">
        <f>IF(ISBLANK(intern1!N145),"",intern1!N145)</f>
        <v>Kinderklinik erforderlich; Behandlungen an Kindern/Jugendlichen durch qualifiziertes Personal in räumlich getrennten, kindergerechten Versorgungseinheiten.</v>
      </c>
    </row>
    <row r="153" spans="1:14" s="47" customFormat="1" ht="37.5" x14ac:dyDescent="0.25">
      <c r="A153" s="80" t="str">
        <f>IF(ISBLANK(intern1!A146),"",intern1!A146)</f>
        <v/>
      </c>
      <c r="B153" s="708" t="str">
        <f>IF(ISBLANK(intern1!B146),"",intern1!B146)</f>
        <v>Kinderchirurgie</v>
      </c>
      <c r="C153" s="709" t="str">
        <f>IF(ISBLANK(intern1!C146),"",intern1!C146)</f>
        <v>KINC</v>
      </c>
      <c r="D153" s="708" t="str">
        <f>IF(ISBLANK(intern1!D146),"",intern1!D146)</f>
        <v>Kinderchirurgie</v>
      </c>
      <c r="E153" s="2" t="str">
        <f>IF(ISBLANK(intern1!I146),"",intern1!I146)</f>
        <v>BPE/BP</v>
      </c>
      <c r="F153" s="708" t="str">
        <f>IF(ISBLANK(intern1!E146),"",intern1!E146)</f>
        <v>Kinderchirurgie</v>
      </c>
      <c r="G153" s="710">
        <f>IF(ISBLANK(intern1!F146),"",intern1!F146)</f>
        <v>2</v>
      </c>
      <c r="H153" s="710">
        <f>IF(ISBLANK(intern1!G146),"",intern1!G146)</f>
        <v>2</v>
      </c>
      <c r="I153" s="723">
        <f>IF(ISBLANK(intern1!H146),"",intern1!H146)</f>
        <v>2</v>
      </c>
      <c r="J153" s="708" t="str">
        <f>IF(ISBLANK(intern1!J146),"",intern1!J146)</f>
        <v/>
      </c>
      <c r="K153" s="708" t="str">
        <f>IF(ISBLANK(intern1!K146),"",intern1!K146)</f>
        <v/>
      </c>
      <c r="L153" s="709" t="str">
        <f>IF(ISBLANK(intern1!L146),"",intern1!L146)</f>
        <v/>
      </c>
      <c r="M153" s="709" t="str">
        <f>IF(ISBLANK(intern1!M146),"",intern1!M146)</f>
        <v/>
      </c>
      <c r="N153" s="724" t="str">
        <f>IF(ISBLANK(intern1!N146),"",intern1!N146)</f>
        <v>Kinderklinik erforderlich; Kinderchirurgie durch Fachärztin/-arzt Kinderchirurgie; bei Kindern &lt;6 Jahren Kinderanästhesie gewährleistet.</v>
      </c>
    </row>
    <row r="154" spans="1:14" s="47" customFormat="1" ht="75" x14ac:dyDescent="0.25">
      <c r="A154" s="80" t="str">
        <f>IF(ISBLANK(intern1!A147),"",intern1!A147)</f>
        <v/>
      </c>
      <c r="B154" s="704" t="str">
        <f>IF(ISBLANK(intern1!B147),"",intern1!B147)</f>
        <v/>
      </c>
      <c r="C154" s="704" t="str">
        <f>IF(ISBLANK(intern1!C147),"",intern1!C147)</f>
        <v>KINB</v>
      </c>
      <c r="D154" s="705" t="str">
        <f>IF(ISBLANK(intern1!D147),"",intern1!D147)</f>
        <v>Basis-Kinderchirurgie</v>
      </c>
      <c r="E154" s="705" t="str">
        <f>IF(ISBLANK(intern1!I147),"",intern1!I147)</f>
        <v>BPE/BP</v>
      </c>
      <c r="F154" s="705" t="str">
        <f>IF(ISBLANK(intern1!E147),"",intern1!E147)</f>
        <v/>
      </c>
      <c r="G154" s="725">
        <f>IF(ISBLANK(intern1!F147),"",intern1!F147)</f>
        <v>2</v>
      </c>
      <c r="H154" s="725">
        <f>IF(ISBLANK(intern1!G147),"",intern1!G147)</f>
        <v>2</v>
      </c>
      <c r="I154" s="706">
        <f>IF(ISBLANK(intern1!H147),"",intern1!H147)</f>
        <v>1</v>
      </c>
      <c r="J154" s="705" t="str">
        <f>IF(ISBLANK(intern1!J147),"",intern1!J147)</f>
        <v/>
      </c>
      <c r="K154" s="705" t="str">
        <f>IF(ISBLANK(intern1!K147),"",intern1!K147)</f>
        <v/>
      </c>
      <c r="L154" s="704" t="str">
        <f>IF(ISBLANK(intern1!L147),"",intern1!L147)</f>
        <v/>
      </c>
      <c r="M154" s="704" t="str">
        <f>IF(ISBLANK(intern1!M147),"",intern1!M147)</f>
        <v/>
      </c>
      <c r="N154" s="707" t="str">
        <f>IF(ISBLANK(intern1!N147),"",intern1!N147)</f>
        <v>Basis-Kinderchirurgie kann auch ohne Kinderklinik erfolgen; entsprechender Erwachsenen-Leistungsauftrag nötig; bei Kindern &lt;6 Jahren Kinderanästhesie während Eingriff und postoperativ 24h innert 30 Minuten.</v>
      </c>
    </row>
    <row r="155" spans="1:14" s="47" customFormat="1" ht="50" x14ac:dyDescent="0.25">
      <c r="A155" s="80"/>
      <c r="B155" s="2"/>
      <c r="C155" s="704" t="str">
        <f>IF(ISBLANK(intern1!C148),"",intern1!C148)</f>
        <v>KAA</v>
      </c>
      <c r="D155" s="705" t="str">
        <f>IF(ISBLANK(intern1!D148),"",intern1!D148)</f>
        <v>Kinderanästhesie "A"</v>
      </c>
      <c r="E155" s="705" t="str">
        <f>IF(ISBLANK(intern1!I148),"",intern1!I148)</f>
        <v/>
      </c>
      <c r="F155" s="705" t="str">
        <f>IF(ISBLANK(intern1!E148),"",intern1!E148)</f>
        <v>Anästhesiologie</v>
      </c>
      <c r="G155" s="725" t="str">
        <f>IF(ISBLANK(intern1!F148),"",intern1!F148)</f>
        <v/>
      </c>
      <c r="H155" s="725">
        <f>IF(ISBLANK(intern1!G148),"",intern1!G148)</f>
        <v>3</v>
      </c>
      <c r="I155" s="706">
        <f>IF(ISBLANK(intern1!H148),"",intern1!H148)</f>
        <v>2</v>
      </c>
      <c r="J155" s="705" t="str">
        <f>IF(ISBLANK(intern1!J148),"",intern1!J148)</f>
        <v/>
      </c>
      <c r="K155" s="705" t="str">
        <f>IF(ISBLANK(intern1!K148),"",intern1!K148)</f>
        <v/>
      </c>
      <c r="L155" s="704" t="str">
        <f>IF(ISBLANK(intern1!L148),"",intern1!L148)</f>
        <v/>
      </c>
      <c r="M155" s="704" t="str">
        <f>IF(ISBLANK(intern1!M148),"",intern1!M148)</f>
        <v/>
      </c>
      <c r="N155" s="707" t="str">
        <f>IF(ISBLANK(intern1!N148),"",intern1!N148)</f>
        <v>Kinderanästhesie-Leistungsauftrag nach SGKA/SGAR-Anforderungen; Kategorie A für Kinder ab Geburt, alle ASA, spezialisiertes Kinderanästhesieteam.</v>
      </c>
    </row>
    <row r="156" spans="1:14" s="47" customFormat="1" ht="50" x14ac:dyDescent="0.25">
      <c r="A156" s="80"/>
      <c r="B156" s="2"/>
      <c r="C156" s="704" t="str">
        <f>IF(ISBLANK(intern1!C149),"",intern1!C149)</f>
        <v>KAB</v>
      </c>
      <c r="D156" s="705" t="str">
        <f>IF(ISBLANK(intern1!D149),"",intern1!D149)</f>
        <v>Kinderanästhesie "B"</v>
      </c>
      <c r="E156" s="705" t="str">
        <f>IF(ISBLANK(intern1!I149),"",intern1!I149)</f>
        <v/>
      </c>
      <c r="F156" s="705" t="str">
        <f>IF(ISBLANK(intern1!E149),"",intern1!E149)</f>
        <v>Anästhesiologie</v>
      </c>
      <c r="G156" s="725" t="str">
        <f>IF(ISBLANK(intern1!F149),"",intern1!F149)</f>
        <v/>
      </c>
      <c r="H156" s="725" t="str">
        <f>IF(ISBLANK(intern1!G149),"",intern1!G149)</f>
        <v/>
      </c>
      <c r="I156" s="706" t="str">
        <f>IF(ISBLANK(intern1!H149),"",intern1!H149)</f>
        <v/>
      </c>
      <c r="J156" s="705" t="str">
        <f>IF(ISBLANK(intern1!J149),"",intern1!J149)</f>
        <v/>
      </c>
      <c r="K156" s="705" t="str">
        <f>IF(ISBLANK(intern1!K149),"",intern1!K149)</f>
        <v/>
      </c>
      <c r="L156" s="704" t="str">
        <f>IF(ISBLANK(intern1!L149),"",intern1!L149)</f>
        <v/>
      </c>
      <c r="M156" s="704" t="str">
        <f>IF(ISBLANK(intern1!M149),"",intern1!M149)</f>
        <v/>
      </c>
      <c r="N156" s="707" t="str">
        <f>IF(ISBLANK(intern1!N149),"",intern1!N149)</f>
        <v>Kinderanästhesie-Leistungsauftrag nach SGKA/SGAR-Anforderungen; Kategorie B post Neonatalperiode, ASA I-II bzw. III unter Bedingungen.</v>
      </c>
    </row>
    <row r="157" spans="1:14" s="47" customFormat="1" ht="37.5" x14ac:dyDescent="0.25">
      <c r="A157" s="80"/>
      <c r="B157" s="2"/>
      <c r="C157" s="704" t="str">
        <f>IF(ISBLANK(intern1!C150),"",intern1!C150)</f>
        <v>KAC</v>
      </c>
      <c r="D157" s="705" t="str">
        <f>IF(ISBLANK(intern1!D150),"",intern1!D150)</f>
        <v>Kinderanästhesie "C"</v>
      </c>
      <c r="E157" s="705" t="str">
        <f>IF(ISBLANK(intern1!I150),"",intern1!I150)</f>
        <v/>
      </c>
      <c r="F157" s="705" t="str">
        <f>IF(ISBLANK(intern1!E150),"",intern1!E150)</f>
        <v>Anästhesiologie</v>
      </c>
      <c r="G157" s="725" t="str">
        <f>IF(ISBLANK(intern1!F150),"",intern1!F150)</f>
        <v/>
      </c>
      <c r="H157" s="725" t="str">
        <f>IF(ISBLANK(intern1!G150),"",intern1!G150)</f>
        <v/>
      </c>
      <c r="I157" s="706" t="str">
        <f>IF(ISBLANK(intern1!H150),"",intern1!H150)</f>
        <v/>
      </c>
      <c r="J157" s="705" t="str">
        <f>IF(ISBLANK(intern1!J150),"",intern1!J150)</f>
        <v/>
      </c>
      <c r="K157" s="705" t="str">
        <f>IF(ISBLANK(intern1!K150),"",intern1!K150)</f>
        <v/>
      </c>
      <c r="L157" s="704" t="str">
        <f>IF(ISBLANK(intern1!L150),"",intern1!L150)</f>
        <v/>
      </c>
      <c r="M157" s="704" t="str">
        <f>IF(ISBLANK(intern1!M150),"",intern1!M150)</f>
        <v/>
      </c>
      <c r="N157" s="707" t="str">
        <f>IF(ISBLANK(intern1!N150),"",intern1!N150)</f>
        <v>Kinderanästhesie-Leistungsauftrag nach SGKA/SGAR-Anforderungen; Kategorie C ab 3 Jahren, ASA I-II bzw. III unter Bedingungen.</v>
      </c>
    </row>
    <row r="158" spans="1:14" s="47" customFormat="1" ht="50" x14ac:dyDescent="0.25">
      <c r="A158" s="80"/>
      <c r="B158" s="2"/>
      <c r="C158" s="704" t="str">
        <f>IF(ISBLANK(intern1!C151),"",intern1!C151)</f>
        <v>KAD</v>
      </c>
      <c r="D158" s="705" t="str">
        <f>IF(ISBLANK(intern1!D151),"",intern1!D151)</f>
        <v>Kinderanästhesie "D"</v>
      </c>
      <c r="E158" s="705" t="str">
        <f>IF(ISBLANK(intern1!I151),"",intern1!I151)</f>
        <v/>
      </c>
      <c r="F158" s="705" t="str">
        <f>IF(ISBLANK(intern1!E151),"",intern1!E151)</f>
        <v>Anästhesiologie</v>
      </c>
      <c r="G158" s="725" t="str">
        <f>IF(ISBLANK(intern1!F151),"",intern1!F151)</f>
        <v/>
      </c>
      <c r="H158" s="725" t="str">
        <f>IF(ISBLANK(intern1!G151),"",intern1!G151)</f>
        <v/>
      </c>
      <c r="I158" s="706" t="str">
        <f>IF(ISBLANK(intern1!H151),"",intern1!H151)</f>
        <v/>
      </c>
      <c r="J158" s="705" t="str">
        <f>IF(ISBLANK(intern1!J151),"",intern1!J151)</f>
        <v/>
      </c>
      <c r="K158" s="705" t="str">
        <f>IF(ISBLANK(intern1!K151),"",intern1!K151)</f>
        <v/>
      </c>
      <c r="L158" s="704" t="str">
        <f>IF(ISBLANK(intern1!L151),"",intern1!L151)</f>
        <v/>
      </c>
      <c r="M158" s="704" t="str">
        <f>IF(ISBLANK(intern1!M151),"",intern1!M151)</f>
        <v/>
      </c>
      <c r="N158" s="707" t="str">
        <f>IF(ISBLANK(intern1!N151),"",intern1!N151)</f>
        <v>Kinderanästhesie-Leistungsauftrag nach SGKA/SGAR-Anforderungen; Kategorie D ab 6 bis 12 Jahren, ASA I-II bzw. III unter Bedingungen.</v>
      </c>
    </row>
    <row r="159" spans="1:14" s="47" customFormat="1" ht="62.5" x14ac:dyDescent="0.25">
      <c r="A159" s="80" t="str">
        <f>IF(ISBLANK(intern1!A152),"",intern1!A152)</f>
        <v/>
      </c>
      <c r="B159" s="708" t="str">
        <f>IF(ISBLANK(intern1!B152),"",intern1!B152)</f>
        <v/>
      </c>
      <c r="C159" s="709" t="str">
        <f>IF(ISBLANK(intern1!C152),"",intern1!C152)</f>
        <v>GER</v>
      </c>
      <c r="D159" s="708" t="str">
        <f>IF(ISBLANK(intern1!D152),"",intern1!D152)</f>
        <v>Akutgeriatrie Kompetenzzentrum</v>
      </c>
      <c r="E159" s="2" t="str">
        <f>IF(ISBLANK(intern1!I152),"",intern1!I152)</f>
        <v/>
      </c>
      <c r="F159" s="708" t="str">
        <f>IF(ISBLANK(intern1!E152),"",intern1!E152)</f>
        <v>Allgemeine Innere Medizin mit Schwerpunkt Geriatrie</v>
      </c>
      <c r="G159" s="710">
        <f>IF(ISBLANK(intern1!F152),"",intern1!F152)</f>
        <v>1</v>
      </c>
      <c r="H159" s="710" t="str">
        <f>IF(ISBLANK(intern1!G152),"",intern1!G152)</f>
        <v/>
      </c>
      <c r="I159" s="723">
        <f>IF(ISBLANK(intern1!H152),"",intern1!H152)</f>
        <v>1</v>
      </c>
      <c r="J159" s="708" t="str">
        <f>IF(ISBLANK(intern1!J152),"",intern1!J152)</f>
        <v/>
      </c>
      <c r="K159" s="708" t="str">
        <f>IF(ISBLANK(intern1!K152),"",intern1!K152)</f>
        <v/>
      </c>
      <c r="L159" s="709" t="str">
        <f>IF(ISBLANK(intern1!L152),"",intern1!L152)</f>
        <v/>
      </c>
      <c r="M159" s="709" t="str">
        <f>IF(ISBLANK(intern1!M152),"",intern1!M152)</f>
        <v/>
      </c>
      <c r="N159" s="724" t="str">
        <f>IF(ISBLANK(intern1!N152),"",intern1!N152)</f>
        <v>Akutgeriatrisches Team unter geriatrischer fachärztlicher Leitung; standardisiertes geriatrisches und soziales Assessment, wöchentliche Teambesprechung, aktivierend-therapeutische Pflege und Therapiebereiche.</v>
      </c>
    </row>
    <row r="160" spans="1:14" s="47" customFormat="1" ht="63" thickBot="1" x14ac:dyDescent="0.3">
      <c r="A160" s="81" t="str">
        <f>IF(ISBLANK(intern1!A153),"",intern1!A153)</f>
        <v/>
      </c>
      <c r="B160" s="897" t="str">
        <f>IF(ISBLANK(intern1!B153),"",intern1!B153)</f>
        <v>Spezialisierte Palliative Care</v>
      </c>
      <c r="C160" s="897" t="str">
        <f>IF(ISBLANK(intern1!C153),"",intern1!C153)</f>
        <v>PAL</v>
      </c>
      <c r="D160" s="897" t="str">
        <f>IF(ISBLANK(intern1!D153),"",intern1!D153)</f>
        <v>Palliative Care Kompetenzzentrum</v>
      </c>
      <c r="E160" s="365" t="str">
        <f>IF(ISBLANK(intern1!I153),"",intern1!I153)</f>
        <v/>
      </c>
      <c r="F160" s="897" t="str">
        <f>IF(ISBLANK(intern1!E153),"",intern1!E153)</f>
        <v>Allgemeine Innere Medizin</v>
      </c>
      <c r="G160" s="898">
        <f>IF(ISBLANK(intern1!F153),"",intern1!F153)</f>
        <v>1</v>
      </c>
      <c r="H160" s="898" t="str">
        <f>IF(ISBLANK(intern1!G153),"",intern1!G153)</f>
        <v/>
      </c>
      <c r="I160" s="898">
        <f>IF(ISBLANK(intern1!H153),"",intern1!H153)</f>
        <v>0</v>
      </c>
      <c r="J160" s="897" t="str">
        <f>IF(ISBLANK(intern1!J153),"",intern1!J153)</f>
        <v/>
      </c>
      <c r="K160" s="897" t="str">
        <f>IF(ISBLANK(intern1!K153),"",intern1!K153)</f>
        <v/>
      </c>
      <c r="L160" s="897" t="str">
        <f>IF(ISBLANK(intern1!L153),"",intern1!L153)</f>
        <v/>
      </c>
      <c r="M160" s="897" t="str">
        <f>IF(ISBLANK(intern1!M153),"",intern1!M153)</f>
        <v/>
      </c>
      <c r="N160" s="899" t="str">
        <f>IF(ISBLANK(intern1!N153),"",intern1!N153)</f>
        <v>Spezialisierte Palliative-Care-Leistungen; Beteiligung an Standards/Helpline/mobilen Teams oder pädiatrischer 24h-Hintergrunddienst; Aus-/Weiterbildung; Label «Qualität in Palliative Care».</v>
      </c>
    </row>
    <row r="161" spans="1:21" s="97" customFormat="1" ht="25" hidden="1" outlineLevel="1" x14ac:dyDescent="0.25">
      <c r="A161" s="143" t="str">
        <f>IF(ISBLANK(intern1!A154),"",intern1!A154)</f>
        <v/>
      </c>
      <c r="B161" s="254" t="str">
        <f>IF(ISBLANK(intern1!B154),"",intern1!B154)</f>
        <v/>
      </c>
      <c r="C161" s="893" t="str">
        <f>IF(ISBLANK(intern1!C154),"",intern1!C154)</f>
        <v>AVA</v>
      </c>
      <c r="D161" s="254" t="str">
        <f>IF(ISBLANK(intern1!D154),"",intern1!D154)</f>
        <v>Akutsomatische Versorgung Abhängigkeitskranker</v>
      </c>
      <c r="E161" s="254" t="str">
        <f>IF(ISBLANK(intern1!I154),"",intern1!I154)</f>
        <v/>
      </c>
      <c r="F161" s="254" t="str">
        <f>IF(ISBLANK(intern1!E154),"",intern1!E154)</f>
        <v>Allgemeine Innere Medizin
(Psychiatrie und Psychotherapie)</v>
      </c>
      <c r="G161" s="894">
        <f>IF(ISBLANK(intern1!F154),"",intern1!F154)</f>
        <v>1</v>
      </c>
      <c r="H161" s="894" t="str">
        <f>IF(ISBLANK(intern1!G154),"",intern1!G154)</f>
        <v/>
      </c>
      <c r="I161" s="895" t="str">
        <f>IF(ISBLANK(intern1!H154),"",intern1!H154)</f>
        <v/>
      </c>
      <c r="J161" s="254" t="str">
        <f>IF(ISBLANK(intern1!J154),"",intern1!J154)</f>
        <v/>
      </c>
      <c r="K161" s="254" t="str">
        <f>IF(ISBLANK(intern1!K154),"",intern1!K154)</f>
        <v/>
      </c>
      <c r="L161" s="893" t="str">
        <f>IF(ISBLANK(intern1!L154),"",intern1!L154)</f>
        <v/>
      </c>
      <c r="M161" s="893" t="str">
        <f>IF(ISBLANK(intern1!M154),"",intern1!M154)</f>
        <v/>
      </c>
      <c r="N161" s="896" t="str">
        <f>IF(ISBLANK(intern1!N154),"",intern1!N154)</f>
        <v/>
      </c>
    </row>
    <row r="162" spans="1:21" s="872" customFormat="1" ht="44.25" hidden="1" customHeight="1" outlineLevel="1" thickBot="1" x14ac:dyDescent="0.3">
      <c r="A162" s="884"/>
      <c r="B162" s="885"/>
      <c r="C162" s="885" t="str">
        <f>IF(ISBLANK(intern1!C155),"",intern1!C155)</f>
        <v>ISO</v>
      </c>
      <c r="D162" s="885" t="str">
        <f>IF(ISBLANK(intern1!D155),"",intern1!D155)</f>
        <v>Sonderisolierstation</v>
      </c>
      <c r="E162" s="866" t="str">
        <f>IF(ISBLANK(intern1!I155),"",intern1!I155)</f>
        <v/>
      </c>
      <c r="F162" s="885" t="str">
        <f>IF(ISBLANK(intern1!E155),"",intern1!E155)</f>
        <v/>
      </c>
      <c r="G162" s="886" t="str">
        <f>IF(ISBLANK(intern1!F155),"",intern1!F155)</f>
        <v/>
      </c>
      <c r="H162" s="886" t="str">
        <f>IF(ISBLANK(intern1!G155),"",intern1!G155)</f>
        <v/>
      </c>
      <c r="I162" s="886" t="str">
        <f>IF(ISBLANK(intern1!H155),"",intern1!H155)</f>
        <v/>
      </c>
      <c r="J162" s="885" t="str">
        <f>IF(ISBLANK(intern1!J155),"",intern1!J155)</f>
        <v/>
      </c>
      <c r="K162" s="885" t="str">
        <f>IF(ISBLANK(intern1!K155),"",intern1!K155)</f>
        <v/>
      </c>
      <c r="L162" s="885" t="str">
        <f>IF(ISBLANK(intern1!L155),"",intern1!L155)</f>
        <v/>
      </c>
      <c r="M162" s="885" t="str">
        <f>IF(ISBLANK(intern1!M155),"",intern1!M155)</f>
        <v/>
      </c>
      <c r="N162" s="887" t="str">
        <f>IF(ISBLANK(intern1!N155),"",intern1!N155)</f>
        <v>Es gilt das GDK-Konzept zur Koordination der Leistungserbringung und Finanzierung bei Krankheiten vom Typ «Ebola» vom 24.05.2019.</v>
      </c>
    </row>
    <row r="163" spans="1:21" s="61" customFormat="1" ht="13" collapsed="1" thickBot="1" x14ac:dyDescent="0.3">
      <c r="A163" s="149"/>
      <c r="B163" s="97"/>
      <c r="C163" s="133"/>
      <c r="D163" s="133"/>
      <c r="E163" s="150"/>
      <c r="F163" s="133"/>
      <c r="G163" s="133"/>
      <c r="H163" s="133"/>
      <c r="I163" s="133"/>
      <c r="J163" s="149"/>
      <c r="K163" s="149"/>
      <c r="L163" s="133"/>
      <c r="M163" s="133"/>
      <c r="N163" s="149"/>
    </row>
    <row r="164" spans="1:21" s="51" customFormat="1" ht="16" customHeight="1" x14ac:dyDescent="0.25">
      <c r="A164" s="1038" t="s">
        <v>363</v>
      </c>
      <c r="B164" s="1039"/>
      <c r="C164" s="1039"/>
      <c r="D164" s="1039"/>
      <c r="E164" s="1039"/>
      <c r="F164" s="1039"/>
      <c r="G164" s="1039"/>
      <c r="H164" s="1039"/>
      <c r="I164" s="1039"/>
      <c r="J164" s="1039"/>
      <c r="K164" s="1039"/>
      <c r="L164" s="1039"/>
      <c r="M164" s="1039"/>
      <c r="N164" s="1040"/>
    </row>
    <row r="165" spans="1:21" s="51" customFormat="1" ht="49" customHeight="1" x14ac:dyDescent="0.25">
      <c r="A165" s="1021" t="s">
        <v>966</v>
      </c>
      <c r="B165" s="1022"/>
      <c r="C165" s="1022"/>
      <c r="D165" s="1022"/>
      <c r="E165" s="1022"/>
      <c r="F165" s="1022"/>
      <c r="G165" s="1022"/>
      <c r="H165" s="1022"/>
      <c r="I165" s="1022"/>
      <c r="J165" s="1022"/>
      <c r="K165" s="1022"/>
      <c r="L165" s="1022"/>
      <c r="M165" s="1022"/>
      <c r="N165" s="1023"/>
      <c r="P165" s="987"/>
      <c r="Q165" s="987"/>
      <c r="R165" s="987"/>
      <c r="S165" s="987"/>
      <c r="T165" s="987"/>
    </row>
    <row r="166" spans="1:21" s="51" customFormat="1" ht="98.25" customHeight="1" x14ac:dyDescent="0.25">
      <c r="A166" s="1021" t="s">
        <v>1026</v>
      </c>
      <c r="B166" s="1022"/>
      <c r="C166" s="1022"/>
      <c r="D166" s="1022"/>
      <c r="E166" s="1022"/>
      <c r="F166" s="1022"/>
      <c r="G166" s="1022"/>
      <c r="H166" s="1022"/>
      <c r="I166" s="1022"/>
      <c r="J166" s="1022"/>
      <c r="K166" s="1022"/>
      <c r="L166" s="1022"/>
      <c r="M166" s="1022"/>
      <c r="N166" s="1023"/>
    </row>
    <row r="167" spans="1:21" s="51" customFormat="1" ht="78" customHeight="1" x14ac:dyDescent="0.25">
      <c r="A167" s="1021" t="s">
        <v>967</v>
      </c>
      <c r="B167" s="1022"/>
      <c r="C167" s="1022"/>
      <c r="D167" s="1022"/>
      <c r="E167" s="1022"/>
      <c r="F167" s="1022"/>
      <c r="G167" s="1022"/>
      <c r="H167" s="1022"/>
      <c r="I167" s="1022"/>
      <c r="J167" s="1022"/>
      <c r="K167" s="1022"/>
      <c r="L167" s="1022"/>
      <c r="M167" s="1022"/>
      <c r="N167" s="1023"/>
    </row>
    <row r="168" spans="1:21" s="51" customFormat="1" ht="128.25" customHeight="1" x14ac:dyDescent="0.25">
      <c r="A168" s="1021" t="s">
        <v>968</v>
      </c>
      <c r="B168" s="1022"/>
      <c r="C168" s="1022"/>
      <c r="D168" s="1022"/>
      <c r="E168" s="1022"/>
      <c r="F168" s="1022"/>
      <c r="G168" s="1022"/>
      <c r="H168" s="1022"/>
      <c r="I168" s="1022"/>
      <c r="J168" s="1022"/>
      <c r="K168" s="1022"/>
      <c r="L168" s="1022"/>
      <c r="M168" s="1022"/>
      <c r="N168" s="1023"/>
    </row>
    <row r="169" spans="1:21" s="51" customFormat="1" ht="208" customHeight="1" x14ac:dyDescent="0.25">
      <c r="A169" s="1021" t="s">
        <v>969</v>
      </c>
      <c r="B169" s="1022"/>
      <c r="C169" s="1022"/>
      <c r="D169" s="1022"/>
      <c r="E169" s="1022"/>
      <c r="F169" s="1022"/>
      <c r="G169" s="1022"/>
      <c r="H169" s="1022"/>
      <c r="I169" s="1022"/>
      <c r="J169" s="1022"/>
      <c r="K169" s="1022"/>
      <c r="L169" s="1022"/>
      <c r="M169" s="1022"/>
      <c r="N169" s="1023"/>
    </row>
    <row r="170" spans="1:21" s="51" customFormat="1" ht="101.25" customHeight="1" x14ac:dyDescent="0.25">
      <c r="A170" s="1021" t="s">
        <v>970</v>
      </c>
      <c r="B170" s="1022"/>
      <c r="C170" s="1022"/>
      <c r="D170" s="1022"/>
      <c r="E170" s="1022"/>
      <c r="F170" s="1022"/>
      <c r="G170" s="1022"/>
      <c r="H170" s="1022"/>
      <c r="I170" s="1022"/>
      <c r="J170" s="1022"/>
      <c r="K170" s="1022"/>
      <c r="L170" s="1022"/>
      <c r="M170" s="1022"/>
      <c r="N170" s="1023"/>
    </row>
    <row r="171" spans="1:21" s="51" customFormat="1" ht="42" customHeight="1" x14ac:dyDescent="0.25">
      <c r="A171" s="1021" t="s">
        <v>971</v>
      </c>
      <c r="B171" s="1022"/>
      <c r="C171" s="1022"/>
      <c r="D171" s="1022"/>
      <c r="E171" s="1022"/>
      <c r="F171" s="1022"/>
      <c r="G171" s="1022"/>
      <c r="H171" s="1022"/>
      <c r="I171" s="1022"/>
      <c r="J171" s="1022"/>
      <c r="K171" s="1022"/>
      <c r="L171" s="1022"/>
      <c r="M171" s="1022"/>
      <c r="N171" s="1023"/>
      <c r="P171" s="1024"/>
      <c r="Q171" s="1024"/>
      <c r="R171" s="1024"/>
      <c r="S171" s="1024"/>
      <c r="T171" s="1024"/>
      <c r="U171" s="1024"/>
    </row>
    <row r="172" spans="1:21" s="51" customFormat="1" ht="124" customHeight="1" x14ac:dyDescent="0.25">
      <c r="A172" s="1021" t="s">
        <v>972</v>
      </c>
      <c r="B172" s="1022"/>
      <c r="C172" s="1022"/>
      <c r="D172" s="1022"/>
      <c r="E172" s="1022"/>
      <c r="F172" s="1022"/>
      <c r="G172" s="1022"/>
      <c r="H172" s="1022"/>
      <c r="I172" s="1022"/>
      <c r="J172" s="1022"/>
      <c r="K172" s="1022"/>
      <c r="L172" s="1022"/>
      <c r="M172" s="1022"/>
      <c r="N172" s="1023"/>
    </row>
    <row r="173" spans="1:21" s="51" customFormat="1" ht="49" customHeight="1" x14ac:dyDescent="0.25">
      <c r="A173" s="1021" t="s">
        <v>973</v>
      </c>
      <c r="B173" s="1022"/>
      <c r="C173" s="1022"/>
      <c r="D173" s="1022"/>
      <c r="E173" s="1022"/>
      <c r="F173" s="1022"/>
      <c r="G173" s="1022"/>
      <c r="H173" s="1022"/>
      <c r="I173" s="1022"/>
      <c r="J173" s="1022"/>
      <c r="K173" s="1022"/>
      <c r="L173" s="1022"/>
      <c r="M173" s="1022"/>
      <c r="N173" s="1023"/>
    </row>
    <row r="174" spans="1:21" s="51" customFormat="1" ht="40" customHeight="1" x14ac:dyDescent="0.25">
      <c r="A174" s="1021" t="s">
        <v>974</v>
      </c>
      <c r="B174" s="1022"/>
      <c r="C174" s="1022"/>
      <c r="D174" s="1022"/>
      <c r="E174" s="1022"/>
      <c r="F174" s="1022"/>
      <c r="G174" s="1022"/>
      <c r="H174" s="1022"/>
      <c r="I174" s="1022"/>
      <c r="J174" s="1022"/>
      <c r="K174" s="1022"/>
      <c r="L174" s="1022"/>
      <c r="M174" s="1022"/>
      <c r="N174" s="1023"/>
      <c r="P174" s="987"/>
      <c r="Q174" s="987"/>
      <c r="R174" s="987"/>
      <c r="S174" s="987"/>
      <c r="T174" s="987"/>
      <c r="U174" s="987"/>
    </row>
    <row r="175" spans="1:21" s="51" customFormat="1" ht="38.25" customHeight="1" x14ac:dyDescent="0.25">
      <c r="A175" s="1021" t="s">
        <v>975</v>
      </c>
      <c r="B175" s="1022"/>
      <c r="C175" s="1022"/>
      <c r="D175" s="1022"/>
      <c r="E175" s="1022"/>
      <c r="F175" s="1022"/>
      <c r="G175" s="1022"/>
      <c r="H175" s="1022"/>
      <c r="I175" s="1022"/>
      <c r="J175" s="1022"/>
      <c r="K175" s="1022"/>
      <c r="L175" s="1022"/>
      <c r="M175" s="1022"/>
      <c r="N175" s="1023"/>
      <c r="P175" s="987"/>
      <c r="Q175" s="987"/>
      <c r="R175" s="987"/>
      <c r="S175" s="987"/>
      <c r="T175" s="987"/>
      <c r="U175" s="987"/>
    </row>
  </sheetData>
  <sheetProtection password="C69B" sheet="1" selectLockedCells="1"/>
  <customSheetViews>
    <customSheetView guid="{21F13F3C-C390-477F-A569-DF7158452A6C}" scale="80" fitToPage="1">
      <selection activeCell="A12" sqref="A12:F12"/>
      <rowBreaks count="6" manualBreakCount="6">
        <brk id="34" max="14" man="1"/>
        <brk id="64" max="16383" man="1"/>
        <brk id="90" max="16383" man="1"/>
        <brk id="122" max="16383" man="1"/>
        <brk id="147" max="14" man="1"/>
        <brk id="162" max="14" man="1"/>
      </rowBreaks>
      <pageMargins left="0.23622047244094491" right="0.23622047244094491" top="0.74803149606299213" bottom="0.74803149606299213" header="0.31496062992125984" footer="0.31496062992125984"/>
      <printOptions horizontalCentered="1"/>
      <pageSetup paperSize="9" scale="40" fitToHeight="6" orientation="landscape" r:id="rId1"/>
      <headerFooter alignWithMargins="0">
        <oddHeader>&amp;L&amp;G</oddHeader>
        <oddFooter>&amp;L&amp;"Arial,Fett"&amp;8Departement Gesundheit und Soziales &amp;"Arial,Standard"Abteilung Gesundheit&amp;R&amp;6Seiten &amp;P von &amp;N Seiten</oddFooter>
      </headerFooter>
    </customSheetView>
  </customSheetViews>
  <mergeCells count="23">
    <mergeCell ref="P134:S134"/>
    <mergeCell ref="P165:T165"/>
    <mergeCell ref="A168:N168"/>
    <mergeCell ref="A165:N165"/>
    <mergeCell ref="A164:N164"/>
    <mergeCell ref="A166:N166"/>
    <mergeCell ref="A167:N167"/>
    <mergeCell ref="A3:N3"/>
    <mergeCell ref="C7:D8"/>
    <mergeCell ref="B7:B9"/>
    <mergeCell ref="A7:A9"/>
    <mergeCell ref="J8:K8"/>
    <mergeCell ref="E7:N7"/>
    <mergeCell ref="A5:N5"/>
    <mergeCell ref="P174:U175"/>
    <mergeCell ref="A169:N169"/>
    <mergeCell ref="A170:N170"/>
    <mergeCell ref="A171:N171"/>
    <mergeCell ref="A172:N172"/>
    <mergeCell ref="A173:N173"/>
    <mergeCell ref="A174:N174"/>
    <mergeCell ref="A175:N175"/>
    <mergeCell ref="P171:U171"/>
  </mergeCells>
  <phoneticPr fontId="28" type="noConversion"/>
  <conditionalFormatting sqref="F163">
    <cfRule type="expression" dxfId="69" priority="2" stopIfTrue="1">
      <formula>NOT(ISERROR(SEARCH("(BACM)",F163)))</formula>
    </cfRule>
    <cfRule type="cellIs" dxfId="68" priority="3" stopIfTrue="1" operator="equal">
      <formula>"BASL"</formula>
    </cfRule>
  </conditionalFormatting>
  <printOptions horizontalCentered="1"/>
  <pageMargins left="0.23622047244094491" right="0.23622047244094491" top="0.74803149606299213" bottom="0.74803149606299213" header="0.31496062992125984" footer="0.31496062992125984"/>
  <pageSetup paperSize="9" scale="11" orientation="portrait" r:id="rId2"/>
  <headerFooter scaleWithDoc="0" alignWithMargins="0"/>
  <rowBreaks count="5" manualBreakCount="5">
    <brk id="35" max="14" man="1"/>
    <brk id="66" max="16383" man="1"/>
    <brk id="97" max="16383" man="1"/>
    <brk id="131" max="16383" man="1"/>
    <brk id="162" max="14" man="1"/>
  </rowBreak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tabColor theme="0" tint="-0.249977111117893"/>
    <pageSetUpPr fitToPage="1"/>
  </sheetPr>
  <dimension ref="A1:S12"/>
  <sheetViews>
    <sheetView workbookViewId="0">
      <pane xSplit="2" ySplit="4" topLeftCell="C5" activePane="bottomRight" state="frozen"/>
      <selection activeCell="A3" sqref="A3:D3"/>
      <selection pane="topRight" activeCell="A3" sqref="A3:D3"/>
      <selection pane="bottomLeft" activeCell="A3" sqref="A3:D3"/>
      <selection pane="bottomRight" activeCell="A3" sqref="A3:G3"/>
    </sheetView>
  </sheetViews>
  <sheetFormatPr baseColWidth="10" defaultColWidth="11.453125" defaultRowHeight="12.5" x14ac:dyDescent="0.25"/>
  <cols>
    <col min="1" max="1" width="3.81640625" style="28" customWidth="1"/>
    <col min="2" max="2" width="7.1796875" style="28" customWidth="1"/>
    <col min="3" max="3" width="19.6328125" style="28" customWidth="1"/>
    <col min="4" max="4" width="16.6328125" style="28" customWidth="1"/>
    <col min="5" max="5" width="18.453125" style="28" customWidth="1"/>
    <col min="6" max="6" width="11.6328125" style="28" customWidth="1"/>
    <col min="7" max="7" width="12" style="28" customWidth="1"/>
    <col min="8" max="8" width="5.453125" style="28" customWidth="1"/>
    <col min="9" max="16384" width="11.453125" style="28"/>
  </cols>
  <sheetData>
    <row r="1" spans="1:19" ht="13" customHeight="1" x14ac:dyDescent="0.25"/>
    <row r="2" spans="1:19" ht="13" customHeight="1" x14ac:dyDescent="0.25"/>
    <row r="3" spans="1:19" s="61" customFormat="1" ht="34" customHeight="1" x14ac:dyDescent="0.25">
      <c r="A3" s="1041" t="s">
        <v>386</v>
      </c>
      <c r="B3" s="1041"/>
      <c r="C3" s="1041"/>
      <c r="D3" s="1041"/>
      <c r="E3" s="1041"/>
      <c r="F3" s="1041"/>
      <c r="G3" s="1041"/>
      <c r="H3" s="153"/>
      <c r="J3" s="154"/>
      <c r="L3" s="154"/>
      <c r="M3" s="154"/>
      <c r="N3" s="154"/>
      <c r="O3" s="154"/>
      <c r="P3" s="154"/>
      <c r="Q3" s="154"/>
      <c r="R3" s="154"/>
      <c r="S3" s="154"/>
    </row>
    <row r="4" spans="1:19" ht="12" customHeight="1" x14ac:dyDescent="0.25">
      <c r="I4" s="154"/>
      <c r="J4" s="154"/>
      <c r="K4" s="154"/>
      <c r="L4" s="154"/>
      <c r="M4" s="154"/>
      <c r="N4" s="154"/>
      <c r="O4" s="154"/>
      <c r="P4" s="154"/>
      <c r="Q4" s="154"/>
      <c r="R4" s="154"/>
      <c r="S4" s="154"/>
    </row>
    <row r="5" spans="1:19" ht="391.5" customHeight="1" x14ac:dyDescent="0.25">
      <c r="B5" s="155"/>
      <c r="C5" s="1013" t="s">
        <v>761</v>
      </c>
      <c r="D5" s="1013"/>
      <c r="E5" s="1013"/>
      <c r="F5" s="1013"/>
      <c r="G5" s="1013"/>
      <c r="H5" s="156"/>
      <c r="K5" s="1042"/>
      <c r="L5" s="1042"/>
      <c r="M5" s="1042"/>
      <c r="N5" s="1042"/>
      <c r="O5" s="1042"/>
      <c r="P5" s="1042"/>
      <c r="Q5" s="1042"/>
      <c r="R5" s="1042"/>
      <c r="S5" s="61"/>
    </row>
    <row r="6" spans="1:19" ht="12.75" customHeight="1" x14ac:dyDescent="0.25">
      <c r="B6" s="1006"/>
      <c r="C6" s="1006"/>
      <c r="D6" s="1006"/>
      <c r="E6" s="1006"/>
      <c r="F6" s="1006"/>
      <c r="G6" s="1006"/>
      <c r="H6" s="1006"/>
      <c r="I6" s="1006"/>
      <c r="J6" s="1006"/>
      <c r="K6" s="1006"/>
      <c r="L6" s="1006"/>
      <c r="M6" s="1006"/>
      <c r="N6" s="1006"/>
      <c r="O6" s="1006"/>
      <c r="P6" s="1006"/>
      <c r="Q6" s="1006"/>
      <c r="R6" s="1006"/>
    </row>
    <row r="7" spans="1:19" x14ac:dyDescent="0.25">
      <c r="B7" s="1006"/>
      <c r="C7" s="1006"/>
      <c r="D7" s="1006"/>
      <c r="E7" s="1006"/>
      <c r="F7" s="1006"/>
      <c r="G7" s="1006"/>
      <c r="H7" s="1006"/>
      <c r="I7" s="1006"/>
      <c r="J7" s="1006"/>
      <c r="K7" s="1006"/>
      <c r="L7" s="1006"/>
      <c r="M7" s="1006"/>
      <c r="N7" s="1006"/>
      <c r="O7" s="1006"/>
      <c r="P7" s="1006"/>
      <c r="Q7" s="1006"/>
      <c r="R7" s="1006"/>
    </row>
    <row r="8" spans="1:19" x14ac:dyDescent="0.25">
      <c r="K8" s="1006"/>
      <c r="L8" s="1006"/>
      <c r="M8" s="1006"/>
      <c r="N8" s="1006"/>
      <c r="O8" s="1006"/>
      <c r="P8" s="1006"/>
      <c r="Q8" s="1006"/>
      <c r="R8" s="1006"/>
    </row>
    <row r="9" spans="1:19" x14ac:dyDescent="0.25">
      <c r="K9" s="1006"/>
      <c r="L9" s="1006"/>
      <c r="M9" s="1006"/>
      <c r="N9" s="1006"/>
      <c r="O9" s="1006"/>
      <c r="P9" s="1006"/>
      <c r="Q9" s="1006"/>
      <c r="R9" s="1006"/>
    </row>
    <row r="10" spans="1:19" x14ac:dyDescent="0.25">
      <c r="K10" s="1006"/>
      <c r="L10" s="1006"/>
      <c r="M10" s="1006"/>
      <c r="N10" s="1006"/>
      <c r="O10" s="1006"/>
      <c r="P10" s="1006"/>
      <c r="Q10" s="1006"/>
      <c r="R10" s="1006"/>
    </row>
    <row r="11" spans="1:19" x14ac:dyDescent="0.25">
      <c r="K11" s="1006"/>
      <c r="L11" s="1006"/>
      <c r="M11" s="1006"/>
      <c r="N11" s="1006"/>
      <c r="O11" s="1006"/>
      <c r="P11" s="1006"/>
      <c r="Q11" s="1006"/>
      <c r="R11" s="1006"/>
    </row>
    <row r="12" spans="1:19" ht="12.75" customHeight="1" x14ac:dyDescent="0.25">
      <c r="K12" s="1006"/>
      <c r="L12" s="1006"/>
      <c r="M12" s="1006"/>
      <c r="N12" s="1006"/>
      <c r="O12" s="1006"/>
      <c r="P12" s="1006"/>
      <c r="Q12" s="1006"/>
      <c r="R12" s="1006"/>
    </row>
  </sheetData>
  <sheetProtection password="C69B" sheet="1" selectLockedCells="1"/>
  <customSheetViews>
    <customSheetView guid="{21F13F3C-C390-477F-A569-DF7158452A6C}">
      <selection activeCell="A12" sqref="A12:F12"/>
      <colBreaks count="1" manualBreakCount="1">
        <brk id="7" max="1048575" man="1"/>
      </colBreaks>
      <pageMargins left="0.23622047244094491" right="0.23622047244094491" top="0.74803149606299213" bottom="0.74803149606299213" header="0.31496062992125984" footer="0.31496062992125984"/>
      <printOptions horizontalCentered="1"/>
      <pageSetup paperSize="9" scale="88"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8">
    <mergeCell ref="A3:G3"/>
    <mergeCell ref="K5:R5"/>
    <mergeCell ref="K6:R12"/>
    <mergeCell ref="B6:G6"/>
    <mergeCell ref="H6:J6"/>
    <mergeCell ref="B7:G7"/>
    <mergeCell ref="H7:J7"/>
    <mergeCell ref="C5:G5"/>
  </mergeCells>
  <printOptions horizontalCentered="1"/>
  <pageMargins left="0.23622047244094491" right="0.23622047244094491" top="0.74803149606299213" bottom="0.74803149606299213" header="0.31496062992125984" footer="0.31496062992125984"/>
  <pageSetup paperSize="9" orientation="portrait" r:id="rId2"/>
  <headerFooter scaleWithDoc="0" alignWithMargins="0"/>
  <colBreaks count="1" manualBreakCount="1">
    <brk id="7" max="1048575" man="1"/>
  </colBreak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theme="0" tint="-0.249977111117893"/>
    <pageSetUpPr fitToPage="1"/>
  </sheetPr>
  <dimension ref="A1:F16"/>
  <sheetViews>
    <sheetView showGridLines="0" workbookViewId="0">
      <pane ySplit="4" topLeftCell="A5" activePane="bottomLeft" state="frozen"/>
      <selection activeCell="A3" sqref="A3:D3"/>
      <selection pane="bottomLeft" activeCell="F10" sqref="F10"/>
    </sheetView>
  </sheetViews>
  <sheetFormatPr baseColWidth="10" defaultColWidth="11.453125" defaultRowHeight="12.5" x14ac:dyDescent="0.25"/>
  <cols>
    <col min="1" max="1" width="7.6328125" style="45" customWidth="1"/>
    <col min="2" max="2" width="60.36328125" style="45" customWidth="1"/>
    <col min="3" max="3" width="21.453125" style="45" customWidth="1"/>
    <col min="4" max="4" width="19.1796875" customWidth="1"/>
    <col min="5" max="5" width="17.36328125" customWidth="1"/>
    <col min="6" max="6" width="15.81640625" customWidth="1"/>
    <col min="7" max="7" width="25.81640625" customWidth="1"/>
  </cols>
  <sheetData>
    <row r="1" spans="1:6" ht="14.25" customHeight="1" x14ac:dyDescent="0.25">
      <c r="A1" s="51" t="s">
        <v>387</v>
      </c>
      <c r="C1" s="59" t="s">
        <v>350</v>
      </c>
    </row>
    <row r="2" spans="1:6" ht="14.25" customHeight="1" x14ac:dyDescent="0.25">
      <c r="A2" s="445">
        <f>Deckblatt!$A$9</f>
        <v>0</v>
      </c>
      <c r="C2" s="23">
        <f>Deckblatt!$A$12</f>
        <v>0</v>
      </c>
    </row>
    <row r="3" spans="1:6" ht="34" customHeight="1" x14ac:dyDescent="0.25">
      <c r="A3" s="1043" t="s">
        <v>575</v>
      </c>
      <c r="B3" s="1043"/>
      <c r="C3" s="1043"/>
      <c r="D3" s="1043"/>
      <c r="E3" s="1043"/>
      <c r="F3" s="1043"/>
    </row>
    <row r="4" spans="1:6" s="53" customFormat="1" ht="12" customHeight="1" x14ac:dyDescent="0.25">
      <c r="A4" s="45"/>
      <c r="B4" s="45"/>
      <c r="C4" s="45"/>
    </row>
    <row r="5" spans="1:6" s="53" customFormat="1" ht="25" customHeight="1" x14ac:dyDescent="0.25">
      <c r="A5" s="1044" t="s">
        <v>713</v>
      </c>
      <c r="B5" s="1044"/>
      <c r="C5" s="1044"/>
      <c r="D5" s="1044"/>
      <c r="E5" s="1044"/>
      <c r="F5" s="1044"/>
    </row>
    <row r="6" spans="1:6" s="103" customFormat="1" ht="22" customHeight="1" x14ac:dyDescent="0.25">
      <c r="A6" s="444" t="s">
        <v>111</v>
      </c>
      <c r="B6" s="1012" t="s">
        <v>1049</v>
      </c>
      <c r="C6" s="1012"/>
      <c r="D6" s="1012"/>
      <c r="E6" s="84"/>
    </row>
    <row r="7" spans="1:6" s="53" customFormat="1" ht="36" customHeight="1" x14ac:dyDescent="0.25">
      <c r="A7" s="1045" t="s">
        <v>714</v>
      </c>
      <c r="B7" s="1045"/>
      <c r="C7" s="1045"/>
      <c r="D7" s="1045"/>
      <c r="E7" s="1045"/>
      <c r="F7" s="1045"/>
    </row>
    <row r="8" spans="1:6" s="53" customFormat="1" ht="14.5" customHeight="1" x14ac:dyDescent="0.25"/>
    <row r="9" spans="1:6" s="53" customFormat="1" ht="26" x14ac:dyDescent="0.25">
      <c r="A9" s="1046"/>
      <c r="B9" s="1046"/>
      <c r="C9" s="1046"/>
      <c r="D9" s="1046"/>
      <c r="E9" s="1046"/>
      <c r="F9" s="638" t="s">
        <v>821</v>
      </c>
    </row>
    <row r="10" spans="1:6" s="445" customFormat="1" ht="29.25" customHeight="1" x14ac:dyDescent="0.25">
      <c r="A10" s="1047" t="s">
        <v>715</v>
      </c>
      <c r="B10" s="1047"/>
      <c r="C10" s="1047"/>
      <c r="D10" s="1047"/>
      <c r="E10" s="1047"/>
      <c r="F10" s="635"/>
    </row>
    <row r="11" spans="1:6" s="53" customFormat="1" ht="15.75" customHeight="1" x14ac:dyDescent="0.25">
      <c r="A11" s="45"/>
      <c r="B11" s="47"/>
      <c r="C11" s="6"/>
    </row>
    <row r="12" spans="1:6" s="447" customFormat="1" ht="25" customHeight="1" x14ac:dyDescent="0.25">
      <c r="A12" s="1048" t="s">
        <v>716</v>
      </c>
      <c r="B12" s="1048"/>
      <c r="C12" s="1048"/>
      <c r="D12" s="1048"/>
      <c r="E12" s="1048"/>
      <c r="F12" s="1048"/>
    </row>
    <row r="13" spans="1:6" s="53" customFormat="1" ht="200.25" customHeight="1" x14ac:dyDescent="0.25">
      <c r="A13" s="1049" t="s">
        <v>820</v>
      </c>
      <c r="B13" s="1049"/>
      <c r="C13" s="1050" t="s">
        <v>747</v>
      </c>
      <c r="D13" s="1051"/>
      <c r="E13" s="1051"/>
      <c r="F13" s="1052"/>
    </row>
    <row r="14" spans="1:6" s="53" customFormat="1" ht="200.25" customHeight="1" x14ac:dyDescent="0.25">
      <c r="A14" s="1053" t="s">
        <v>718</v>
      </c>
      <c r="B14" s="1054"/>
      <c r="C14" s="1055" t="s">
        <v>717</v>
      </c>
      <c r="D14" s="1056"/>
      <c r="E14" s="1056"/>
      <c r="F14" s="1057"/>
    </row>
    <row r="15" spans="1:6" x14ac:dyDescent="0.25">
      <c r="B15" s="47"/>
    </row>
    <row r="16" spans="1:6" x14ac:dyDescent="0.25">
      <c r="F16" s="53"/>
    </row>
  </sheetData>
  <sheetProtection algorithmName="SHA-512" hashValue="AefW4jkXnzzsDhN5CBiC08koGQYSDllsxvxQD2M1hvlz6JLX/dVlM8qhxOW8UOUQPYgVmidtnVlZFhkDrv3nMA==" saltValue="6tiymNSubcVIrMSkvcZ1Uw==" spinCount="100000" sheet="1" objects="1" scenarios="1"/>
  <customSheetViews>
    <customSheetView guid="{21F13F3C-C390-477F-A569-DF7158452A6C}" showGridLines="0">
      <selection activeCell="A12" sqref="A12:F14"/>
      <pageMargins left="0.25" right="0.25" top="0.75" bottom="0.75" header="0.3" footer="0.3"/>
      <printOptions horizontalCentered="1"/>
      <pageSetup paperSize="9" scale="64" fitToHeight="0" orientation="portrait" r:id="rId1"/>
      <headerFooter alignWithMargins="0">
        <oddHeader>&amp;L&amp;G</oddHeader>
        <oddFooter>&amp;L&amp;"Arial,Fett"&amp;8Departement Gesundheit und Soziales &amp;"Arial,Standard"Abteilung Gesundheit&amp;R&amp;6Seiten &amp;P von &amp;N Seiten</oddFooter>
      </headerFooter>
    </customSheetView>
  </customSheetViews>
  <mergeCells count="11">
    <mergeCell ref="A12:F12"/>
    <mergeCell ref="A13:B13"/>
    <mergeCell ref="C13:F13"/>
    <mergeCell ref="A14:B14"/>
    <mergeCell ref="C14:F14"/>
    <mergeCell ref="A3:F3"/>
    <mergeCell ref="A5:F5"/>
    <mergeCell ref="A7:F7"/>
    <mergeCell ref="A9:E9"/>
    <mergeCell ref="A10:E10"/>
    <mergeCell ref="B6:D6"/>
  </mergeCells>
  <phoneticPr fontId="33" type="noConversion"/>
  <conditionalFormatting sqref="F9">
    <cfRule type="expression" dxfId="67" priority="1">
      <formula>IF($D$6="NEIN",1,0)</formula>
    </cfRule>
  </conditionalFormatting>
  <dataValidations count="2">
    <dataValidation type="list" allowBlank="1" showErrorMessage="1" sqref="C11" xr:uid="{00000000-0002-0000-0700-000000000000}">
      <formula1>"ja,nein"</formula1>
    </dataValidation>
    <dataValidation type="list" allowBlank="1" showInputMessage="1" showErrorMessage="1" sqref="F10" xr:uid="{00000000-0002-0000-0700-000001000000}">
      <formula1>"JA, NEIN,"</formula1>
    </dataValidation>
  </dataValidations>
  <hyperlinks>
    <hyperlink ref="B6:D6" r:id="rId2" display="Spitalplanung 2028 Kanton Graubünden - Generelle Anforderungen Akutsomatik" xr:uid="{1A200D71-84BE-B443-94A2-2D31525C354D}"/>
  </hyperlinks>
  <printOptions horizontalCentered="1"/>
  <pageMargins left="0.23622047244094491" right="0.23622047244094491" top="0.74803149606299213" bottom="0.74803149606299213" header="0.31496062992125984" footer="0.31496062992125984"/>
  <pageSetup paperSize="9" scale="65" orientation="portrait" r:id="rId3"/>
  <headerFooter scaleWithDoc="0" alignWithMargins="0"/>
  <ignoredErrors>
    <ignoredError sqref="C2" unlockedFormula="1"/>
  </ignoredErrors>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3">
    <tabColor theme="0" tint="-0.249977111117893"/>
    <pageSetUpPr fitToPage="1"/>
  </sheetPr>
  <dimension ref="A1:S108"/>
  <sheetViews>
    <sheetView showGridLines="0" zoomScaleNormal="100" workbookViewId="0">
      <selection activeCell="B17" sqref="B17:C17"/>
    </sheetView>
  </sheetViews>
  <sheetFormatPr baseColWidth="10" defaultColWidth="11.453125" defaultRowHeight="12.5" outlineLevelCol="1" x14ac:dyDescent="0.25"/>
  <cols>
    <col min="1" max="1" width="58.1796875" customWidth="1"/>
    <col min="2" max="2" width="10.81640625" style="4" customWidth="1"/>
    <col min="3" max="3" width="12" style="4" customWidth="1"/>
    <col min="4" max="4" width="25.453125" style="90" customWidth="1"/>
    <col min="5" max="5" width="21.1796875" style="90" customWidth="1"/>
    <col min="6" max="6" width="13" hidden="1" customWidth="1" outlineLevel="1"/>
    <col min="7" max="7" width="11.453125" customWidth="1" collapsed="1"/>
    <col min="8" max="11" width="11.453125" customWidth="1"/>
  </cols>
  <sheetData>
    <row r="1" spans="1:12" ht="14.25" customHeight="1" x14ac:dyDescent="0.25">
      <c r="A1" s="51" t="str">
        <f>'3.1'!$A$1</f>
        <v>Bewerbung des Spitalunternehmens:</v>
      </c>
      <c r="B1" s="51" t="s">
        <v>350</v>
      </c>
      <c r="C1" s="51"/>
      <c r="E1" s="51"/>
      <c r="F1" s="159"/>
    </row>
    <row r="2" spans="1:12" ht="14.25" customHeight="1" x14ac:dyDescent="0.25">
      <c r="A2" s="23">
        <f>Deckblatt!$A$9</f>
        <v>0</v>
      </c>
      <c r="B2" s="445">
        <f>Deckblatt!$A$12</f>
        <v>0</v>
      </c>
      <c r="C2" s="23"/>
      <c r="E2" s="445"/>
      <c r="F2" s="159"/>
    </row>
    <row r="3" spans="1:12" s="51" customFormat="1" ht="34" customHeight="1" x14ac:dyDescent="0.25">
      <c r="A3" s="1041" t="s">
        <v>591</v>
      </c>
      <c r="B3" s="1041"/>
      <c r="C3" s="1041"/>
      <c r="D3" s="1041"/>
      <c r="E3" s="1041"/>
      <c r="F3" s="159"/>
    </row>
    <row r="4" spans="1:12" s="54" customFormat="1" ht="15.75" customHeight="1" x14ac:dyDescent="0.25">
      <c r="A4" s="161"/>
      <c r="B4" s="162"/>
      <c r="C4" s="162"/>
      <c r="D4" s="163"/>
      <c r="E4" s="163"/>
      <c r="F4" s="164"/>
    </row>
    <row r="5" spans="1:12" s="47" customFormat="1" ht="71.25" customHeight="1" x14ac:dyDescent="0.25">
      <c r="A5" s="987" t="s">
        <v>674</v>
      </c>
      <c r="B5" s="987"/>
      <c r="C5" s="987"/>
      <c r="D5" s="987"/>
      <c r="E5" s="987"/>
      <c r="F5" s="165"/>
    </row>
    <row r="6" spans="1:12" s="47" customFormat="1" ht="33" customHeight="1" x14ac:dyDescent="0.25">
      <c r="A6" s="987" t="s">
        <v>675</v>
      </c>
      <c r="B6" s="987"/>
      <c r="C6" s="987"/>
      <c r="D6" s="987"/>
      <c r="E6" s="987"/>
      <c r="F6" s="165"/>
    </row>
    <row r="7" spans="1:12" s="47" customFormat="1" ht="45" customHeight="1" x14ac:dyDescent="0.25">
      <c r="A7" s="987" t="s">
        <v>676</v>
      </c>
      <c r="B7" s="987"/>
      <c r="C7" s="987"/>
      <c r="D7" s="987"/>
      <c r="E7" s="987"/>
      <c r="F7" s="165"/>
    </row>
    <row r="8" spans="1:12" s="260" customFormat="1" ht="7" customHeight="1" x14ac:dyDescent="0.25">
      <c r="A8" s="12"/>
      <c r="B8" s="12"/>
      <c r="C8" s="12"/>
      <c r="D8" s="12"/>
      <c r="E8" s="45"/>
      <c r="F8" s="166"/>
    </row>
    <row r="9" spans="1:12" s="260" customFormat="1" ht="12" customHeight="1" x14ac:dyDescent="0.25">
      <c r="B9" s="1059" t="s">
        <v>723</v>
      </c>
      <c r="C9" s="1059"/>
      <c r="D9" s="1059"/>
      <c r="E9" s="1059"/>
      <c r="F9" s="166"/>
    </row>
    <row r="10" spans="1:12" s="260" customFormat="1" ht="57" customHeight="1" x14ac:dyDescent="0.25">
      <c r="A10" s="12"/>
      <c r="B10" s="449" t="s">
        <v>272</v>
      </c>
      <c r="C10" s="450" t="s">
        <v>583</v>
      </c>
      <c r="D10" s="1060" t="s">
        <v>719</v>
      </c>
      <c r="E10" s="1061"/>
      <c r="F10" s="166"/>
      <c r="L10" s="47"/>
    </row>
    <row r="11" spans="1:12" s="260" customFormat="1" ht="40" customHeight="1" x14ac:dyDescent="0.25">
      <c r="A11" s="12"/>
      <c r="B11" s="449" t="s">
        <v>197</v>
      </c>
      <c r="C11" s="450" t="s">
        <v>508</v>
      </c>
      <c r="D11" s="1060" t="s">
        <v>677</v>
      </c>
      <c r="E11" s="1061"/>
      <c r="F11" s="166"/>
      <c r="L11" s="47"/>
    </row>
    <row r="12" spans="1:12" s="260" customFormat="1" ht="40" customHeight="1" x14ac:dyDescent="0.25">
      <c r="A12" s="12"/>
      <c r="B12" s="449" t="s">
        <v>198</v>
      </c>
      <c r="C12" s="450" t="s">
        <v>509</v>
      </c>
      <c r="D12" s="1060" t="s">
        <v>678</v>
      </c>
      <c r="E12" s="1061"/>
      <c r="F12" s="166"/>
      <c r="I12" s="1074"/>
      <c r="J12" s="1074"/>
      <c r="K12" s="1074"/>
      <c r="L12" s="1074"/>
    </row>
    <row r="13" spans="1:12" s="260" customFormat="1" ht="40" customHeight="1" x14ac:dyDescent="0.25">
      <c r="A13" s="12"/>
      <c r="B13" s="449" t="s">
        <v>584</v>
      </c>
      <c r="C13" s="450" t="s">
        <v>679</v>
      </c>
      <c r="D13" s="1060" t="s">
        <v>615</v>
      </c>
      <c r="E13" s="1061"/>
      <c r="F13" s="166"/>
      <c r="G13" s="364"/>
      <c r="H13" s="364"/>
      <c r="I13" s="364"/>
      <c r="J13" s="364"/>
      <c r="K13" s="364"/>
      <c r="L13" s="364"/>
    </row>
    <row r="14" spans="1:12" s="260" customFormat="1" ht="47.25" customHeight="1" x14ac:dyDescent="0.25">
      <c r="A14" s="999" t="s">
        <v>822</v>
      </c>
      <c r="B14" s="999"/>
      <c r="C14" s="999"/>
      <c r="D14" s="999"/>
      <c r="E14" s="999"/>
      <c r="F14" s="166"/>
      <c r="G14" s="364"/>
      <c r="H14" s="364"/>
      <c r="I14" s="364"/>
      <c r="J14" s="364"/>
      <c r="K14" s="364"/>
      <c r="L14" s="364"/>
    </row>
    <row r="15" spans="1:12" s="168" customFormat="1" ht="49" customHeight="1" x14ac:dyDescent="0.25">
      <c r="A15" s="1067" t="s">
        <v>724</v>
      </c>
      <c r="B15" s="1065" t="s">
        <v>721</v>
      </c>
      <c r="C15" s="1063"/>
      <c r="D15" s="464" t="s">
        <v>722</v>
      </c>
      <c r="E15" s="1065" t="s">
        <v>720</v>
      </c>
      <c r="F15" s="458"/>
      <c r="G15" s="167"/>
      <c r="H15" s="167"/>
      <c r="I15" s="167"/>
    </row>
    <row r="16" spans="1:12" s="169" customFormat="1" ht="30" customHeight="1" x14ac:dyDescent="0.25">
      <c r="A16" s="1067"/>
      <c r="B16" s="1063" t="s">
        <v>823</v>
      </c>
      <c r="C16" s="1063"/>
      <c r="D16" s="463" t="s">
        <v>823</v>
      </c>
      <c r="E16" s="1066"/>
      <c r="F16" s="459" t="s">
        <v>576</v>
      </c>
    </row>
    <row r="17" spans="1:19" s="260" customFormat="1" ht="20.25" customHeight="1" x14ac:dyDescent="0.25">
      <c r="A17" s="465" t="s">
        <v>388</v>
      </c>
      <c r="B17" s="1062"/>
      <c r="C17" s="1062"/>
      <c r="D17" s="457"/>
      <c r="E17" s="466"/>
      <c r="F17" s="460">
        <f>+IF(B17&gt;0,2,0)</f>
        <v>0</v>
      </c>
    </row>
    <row r="18" spans="1:19" s="260" customFormat="1" ht="20.25" customHeight="1" x14ac:dyDescent="0.25">
      <c r="A18" s="465" t="s">
        <v>389</v>
      </c>
      <c r="B18" s="1062"/>
      <c r="C18" s="1062"/>
      <c r="D18" s="457"/>
      <c r="E18" s="466"/>
      <c r="F18" s="460">
        <f t="shared" ref="F18:F62" si="0">+IF(B18&gt;0,2,0)</f>
        <v>0</v>
      </c>
    </row>
    <row r="19" spans="1:19" s="260" customFormat="1" ht="20.25" customHeight="1" x14ac:dyDescent="0.25">
      <c r="A19" s="467" t="s">
        <v>64</v>
      </c>
      <c r="B19" s="1062"/>
      <c r="C19" s="1062"/>
      <c r="D19" s="457"/>
      <c r="E19" s="466"/>
      <c r="F19" s="460">
        <f t="shared" si="0"/>
        <v>0</v>
      </c>
    </row>
    <row r="20" spans="1:19" s="260" customFormat="1" ht="20.25" customHeight="1" x14ac:dyDescent="0.25">
      <c r="A20" s="467" t="s">
        <v>65</v>
      </c>
      <c r="B20" s="1062"/>
      <c r="C20" s="1062"/>
      <c r="D20" s="457"/>
      <c r="E20" s="466"/>
      <c r="F20" s="460">
        <f t="shared" si="0"/>
        <v>0</v>
      </c>
      <c r="G20" s="1075"/>
      <c r="H20" s="1075"/>
      <c r="I20" s="1075"/>
      <c r="J20" s="1075"/>
      <c r="K20" s="1075"/>
      <c r="L20" s="1075"/>
      <c r="M20" s="1075"/>
      <c r="N20" s="1075"/>
      <c r="O20" s="1075"/>
      <c r="P20" s="1075"/>
      <c r="Q20" s="1075"/>
      <c r="R20" s="3"/>
      <c r="S20" s="3"/>
    </row>
    <row r="21" spans="1:19" s="260" customFormat="1" ht="20.25" customHeight="1" x14ac:dyDescent="0.25">
      <c r="A21" s="467" t="s">
        <v>275</v>
      </c>
      <c r="B21" s="1062"/>
      <c r="C21" s="1062"/>
      <c r="D21" s="457"/>
      <c r="E21" s="466"/>
      <c r="F21" s="460">
        <f t="shared" si="0"/>
        <v>0</v>
      </c>
      <c r="G21" s="1068"/>
      <c r="H21" s="1068"/>
      <c r="I21" s="1068"/>
      <c r="J21" s="1068"/>
      <c r="K21" s="1068"/>
      <c r="L21" s="1068"/>
      <c r="M21" s="1068"/>
      <c r="N21" s="1068"/>
      <c r="O21" s="1068"/>
      <c r="P21" s="1068"/>
      <c r="Q21" s="1068"/>
      <c r="R21" s="1068"/>
      <c r="S21" s="3"/>
    </row>
    <row r="22" spans="1:19" s="260" customFormat="1" ht="20.25" customHeight="1" x14ac:dyDescent="0.25">
      <c r="A22" s="467" t="s">
        <v>138</v>
      </c>
      <c r="B22" s="1062"/>
      <c r="C22" s="1062"/>
      <c r="D22" s="457"/>
      <c r="E22" s="466"/>
      <c r="F22" s="460">
        <f t="shared" si="0"/>
        <v>0</v>
      </c>
      <c r="G22" s="1068"/>
      <c r="H22" s="1068"/>
      <c r="I22" s="1068"/>
      <c r="J22" s="1068"/>
      <c r="K22" s="1068"/>
      <c r="L22" s="1068"/>
      <c r="M22" s="1068"/>
      <c r="N22" s="1068"/>
      <c r="O22" s="1068"/>
      <c r="P22" s="1068"/>
      <c r="Q22" s="1068"/>
      <c r="R22" s="3"/>
      <c r="S22" s="3"/>
    </row>
    <row r="23" spans="1:19" s="260" customFormat="1" ht="20.25" customHeight="1" x14ac:dyDescent="0.25">
      <c r="A23" s="465" t="s">
        <v>456</v>
      </c>
      <c r="B23" s="1062"/>
      <c r="C23" s="1062"/>
      <c r="D23" s="457"/>
      <c r="E23" s="466"/>
      <c r="F23" s="460">
        <f t="shared" si="0"/>
        <v>0</v>
      </c>
      <c r="G23" s="1068"/>
      <c r="H23" s="1069"/>
      <c r="I23" s="1069"/>
      <c r="J23" s="1069"/>
      <c r="K23" s="1069"/>
      <c r="L23" s="1069"/>
      <c r="M23" s="1069"/>
      <c r="N23" s="1069"/>
      <c r="O23" s="1069"/>
      <c r="P23" s="1069"/>
      <c r="Q23" s="1069"/>
      <c r="R23" s="3"/>
      <c r="S23" s="3"/>
    </row>
    <row r="24" spans="1:19" s="260" customFormat="1" ht="20.25" customHeight="1" x14ac:dyDescent="0.25">
      <c r="A24" s="465" t="s">
        <v>269</v>
      </c>
      <c r="B24" s="1062"/>
      <c r="C24" s="1062"/>
      <c r="D24" s="457"/>
      <c r="E24" s="466"/>
      <c r="F24" s="460">
        <f t="shared" si="0"/>
        <v>0</v>
      </c>
      <c r="G24" s="1070"/>
      <c r="H24" s="1070"/>
      <c r="I24" s="1070"/>
      <c r="J24" s="1070"/>
      <c r="K24" s="1070"/>
      <c r="L24" s="1070"/>
      <c r="M24" s="1070"/>
      <c r="N24" s="1070"/>
      <c r="O24" s="1070"/>
      <c r="P24" s="1070"/>
      <c r="Q24" s="1070"/>
      <c r="R24" s="644"/>
      <c r="S24" s="644"/>
    </row>
    <row r="25" spans="1:19" s="260" customFormat="1" ht="20.25" customHeight="1" x14ac:dyDescent="0.25">
      <c r="A25" s="465" t="s">
        <v>493</v>
      </c>
      <c r="B25" s="1062"/>
      <c r="C25" s="1062"/>
      <c r="D25" s="457"/>
      <c r="E25" s="466"/>
      <c r="F25" s="460">
        <f t="shared" si="0"/>
        <v>0</v>
      </c>
      <c r="G25" s="1071"/>
      <c r="H25" s="1071"/>
      <c r="I25" s="1071"/>
      <c r="J25" s="1071"/>
      <c r="K25" s="1071"/>
      <c r="L25" s="1071"/>
      <c r="M25" s="1071"/>
      <c r="N25" s="1071"/>
      <c r="O25" s="1071"/>
      <c r="P25" s="1071"/>
      <c r="Q25" s="1071"/>
      <c r="R25" s="1071"/>
      <c r="S25" s="1071"/>
    </row>
    <row r="26" spans="1:19" s="260" customFormat="1" ht="20.25" customHeight="1" x14ac:dyDescent="0.25">
      <c r="A26" s="467" t="s">
        <v>66</v>
      </c>
      <c r="B26" s="1062"/>
      <c r="C26" s="1062"/>
      <c r="D26" s="457"/>
      <c r="E26" s="466"/>
      <c r="F26" s="460">
        <f t="shared" si="0"/>
        <v>0</v>
      </c>
      <c r="G26" s="1071"/>
      <c r="H26" s="1071"/>
      <c r="I26" s="1071"/>
      <c r="J26" s="1071"/>
      <c r="K26" s="1071"/>
      <c r="L26" s="1071"/>
      <c r="M26" s="1071"/>
      <c r="N26" s="1071"/>
      <c r="O26" s="1071"/>
      <c r="P26" s="1071"/>
      <c r="Q26" s="1071"/>
      <c r="R26" s="1071"/>
      <c r="S26" s="1071"/>
    </row>
    <row r="27" spans="1:19" s="260" customFormat="1" ht="20.25" customHeight="1" x14ac:dyDescent="0.25">
      <c r="A27" s="467" t="s">
        <v>67</v>
      </c>
      <c r="B27" s="1062"/>
      <c r="C27" s="1062"/>
      <c r="D27" s="457"/>
      <c r="E27" s="466"/>
      <c r="F27" s="460">
        <f t="shared" si="0"/>
        <v>0</v>
      </c>
      <c r="G27" s="1072"/>
      <c r="H27" s="1072"/>
      <c r="I27" s="1072"/>
      <c r="J27" s="1072"/>
      <c r="K27" s="1072"/>
      <c r="L27" s="1072"/>
      <c r="M27" s="1072"/>
      <c r="N27" s="1072"/>
      <c r="O27" s="1072"/>
      <c r="P27" s="1072"/>
      <c r="Q27" s="1072"/>
      <c r="R27" s="1072"/>
      <c r="S27" s="1072"/>
    </row>
    <row r="28" spans="1:19" s="260" customFormat="1" ht="20.25" customHeight="1" x14ac:dyDescent="0.25">
      <c r="A28" s="467" t="s">
        <v>108</v>
      </c>
      <c r="B28" s="1062"/>
      <c r="C28" s="1062"/>
      <c r="D28" s="457"/>
      <c r="E28" s="466"/>
      <c r="F28" s="460">
        <f t="shared" si="0"/>
        <v>0</v>
      </c>
      <c r="G28" s="1071"/>
      <c r="H28" s="1071"/>
      <c r="I28" s="1071"/>
      <c r="J28" s="1071"/>
      <c r="K28" s="1071"/>
      <c r="L28" s="1071"/>
      <c r="M28" s="1071"/>
      <c r="N28" s="1071"/>
      <c r="O28" s="1071"/>
      <c r="P28" s="1071"/>
      <c r="Q28" s="1071"/>
      <c r="R28" s="1071"/>
      <c r="S28" s="1071"/>
    </row>
    <row r="29" spans="1:19" s="260" customFormat="1" ht="20.25" customHeight="1" x14ac:dyDescent="0.25">
      <c r="A29" s="468" t="s">
        <v>179</v>
      </c>
      <c r="B29" s="1062"/>
      <c r="C29" s="1062"/>
      <c r="D29" s="645"/>
      <c r="E29" s="466"/>
      <c r="F29" s="460">
        <f t="shared" si="0"/>
        <v>0</v>
      </c>
      <c r="G29" s="250">
        <v>1</v>
      </c>
      <c r="H29" s="250">
        <v>2</v>
      </c>
      <c r="I29" s="250">
        <v>3</v>
      </c>
      <c r="J29" s="250">
        <v>4</v>
      </c>
      <c r="K29" s="643"/>
      <c r="L29" s="643"/>
      <c r="M29" s="643"/>
      <c r="N29" s="643"/>
      <c r="O29" s="643"/>
      <c r="P29" s="643"/>
      <c r="Q29" s="643"/>
      <c r="R29" s="643"/>
      <c r="S29" s="643"/>
    </row>
    <row r="30" spans="1:19" s="260" customFormat="1" ht="25.5" customHeight="1" x14ac:dyDescent="0.25">
      <c r="A30" s="468" t="s">
        <v>503</v>
      </c>
      <c r="B30" s="1062"/>
      <c r="C30" s="1073"/>
      <c r="D30" s="645"/>
      <c r="E30" s="466"/>
      <c r="F30" s="460">
        <f t="shared" ref="F30" si="1">+IF(B30&gt;0,2,0)</f>
        <v>0</v>
      </c>
      <c r="G30" s="250">
        <v>1</v>
      </c>
      <c r="H30" s="250">
        <v>2</v>
      </c>
      <c r="I30" s="250">
        <v>3</v>
      </c>
      <c r="J30" s="250">
        <v>4</v>
      </c>
      <c r="K30" s="643"/>
      <c r="L30" s="643"/>
      <c r="M30" s="643"/>
      <c r="N30" s="643"/>
      <c r="O30" s="643"/>
      <c r="P30" s="643"/>
      <c r="Q30" s="643"/>
      <c r="R30" s="643"/>
      <c r="S30" s="643"/>
    </row>
    <row r="31" spans="1:19" s="45" customFormat="1" ht="20.25" customHeight="1" x14ac:dyDescent="0.25">
      <c r="A31" s="467" t="s">
        <v>52</v>
      </c>
      <c r="B31" s="1058"/>
      <c r="C31" s="1058"/>
      <c r="D31" s="957"/>
      <c r="E31" s="469"/>
      <c r="F31" s="460">
        <f t="shared" si="0"/>
        <v>0</v>
      </c>
      <c r="G31" s="646"/>
      <c r="H31" s="646"/>
      <c r="I31" s="646"/>
      <c r="J31" s="646"/>
      <c r="K31" s="644"/>
      <c r="L31" s="644"/>
      <c r="M31" s="644"/>
      <c r="N31" s="644"/>
      <c r="O31" s="644"/>
      <c r="P31" s="644"/>
      <c r="Q31" s="644"/>
      <c r="R31" s="644"/>
      <c r="S31" s="644"/>
    </row>
    <row r="32" spans="1:19" s="45" customFormat="1" ht="20.25" customHeight="1" x14ac:dyDescent="0.25">
      <c r="A32" s="467" t="s">
        <v>85</v>
      </c>
      <c r="B32" s="1058"/>
      <c r="C32" s="1058"/>
      <c r="D32" s="470"/>
      <c r="E32" s="469"/>
      <c r="F32" s="460">
        <f t="shared" si="0"/>
        <v>0</v>
      </c>
      <c r="G32" s="644"/>
      <c r="H32" s="644"/>
      <c r="I32" s="644"/>
      <c r="J32" s="644"/>
      <c r="K32" s="644"/>
      <c r="L32" s="644"/>
      <c r="M32" s="644"/>
      <c r="N32" s="644"/>
      <c r="O32" s="644"/>
      <c r="P32" s="644"/>
      <c r="Q32" s="644"/>
      <c r="R32" s="644"/>
      <c r="S32" s="644"/>
    </row>
    <row r="33" spans="1:19" s="45" customFormat="1" ht="20.25" customHeight="1" x14ac:dyDescent="0.25">
      <c r="A33" s="467" t="s">
        <v>69</v>
      </c>
      <c r="B33" s="1058"/>
      <c r="C33" s="1058"/>
      <c r="D33" s="470"/>
      <c r="E33" s="469"/>
      <c r="F33" s="460">
        <f t="shared" si="0"/>
        <v>0</v>
      </c>
      <c r="G33" s="644"/>
      <c r="H33" s="644"/>
      <c r="I33" s="644"/>
      <c r="J33" s="644"/>
      <c r="K33" s="644"/>
      <c r="L33" s="644"/>
      <c r="M33" s="644"/>
      <c r="N33" s="644"/>
      <c r="O33" s="644"/>
      <c r="P33" s="644"/>
      <c r="Q33" s="644"/>
      <c r="R33" s="644"/>
      <c r="S33" s="644"/>
    </row>
    <row r="34" spans="1:19" s="45" customFormat="1" ht="20.25" customHeight="1" x14ac:dyDescent="0.25">
      <c r="A34" s="467" t="s">
        <v>177</v>
      </c>
      <c r="B34" s="1058"/>
      <c r="C34" s="1058"/>
      <c r="D34" s="470"/>
      <c r="E34" s="469"/>
      <c r="F34" s="460">
        <f t="shared" si="0"/>
        <v>0</v>
      </c>
      <c r="G34" s="644"/>
      <c r="H34" s="644"/>
      <c r="I34" s="644"/>
      <c r="J34" s="644"/>
      <c r="K34" s="644"/>
      <c r="L34" s="644"/>
      <c r="M34" s="644"/>
      <c r="N34" s="644"/>
      <c r="O34" s="644"/>
      <c r="P34" s="644"/>
      <c r="Q34" s="644"/>
      <c r="R34" s="644"/>
      <c r="S34" s="644"/>
    </row>
    <row r="35" spans="1:19" s="45" customFormat="1" ht="20.25" customHeight="1" x14ac:dyDescent="0.25">
      <c r="A35" s="467" t="s">
        <v>70</v>
      </c>
      <c r="B35" s="1058"/>
      <c r="C35" s="1058"/>
      <c r="D35" s="470"/>
      <c r="E35" s="469"/>
      <c r="F35" s="460">
        <f t="shared" si="0"/>
        <v>0</v>
      </c>
      <c r="G35" s="644"/>
      <c r="H35" s="644"/>
      <c r="I35" s="644"/>
      <c r="J35" s="644"/>
      <c r="K35" s="644"/>
      <c r="L35" s="644"/>
      <c r="M35" s="644"/>
      <c r="N35" s="644"/>
      <c r="O35" s="644"/>
      <c r="P35" s="644"/>
      <c r="Q35" s="644"/>
      <c r="R35" s="644"/>
      <c r="S35" s="644"/>
    </row>
    <row r="36" spans="1:19" s="45" customFormat="1" ht="20.25" customHeight="1" x14ac:dyDescent="0.25">
      <c r="A36" s="465" t="s">
        <v>960</v>
      </c>
      <c r="B36" s="1058"/>
      <c r="C36" s="1058"/>
      <c r="D36" s="470"/>
      <c r="E36" s="469"/>
      <c r="F36" s="460"/>
      <c r="G36" s="644"/>
      <c r="H36" s="644"/>
      <c r="I36" s="644"/>
      <c r="J36" s="644"/>
      <c r="K36" s="644"/>
      <c r="L36" s="644"/>
      <c r="M36" s="644"/>
      <c r="N36" s="644"/>
      <c r="O36" s="644"/>
      <c r="P36" s="644"/>
      <c r="Q36" s="644"/>
      <c r="R36" s="644"/>
      <c r="S36" s="644"/>
    </row>
    <row r="37" spans="1:19" s="45" customFormat="1" ht="20.25" customHeight="1" x14ac:dyDescent="0.25">
      <c r="A37" s="467" t="s">
        <v>595</v>
      </c>
      <c r="B37" s="1058"/>
      <c r="C37" s="1058"/>
      <c r="D37" s="470"/>
      <c r="E37" s="469"/>
      <c r="F37" s="460">
        <f t="shared" si="0"/>
        <v>0</v>
      </c>
    </row>
    <row r="38" spans="1:19" s="45" customFormat="1" ht="20.25" customHeight="1" x14ac:dyDescent="0.25">
      <c r="A38" s="467" t="s">
        <v>288</v>
      </c>
      <c r="B38" s="1058"/>
      <c r="C38" s="1058"/>
      <c r="D38" s="470"/>
      <c r="E38" s="469"/>
      <c r="F38" s="460">
        <f t="shared" si="0"/>
        <v>0</v>
      </c>
    </row>
    <row r="39" spans="1:19" s="45" customFormat="1" ht="20.25" customHeight="1" x14ac:dyDescent="0.25">
      <c r="A39" s="465" t="s">
        <v>390</v>
      </c>
      <c r="B39" s="1058"/>
      <c r="C39" s="1058"/>
      <c r="D39" s="470"/>
      <c r="E39" s="469"/>
      <c r="F39" s="460">
        <f t="shared" si="0"/>
        <v>0</v>
      </c>
    </row>
    <row r="40" spans="1:19" s="45" customFormat="1" ht="20.25" customHeight="1" x14ac:dyDescent="0.25">
      <c r="A40" s="465" t="s">
        <v>391</v>
      </c>
      <c r="B40" s="1058"/>
      <c r="C40" s="1058"/>
      <c r="D40" s="470"/>
      <c r="E40" s="469"/>
      <c r="F40" s="460">
        <f t="shared" si="0"/>
        <v>0</v>
      </c>
    </row>
    <row r="41" spans="1:19" s="45" customFormat="1" ht="20.25" customHeight="1" x14ac:dyDescent="0.25">
      <c r="A41" s="465" t="s">
        <v>494</v>
      </c>
      <c r="B41" s="1058"/>
      <c r="C41" s="1058"/>
      <c r="D41" s="471"/>
      <c r="E41" s="469"/>
      <c r="F41" s="460">
        <f t="shared" si="0"/>
        <v>0</v>
      </c>
    </row>
    <row r="42" spans="1:19" s="45" customFormat="1" ht="20.25" customHeight="1" x14ac:dyDescent="0.25">
      <c r="A42" s="465" t="s">
        <v>392</v>
      </c>
      <c r="B42" s="1058"/>
      <c r="C42" s="1058"/>
      <c r="D42" s="470"/>
      <c r="E42" s="469"/>
      <c r="F42" s="460">
        <f t="shared" si="0"/>
        <v>0</v>
      </c>
    </row>
    <row r="43" spans="1:19" s="45" customFormat="1" ht="20.25" customHeight="1" x14ac:dyDescent="0.25">
      <c r="A43" s="467" t="s">
        <v>73</v>
      </c>
      <c r="B43" s="1058"/>
      <c r="C43" s="1058"/>
      <c r="D43" s="470"/>
      <c r="E43" s="469"/>
      <c r="F43" s="460">
        <f t="shared" si="0"/>
        <v>0</v>
      </c>
    </row>
    <row r="44" spans="1:19" s="45" customFormat="1" ht="20.25" customHeight="1" x14ac:dyDescent="0.25">
      <c r="A44" s="467" t="s">
        <v>271</v>
      </c>
      <c r="B44" s="1058"/>
      <c r="C44" s="1058"/>
      <c r="D44" s="470"/>
      <c r="E44" s="469"/>
      <c r="F44" s="460">
        <f t="shared" si="0"/>
        <v>0</v>
      </c>
    </row>
    <row r="45" spans="1:19" s="45" customFormat="1" ht="20.25" customHeight="1" x14ac:dyDescent="0.25">
      <c r="A45" s="467" t="s">
        <v>267</v>
      </c>
      <c r="B45" s="1058"/>
      <c r="C45" s="1058"/>
      <c r="D45" s="470"/>
      <c r="E45" s="469"/>
      <c r="F45" s="460">
        <f t="shared" si="0"/>
        <v>0</v>
      </c>
    </row>
    <row r="46" spans="1:19" s="45" customFormat="1" ht="20.25" customHeight="1" x14ac:dyDescent="0.25">
      <c r="A46" s="467" t="s">
        <v>268</v>
      </c>
      <c r="B46" s="1058"/>
      <c r="C46" s="1058"/>
      <c r="D46" s="470"/>
      <c r="E46" s="469"/>
      <c r="F46" s="460">
        <f t="shared" si="0"/>
        <v>0</v>
      </c>
    </row>
    <row r="47" spans="1:19" s="45" customFormat="1" ht="20.25" customHeight="1" x14ac:dyDescent="0.25">
      <c r="A47" s="467" t="s">
        <v>74</v>
      </c>
      <c r="B47" s="1058"/>
      <c r="C47" s="1058"/>
      <c r="D47" s="470"/>
      <c r="E47" s="469"/>
      <c r="F47" s="460">
        <f t="shared" si="0"/>
        <v>0</v>
      </c>
    </row>
    <row r="48" spans="1:19" s="45" customFormat="1" ht="20.25" customHeight="1" x14ac:dyDescent="0.25">
      <c r="A48" s="465" t="s">
        <v>404</v>
      </c>
      <c r="B48" s="1058"/>
      <c r="C48" s="1058"/>
      <c r="D48" s="470"/>
      <c r="E48" s="469"/>
      <c r="F48" s="460">
        <f t="shared" si="0"/>
        <v>0</v>
      </c>
    </row>
    <row r="49" spans="1:6" s="45" customFormat="1" ht="20.25" customHeight="1" x14ac:dyDescent="0.25">
      <c r="A49" s="467" t="s">
        <v>75</v>
      </c>
      <c r="B49" s="1058"/>
      <c r="C49" s="1058"/>
      <c r="D49" s="470"/>
      <c r="E49" s="469"/>
      <c r="F49" s="460">
        <f t="shared" si="0"/>
        <v>0</v>
      </c>
    </row>
    <row r="50" spans="1:6" s="45" customFormat="1" ht="20.25" customHeight="1" x14ac:dyDescent="0.25">
      <c r="A50" s="467" t="s">
        <v>276</v>
      </c>
      <c r="B50" s="1058"/>
      <c r="C50" s="1058"/>
      <c r="D50" s="470"/>
      <c r="E50" s="469"/>
      <c r="F50" s="460">
        <f t="shared" si="0"/>
        <v>0</v>
      </c>
    </row>
    <row r="51" spans="1:6" s="45" customFormat="1" ht="20.25" customHeight="1" x14ac:dyDescent="0.25">
      <c r="A51" s="467" t="s">
        <v>8</v>
      </c>
      <c r="B51" s="1058"/>
      <c r="C51" s="1058"/>
      <c r="D51" s="470"/>
      <c r="E51" s="469"/>
      <c r="F51" s="460">
        <f t="shared" si="0"/>
        <v>0</v>
      </c>
    </row>
    <row r="52" spans="1:6" s="45" customFormat="1" ht="20.25" customHeight="1" x14ac:dyDescent="0.25">
      <c r="A52" s="467" t="s">
        <v>217</v>
      </c>
      <c r="B52" s="1058"/>
      <c r="C52" s="1058"/>
      <c r="D52" s="470"/>
      <c r="E52" s="469"/>
      <c r="F52" s="460">
        <f t="shared" si="0"/>
        <v>0</v>
      </c>
    </row>
    <row r="53" spans="1:6" s="45" customFormat="1" ht="20.25" customHeight="1" x14ac:dyDescent="0.25">
      <c r="A53" s="467" t="s">
        <v>218</v>
      </c>
      <c r="B53" s="1058"/>
      <c r="C53" s="1058"/>
      <c r="D53" s="470"/>
      <c r="E53" s="469"/>
      <c r="F53" s="460">
        <f t="shared" si="0"/>
        <v>0</v>
      </c>
    </row>
    <row r="54" spans="1:6" s="45" customFormat="1" ht="20.25" customHeight="1" x14ac:dyDescent="0.25">
      <c r="A54" s="467" t="s">
        <v>270</v>
      </c>
      <c r="B54" s="1058"/>
      <c r="C54" s="1058"/>
      <c r="D54" s="470"/>
      <c r="E54" s="469"/>
      <c r="F54" s="460">
        <f t="shared" si="0"/>
        <v>0</v>
      </c>
    </row>
    <row r="55" spans="1:6" s="45" customFormat="1" ht="20.25" customHeight="1" collapsed="1" x14ac:dyDescent="0.25">
      <c r="A55" s="465" t="s">
        <v>393</v>
      </c>
      <c r="B55" s="1058"/>
      <c r="C55" s="1058"/>
      <c r="D55" s="470"/>
      <c r="E55" s="469"/>
      <c r="F55" s="460">
        <f t="shared" si="0"/>
        <v>0</v>
      </c>
    </row>
    <row r="56" spans="1:6" s="45" customFormat="1" ht="20.25" customHeight="1" x14ac:dyDescent="0.25">
      <c r="A56" s="467" t="s">
        <v>247</v>
      </c>
      <c r="B56" s="1058"/>
      <c r="C56" s="1058"/>
      <c r="D56" s="470"/>
      <c r="E56" s="469"/>
      <c r="F56" s="460">
        <f t="shared" si="0"/>
        <v>0</v>
      </c>
    </row>
    <row r="57" spans="1:6" s="53" customFormat="1" ht="20.25" customHeight="1" x14ac:dyDescent="0.25">
      <c r="A57" s="465" t="s">
        <v>495</v>
      </c>
      <c r="B57" s="1058"/>
      <c r="C57" s="1058"/>
      <c r="D57" s="470"/>
      <c r="E57" s="469"/>
      <c r="F57" s="460">
        <f t="shared" si="0"/>
        <v>0</v>
      </c>
    </row>
    <row r="58" spans="1:6" s="53" customFormat="1" ht="20.25" customHeight="1" x14ac:dyDescent="0.25">
      <c r="A58" s="467" t="s">
        <v>220</v>
      </c>
      <c r="B58" s="1058"/>
      <c r="C58" s="1058"/>
      <c r="D58" s="470"/>
      <c r="E58" s="469"/>
      <c r="F58" s="460">
        <f t="shared" si="0"/>
        <v>0</v>
      </c>
    </row>
    <row r="59" spans="1:6" s="53" customFormat="1" ht="20.25" customHeight="1" x14ac:dyDescent="0.25">
      <c r="A59" s="467" t="s">
        <v>59</v>
      </c>
      <c r="B59" s="1058"/>
      <c r="C59" s="1058"/>
      <c r="D59" s="470"/>
      <c r="E59" s="469"/>
      <c r="F59" s="460">
        <f t="shared" si="0"/>
        <v>0</v>
      </c>
    </row>
    <row r="60" spans="1:6" s="53" customFormat="1" ht="20.25" customHeight="1" x14ac:dyDescent="0.25">
      <c r="A60" s="472" t="s">
        <v>277</v>
      </c>
      <c r="B60" s="1058"/>
      <c r="C60" s="1058"/>
      <c r="D60" s="470"/>
      <c r="E60" s="469"/>
      <c r="F60" s="460">
        <f t="shared" si="0"/>
        <v>0</v>
      </c>
    </row>
    <row r="61" spans="1:6" s="53" customFormat="1" ht="20.25" customHeight="1" x14ac:dyDescent="0.25">
      <c r="A61" s="473" t="s">
        <v>394</v>
      </c>
      <c r="B61" s="1058"/>
      <c r="C61" s="1058"/>
      <c r="D61" s="470"/>
      <c r="E61" s="469"/>
      <c r="F61" s="460">
        <f t="shared" ref="F61" si="2">+IF(B61&gt;0,2,0)</f>
        <v>0</v>
      </c>
    </row>
    <row r="62" spans="1:6" s="54" customFormat="1" ht="20.25" customHeight="1" thickBot="1" x14ac:dyDescent="0.3">
      <c r="A62" s="465" t="s">
        <v>680</v>
      </c>
      <c r="B62" s="1062"/>
      <c r="C62" s="1062"/>
      <c r="D62" s="457"/>
      <c r="E62" s="466"/>
      <c r="F62" s="461">
        <f t="shared" si="0"/>
        <v>0</v>
      </c>
    </row>
    <row r="63" spans="1:6" s="53" customFormat="1" x14ac:dyDescent="0.25">
      <c r="A63" s="170"/>
      <c r="B63" s="7"/>
      <c r="C63" s="7"/>
      <c r="D63" s="91"/>
      <c r="E63" s="91"/>
    </row>
    <row r="64" spans="1:6" s="12" customFormat="1" ht="14.5" x14ac:dyDescent="0.25">
      <c r="A64" s="49" t="s">
        <v>395</v>
      </c>
      <c r="B64" s="29"/>
      <c r="C64" s="30"/>
      <c r="D64" s="31"/>
      <c r="E64" s="31"/>
      <c r="F64" s="171"/>
    </row>
    <row r="65" spans="1:6" s="49" customFormat="1" x14ac:dyDescent="0.25">
      <c r="A65" s="1064" t="s">
        <v>396</v>
      </c>
      <c r="B65" s="1064"/>
      <c r="C65" s="1064"/>
      <c r="D65" s="1064"/>
      <c r="E65" s="1064"/>
      <c r="F65" s="1064"/>
    </row>
    <row r="66" spans="1:6" s="53" customFormat="1" x14ac:dyDescent="0.25">
      <c r="B66" s="7"/>
      <c r="C66" s="7"/>
      <c r="D66" s="91"/>
      <c r="E66" s="91"/>
    </row>
    <row r="67" spans="1:6" s="53" customFormat="1" x14ac:dyDescent="0.25">
      <c r="B67" s="7"/>
      <c r="C67" s="7"/>
      <c r="D67" s="91"/>
      <c r="E67" s="91"/>
    </row>
    <row r="68" spans="1:6" s="53" customFormat="1" x14ac:dyDescent="0.25">
      <c r="B68" s="7"/>
      <c r="C68" s="7"/>
      <c r="D68" s="91"/>
      <c r="E68" s="91"/>
    </row>
    <row r="69" spans="1:6" s="53" customFormat="1" x14ac:dyDescent="0.25">
      <c r="B69" s="7"/>
      <c r="C69" s="7"/>
      <c r="D69" s="91"/>
      <c r="E69" s="91"/>
    </row>
    <row r="70" spans="1:6" s="53" customFormat="1" x14ac:dyDescent="0.25">
      <c r="B70" s="7"/>
      <c r="C70" s="7"/>
      <c r="D70" s="91"/>
      <c r="E70" s="91"/>
    </row>
    <row r="71" spans="1:6" s="53" customFormat="1" x14ac:dyDescent="0.25">
      <c r="B71" s="7"/>
      <c r="C71" s="7"/>
      <c r="D71" s="91"/>
      <c r="E71" s="91"/>
    </row>
    <row r="72" spans="1:6" s="53" customFormat="1" x14ac:dyDescent="0.25">
      <c r="B72" s="7"/>
      <c r="C72" s="7"/>
      <c r="D72" s="91"/>
      <c r="E72" s="91"/>
    </row>
    <row r="73" spans="1:6" s="53" customFormat="1" x14ac:dyDescent="0.25">
      <c r="B73" s="7"/>
      <c r="C73" s="7"/>
      <c r="D73" s="91"/>
      <c r="E73" s="91"/>
    </row>
    <row r="74" spans="1:6" s="53" customFormat="1" x14ac:dyDescent="0.25">
      <c r="B74" s="7"/>
      <c r="C74" s="7"/>
      <c r="D74" s="91"/>
      <c r="E74" s="91"/>
    </row>
    <row r="75" spans="1:6" s="53" customFormat="1" x14ac:dyDescent="0.25">
      <c r="B75" s="7"/>
      <c r="C75" s="7"/>
      <c r="D75" s="91"/>
      <c r="E75" s="91"/>
    </row>
    <row r="76" spans="1:6" s="53" customFormat="1" x14ac:dyDescent="0.25">
      <c r="B76" s="7"/>
      <c r="C76" s="7"/>
      <c r="D76" s="91"/>
      <c r="E76" s="91"/>
    </row>
    <row r="77" spans="1:6" s="53" customFormat="1" x14ac:dyDescent="0.25">
      <c r="B77" s="7"/>
      <c r="C77" s="7"/>
      <c r="D77" s="91"/>
      <c r="E77" s="91"/>
    </row>
    <row r="78" spans="1:6" s="53" customFormat="1" x14ac:dyDescent="0.25">
      <c r="B78" s="7"/>
      <c r="C78" s="7"/>
      <c r="D78" s="91"/>
      <c r="E78" s="91"/>
    </row>
    <row r="79" spans="1:6" s="53" customFormat="1" x14ac:dyDescent="0.25">
      <c r="B79" s="7"/>
      <c r="C79" s="7"/>
      <c r="D79" s="91"/>
      <c r="E79" s="91"/>
    </row>
    <row r="80" spans="1:6" s="53" customFormat="1" x14ac:dyDescent="0.25">
      <c r="B80" s="7"/>
      <c r="C80" s="7"/>
      <c r="D80" s="91"/>
      <c r="E80" s="91"/>
    </row>
    <row r="81" spans="2:5" s="53" customFormat="1" x14ac:dyDescent="0.25">
      <c r="B81" s="7"/>
      <c r="C81" s="7"/>
      <c r="D81" s="91"/>
      <c r="E81" s="91"/>
    </row>
    <row r="82" spans="2:5" s="53" customFormat="1" x14ac:dyDescent="0.25">
      <c r="B82" s="7"/>
      <c r="C82" s="7"/>
      <c r="D82" s="91"/>
      <c r="E82" s="91"/>
    </row>
    <row r="83" spans="2:5" s="53" customFormat="1" x14ac:dyDescent="0.25">
      <c r="B83" s="7"/>
      <c r="C83" s="7"/>
      <c r="D83" s="91"/>
      <c r="E83" s="91"/>
    </row>
    <row r="84" spans="2:5" s="53" customFormat="1" x14ac:dyDescent="0.25">
      <c r="B84" s="7"/>
      <c r="C84" s="7"/>
      <c r="D84" s="91"/>
      <c r="E84" s="91"/>
    </row>
    <row r="85" spans="2:5" s="53" customFormat="1" x14ac:dyDescent="0.25">
      <c r="B85" s="7"/>
      <c r="C85" s="7"/>
      <c r="D85" s="91"/>
      <c r="E85" s="91"/>
    </row>
    <row r="86" spans="2:5" s="53" customFormat="1" x14ac:dyDescent="0.25">
      <c r="B86" s="7"/>
      <c r="C86" s="7"/>
      <c r="D86" s="91"/>
      <c r="E86" s="91"/>
    </row>
    <row r="87" spans="2:5" s="53" customFormat="1" x14ac:dyDescent="0.25">
      <c r="B87" s="7"/>
      <c r="C87" s="7"/>
      <c r="D87" s="91"/>
      <c r="E87" s="91"/>
    </row>
    <row r="88" spans="2:5" s="53" customFormat="1" x14ac:dyDescent="0.25">
      <c r="B88" s="7"/>
      <c r="C88" s="7"/>
      <c r="D88" s="91"/>
      <c r="E88" s="91"/>
    </row>
    <row r="89" spans="2:5" s="53" customFormat="1" x14ac:dyDescent="0.25">
      <c r="B89" s="7"/>
      <c r="C89" s="7"/>
      <c r="D89" s="91"/>
      <c r="E89" s="91"/>
    </row>
    <row r="90" spans="2:5" s="53" customFormat="1" x14ac:dyDescent="0.25">
      <c r="B90" s="7"/>
      <c r="C90" s="7"/>
      <c r="D90" s="91"/>
      <c r="E90" s="91"/>
    </row>
    <row r="91" spans="2:5" s="53" customFormat="1" x14ac:dyDescent="0.25">
      <c r="B91" s="7"/>
      <c r="C91" s="7"/>
      <c r="D91" s="91"/>
      <c r="E91" s="91"/>
    </row>
    <row r="92" spans="2:5" s="53" customFormat="1" x14ac:dyDescent="0.25">
      <c r="B92" s="7"/>
      <c r="C92" s="7"/>
      <c r="D92" s="91"/>
      <c r="E92" s="91"/>
    </row>
    <row r="93" spans="2:5" s="53" customFormat="1" x14ac:dyDescent="0.25">
      <c r="B93" s="7"/>
      <c r="C93" s="7"/>
      <c r="D93" s="91"/>
      <c r="E93" s="91"/>
    </row>
    <row r="94" spans="2:5" s="53" customFormat="1" x14ac:dyDescent="0.25">
      <c r="B94" s="7"/>
      <c r="C94" s="7"/>
      <c r="D94" s="91"/>
      <c r="E94" s="91"/>
    </row>
    <row r="95" spans="2:5" s="53" customFormat="1" x14ac:dyDescent="0.25">
      <c r="B95" s="7"/>
      <c r="C95" s="7"/>
      <c r="D95" s="91"/>
      <c r="E95" s="91"/>
    </row>
    <row r="96" spans="2:5" s="53" customFormat="1" x14ac:dyDescent="0.25">
      <c r="B96" s="7"/>
      <c r="C96" s="7"/>
      <c r="D96" s="91"/>
      <c r="E96" s="91"/>
    </row>
    <row r="97" spans="2:5" s="53" customFormat="1" x14ac:dyDescent="0.25">
      <c r="B97" s="7"/>
      <c r="C97" s="7"/>
      <c r="D97" s="91"/>
      <c r="E97" s="91"/>
    </row>
    <row r="98" spans="2:5" s="53" customFormat="1" x14ac:dyDescent="0.25">
      <c r="B98" s="7"/>
      <c r="C98" s="7"/>
      <c r="D98" s="91"/>
      <c r="E98" s="91"/>
    </row>
    <row r="99" spans="2:5" s="53" customFormat="1" x14ac:dyDescent="0.25">
      <c r="B99" s="7"/>
      <c r="C99" s="7"/>
      <c r="D99" s="91"/>
      <c r="E99" s="91"/>
    </row>
    <row r="100" spans="2:5" s="53" customFormat="1" x14ac:dyDescent="0.25">
      <c r="B100" s="7"/>
      <c r="C100" s="7"/>
      <c r="D100" s="91"/>
      <c r="E100" s="91"/>
    </row>
    <row r="101" spans="2:5" s="53" customFormat="1" x14ac:dyDescent="0.25">
      <c r="B101" s="7"/>
      <c r="C101" s="7"/>
      <c r="D101" s="91"/>
      <c r="E101" s="91"/>
    </row>
    <row r="102" spans="2:5" s="53" customFormat="1" x14ac:dyDescent="0.25">
      <c r="B102" s="7"/>
      <c r="C102" s="7"/>
      <c r="D102" s="91"/>
      <c r="E102" s="91"/>
    </row>
    <row r="103" spans="2:5" s="53" customFormat="1" x14ac:dyDescent="0.25">
      <c r="B103" s="7"/>
      <c r="C103" s="7"/>
      <c r="D103" s="91"/>
      <c r="E103" s="91"/>
    </row>
    <row r="104" spans="2:5" s="53" customFormat="1" x14ac:dyDescent="0.25">
      <c r="B104" s="7"/>
      <c r="C104" s="7"/>
      <c r="D104" s="91"/>
      <c r="E104" s="91"/>
    </row>
    <row r="105" spans="2:5" s="53" customFormat="1" x14ac:dyDescent="0.25">
      <c r="B105" s="7"/>
      <c r="C105" s="7"/>
      <c r="D105" s="91"/>
      <c r="E105" s="91"/>
    </row>
    <row r="106" spans="2:5" s="53" customFormat="1" x14ac:dyDescent="0.25">
      <c r="B106" s="7"/>
      <c r="C106" s="7"/>
      <c r="D106" s="91"/>
      <c r="E106" s="91"/>
    </row>
    <row r="107" spans="2:5" s="53" customFormat="1" x14ac:dyDescent="0.25">
      <c r="B107" s="7"/>
      <c r="C107" s="7"/>
      <c r="D107" s="91"/>
      <c r="E107" s="91"/>
    </row>
    <row r="108" spans="2:5" s="53" customFormat="1" x14ac:dyDescent="0.25">
      <c r="B108" s="7"/>
      <c r="C108" s="7"/>
      <c r="D108" s="91"/>
      <c r="E108" s="91"/>
    </row>
  </sheetData>
  <sheetProtection algorithmName="SHA-512" hashValue="yGCVE53vE15Xso7tnRmpu74ulTQRVbmH5qHp8blh8EaM5C3XzDXYcpMdcFbGz32HRcX6z3lxp2GsyexfuO3yJw==" saltValue="46uxuyRR20cPlzXwXbddLw==" spinCount="100000" sheet="1" formatColumns="0" formatRows="0"/>
  <customSheetViews>
    <customSheetView guid="{21F13F3C-C390-477F-A569-DF7158452A6C}" showGridLines="0" fitToPage="1" hiddenColumns="1">
      <selection activeCell="A11" sqref="A11:F17"/>
      <rowBreaks count="2" manualBreakCount="2">
        <brk id="18" max="7" man="1"/>
        <brk id="39" max="7" man="1"/>
      </rowBreaks>
      <pageMargins left="0.23622047244094491" right="0.23622047244094491" top="0.74803149606299213" bottom="0.74803149606299213" header="0.31496062992125984" footer="0.31496062992125984"/>
      <printOptions horizontalCentered="1"/>
      <pageSetup paperSize="9" scale="59" fitToHeight="2" orientation="portrait" r:id="rId1"/>
      <headerFooter alignWithMargins="0">
        <oddHeader>&amp;L&amp;G</oddHeader>
        <oddFooter>&amp;L&amp;6&amp;F/
&amp;A&amp;C&amp;6Bewerbung Spitalliste 2017 des Kantons Bern
&amp;D&amp;R&amp;6Seiten &amp;P von &amp;N Seiten</oddFooter>
      </headerFooter>
    </customSheetView>
  </customSheetViews>
  <mergeCells count="70">
    <mergeCell ref="I12:L12"/>
    <mergeCell ref="B62:C62"/>
    <mergeCell ref="G20:Q20"/>
    <mergeCell ref="B58:C58"/>
    <mergeCell ref="B59:C59"/>
    <mergeCell ref="B60:C60"/>
    <mergeCell ref="B54:C54"/>
    <mergeCell ref="B55:C55"/>
    <mergeCell ref="B56:C56"/>
    <mergeCell ref="B57:C57"/>
    <mergeCell ref="B51:C51"/>
    <mergeCell ref="B52:C52"/>
    <mergeCell ref="B53:C53"/>
    <mergeCell ref="B48:C48"/>
    <mergeCell ref="B49:C49"/>
    <mergeCell ref="B50:C50"/>
    <mergeCell ref="G27:S27"/>
    <mergeCell ref="G28:S28"/>
    <mergeCell ref="B39:C39"/>
    <mergeCell ref="B40:C40"/>
    <mergeCell ref="B41:C41"/>
    <mergeCell ref="B35:C35"/>
    <mergeCell ref="B29:C29"/>
    <mergeCell ref="B38:C38"/>
    <mergeCell ref="B31:C31"/>
    <mergeCell ref="B32:C32"/>
    <mergeCell ref="B33:C33"/>
    <mergeCell ref="B34:C34"/>
    <mergeCell ref="B30:C30"/>
    <mergeCell ref="B36:C36"/>
    <mergeCell ref="G21:R21"/>
    <mergeCell ref="G23:Q23"/>
    <mergeCell ref="G22:Q22"/>
    <mergeCell ref="G24:Q24"/>
    <mergeCell ref="G25:S26"/>
    <mergeCell ref="A65:F65"/>
    <mergeCell ref="B15:C15"/>
    <mergeCell ref="E15:E16"/>
    <mergeCell ref="A15:A16"/>
    <mergeCell ref="B20:C20"/>
    <mergeCell ref="B21:C21"/>
    <mergeCell ref="B22:C22"/>
    <mergeCell ref="B23:C23"/>
    <mergeCell ref="B24:C24"/>
    <mergeCell ref="B25:C25"/>
    <mergeCell ref="B26:C26"/>
    <mergeCell ref="B27:C27"/>
    <mergeCell ref="B28:C28"/>
    <mergeCell ref="B46:C46"/>
    <mergeCell ref="B47:C47"/>
    <mergeCell ref="B42:C42"/>
    <mergeCell ref="A3:E3"/>
    <mergeCell ref="A5:E5"/>
    <mergeCell ref="A6:E6"/>
    <mergeCell ref="A7:E7"/>
    <mergeCell ref="D10:E10"/>
    <mergeCell ref="B61:C61"/>
    <mergeCell ref="B9:E9"/>
    <mergeCell ref="D11:E11"/>
    <mergeCell ref="D12:E12"/>
    <mergeCell ref="D13:E13"/>
    <mergeCell ref="A14:E14"/>
    <mergeCell ref="B37:C37"/>
    <mergeCell ref="B17:C17"/>
    <mergeCell ref="B18:C18"/>
    <mergeCell ref="B19:C19"/>
    <mergeCell ref="B16:C16"/>
    <mergeCell ref="B43:C43"/>
    <mergeCell ref="B44:C44"/>
    <mergeCell ref="B45:C45"/>
  </mergeCells>
  <phoneticPr fontId="28" type="noConversion"/>
  <dataValidations count="3">
    <dataValidation type="list" allowBlank="1" showInputMessage="1" showErrorMessage="1" sqref="D17:D28 D42:D62 D31:D40" xr:uid="{00000000-0002-0000-0800-000000000000}">
      <formula1>"1, 2, 3,"</formula1>
    </dataValidation>
    <dataValidation type="list" allowBlank="1" showInputMessage="1" showErrorMessage="1" sqref="D41" xr:uid="{00000000-0002-0000-0800-000001000000}">
      <formula1>"1,2,3,4"</formula1>
    </dataValidation>
    <dataValidation type="list" allowBlank="1" showInputMessage="1" showErrorMessage="1" sqref="D29:D30" xr:uid="{00000000-0002-0000-0800-000002000000}">
      <formula1>$G$29:$J$29</formula1>
    </dataValidation>
  </dataValidations>
  <hyperlinks>
    <hyperlink ref="A65" location="'3.9'!A1" display="3.9 Zusammenfassung Bewerbung für die Leistungsgruppen" xr:uid="{00000000-0004-0000-0800-000000000000}"/>
  </hyperlinks>
  <printOptions horizontalCentered="1"/>
  <pageMargins left="0.23622047244094491" right="0.23622047244094491" top="0.74803149606299213" bottom="0.74803149606299213" header="0.31496062992125984" footer="0.31496062992125984"/>
  <pageSetup paperSize="9" scale="46" orientation="portrait" r:id="rId2"/>
  <headerFooter scaleWithDoc="0" alignWithMargins="0"/>
  <rowBreaks count="2" manualBreakCount="2">
    <brk id="14" max="7" man="1"/>
    <brk id="37" max="7" man="1"/>
  </rowBreak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FD89283F0B7C468326E908170889C3" ma:contentTypeVersion="1" ma:contentTypeDescription="Ein neues Dokument erstellen." ma:contentTypeScope="" ma:versionID="62d925fbb5d4cdfea753e77187b184c2">
  <xsd:schema xmlns:xsd="http://www.w3.org/2001/XMLSchema" xmlns:xs="http://www.w3.org/2001/XMLSchema" xmlns:p="http://schemas.microsoft.com/office/2006/metadata/properties" xmlns:ns1="http://schemas.microsoft.com/sharepoint/v3" targetNamespace="http://schemas.microsoft.com/office/2006/metadata/properties" ma:root="true" ma:fieldsID="8dbb74f126ec1fe32cd47d75acfc349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 ma:hidden="true" ma:internalName="PublishingStartDate">
      <xsd:simpleType>
        <xsd:restriction base="dms:Unknown"/>
      </xsd:simpleType>
    </xsd:element>
    <xsd:element name="PublishingExpirationDate" ma:index="9" nillable="true" ma:displayName="Geplantes Enddatum"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8448C97-6FDC-4AB2-B015-FF3E12126172}"/>
</file>

<file path=customXml/itemProps2.xml><?xml version="1.0" encoding="utf-8"?>
<ds:datastoreItem xmlns:ds="http://schemas.openxmlformats.org/officeDocument/2006/customXml" ds:itemID="{3EBC141E-1FBF-4C8C-96B8-3DAE94A6DFFA}"/>
</file>

<file path=customXml/itemProps3.xml><?xml version="1.0" encoding="utf-8"?>
<ds:datastoreItem xmlns:ds="http://schemas.openxmlformats.org/officeDocument/2006/customXml" ds:itemID="{3D76D661-9AB7-4C65-A912-6E500CC072C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32</vt:i4>
      </vt:variant>
    </vt:vector>
  </HeadingPairs>
  <TitlesOfParts>
    <vt:vector size="57" baseType="lpstr">
      <vt:lpstr>Deckblatt</vt:lpstr>
      <vt:lpstr>Inhalt</vt:lpstr>
      <vt:lpstr>1 Info</vt:lpstr>
      <vt:lpstr>2</vt:lpstr>
      <vt:lpstr>2.1</vt:lpstr>
      <vt:lpstr>2.2</vt:lpstr>
      <vt:lpstr>3 Bewerbungsformulare -&gt;</vt:lpstr>
      <vt:lpstr>3.1</vt:lpstr>
      <vt:lpstr>3.2</vt:lpstr>
      <vt:lpstr>3.3</vt:lpstr>
      <vt:lpstr>3.4</vt:lpstr>
      <vt:lpstr>3.5</vt:lpstr>
      <vt:lpstr>3.6</vt:lpstr>
      <vt:lpstr>3.7</vt:lpstr>
      <vt:lpstr>3.8</vt:lpstr>
      <vt:lpstr>3.9</vt:lpstr>
      <vt:lpstr>3.10</vt:lpstr>
      <vt:lpstr>3.11</vt:lpstr>
      <vt:lpstr>3.12</vt:lpstr>
      <vt:lpstr>3.13</vt:lpstr>
      <vt:lpstr>4</vt:lpstr>
      <vt:lpstr>5</vt:lpstr>
      <vt:lpstr>intern1</vt:lpstr>
      <vt:lpstr>intern2</vt:lpstr>
      <vt:lpstr>intern3</vt:lpstr>
      <vt:lpstr>'1 Info'!Druckbereich</vt:lpstr>
      <vt:lpstr>'2'!Druckbereich</vt:lpstr>
      <vt:lpstr>'2.1'!Druckbereich</vt:lpstr>
      <vt:lpstr>'2.2'!Druckbereich</vt:lpstr>
      <vt:lpstr>'3 Bewerbungsformulare -&gt;'!Druckbereich</vt:lpstr>
      <vt:lpstr>'3.1'!Druckbereich</vt:lpstr>
      <vt:lpstr>'3.10'!Druckbereich</vt:lpstr>
      <vt:lpstr>'3.11'!Druckbereich</vt:lpstr>
      <vt:lpstr>'3.12'!Druckbereich</vt:lpstr>
      <vt:lpstr>'3.13'!Druckbereich</vt:lpstr>
      <vt:lpstr>'3.2'!Druckbereich</vt:lpstr>
      <vt:lpstr>'3.3'!Druckbereich</vt:lpstr>
      <vt:lpstr>'3.4'!Druckbereich</vt:lpstr>
      <vt:lpstr>'3.5'!Druckbereich</vt:lpstr>
      <vt:lpstr>'3.6'!Druckbereich</vt:lpstr>
      <vt:lpstr>'3.7'!Druckbereich</vt:lpstr>
      <vt:lpstr>'3.8'!Druckbereich</vt:lpstr>
      <vt:lpstr>'3.9'!Druckbereich</vt:lpstr>
      <vt:lpstr>'4'!Druckbereich</vt:lpstr>
      <vt:lpstr>'5'!Druckbereich</vt:lpstr>
      <vt:lpstr>Deckblatt!Druckbereich</vt:lpstr>
      <vt:lpstr>Inhalt!Druckbereich</vt:lpstr>
      <vt:lpstr>intern2!Druckbereich</vt:lpstr>
      <vt:lpstr>'2.1'!Drucktitel</vt:lpstr>
      <vt:lpstr>'2.2'!Drucktitel</vt:lpstr>
      <vt:lpstr>'3.11'!Drucktitel</vt:lpstr>
      <vt:lpstr>'3.2'!Drucktitel</vt:lpstr>
      <vt:lpstr>'3.3'!Drucktitel</vt:lpstr>
      <vt:lpstr>'3.5'!Drucktitel</vt:lpstr>
      <vt:lpstr>'3.7'!Drucktitel</vt:lpstr>
      <vt:lpstr>'3.9'!Drucktitel</vt:lpstr>
      <vt:lpstr>intern2!Drucktitel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Bewerbung für die Spitalliste 2018 Akutsomatik des Leistungserbringers</dc:title>
  <dc:creator>laura.siffert@gef.be.ch</dc:creator>
  <cp:lastModifiedBy>Blumenthal Martin (GA GR)</cp:lastModifiedBy>
  <cp:lastPrinted>2020-07-02T19:20:09Z</cp:lastPrinted>
  <dcterms:created xsi:type="dcterms:W3CDTF">2009-07-09T12:43:16Z</dcterms:created>
  <dcterms:modified xsi:type="dcterms:W3CDTF">2026-07-23T09:34:24Z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fc5642-2d7f-4e68-9674-ab3e35a89b06_Enabled">
    <vt:lpwstr>true</vt:lpwstr>
  </property>
  <property fmtid="{D5CDD505-2E9C-101B-9397-08002B2CF9AE}" pid="3" name="MSIP_Label_fbfc5642-2d7f-4e68-9674-ab3e35a89b06_SetDate">
    <vt:lpwstr>2026-06-12T13:16:37Z</vt:lpwstr>
  </property>
  <property fmtid="{D5CDD505-2E9C-101B-9397-08002B2CF9AE}" pid="4" name="MSIP_Label_fbfc5642-2d7f-4e68-9674-ab3e35a89b06_Method">
    <vt:lpwstr>Standard</vt:lpwstr>
  </property>
  <property fmtid="{D5CDD505-2E9C-101B-9397-08002B2CF9AE}" pid="5" name="MSIP_Label_fbfc5642-2d7f-4e68-9674-ab3e35a89b06_Name">
    <vt:lpwstr>label-2-default</vt:lpwstr>
  </property>
  <property fmtid="{D5CDD505-2E9C-101B-9397-08002B2CF9AE}" pid="6" name="MSIP_Label_fbfc5642-2d7f-4e68-9674-ab3e35a89b06_SiteId">
    <vt:lpwstr>70ee0a01-45f2-4b86-aa78-73100089c50c</vt:lpwstr>
  </property>
  <property fmtid="{D5CDD505-2E9C-101B-9397-08002B2CF9AE}" pid="7" name="MSIP_Label_fbfc5642-2d7f-4e68-9674-ab3e35a89b06_ActionId">
    <vt:lpwstr>37770073-034d-4892-949c-b2351b34298f</vt:lpwstr>
  </property>
  <property fmtid="{D5CDD505-2E9C-101B-9397-08002B2CF9AE}" pid="8" name="MSIP_Label_fbfc5642-2d7f-4e68-9674-ab3e35a89b06_ContentBits">
    <vt:lpwstr>0</vt:lpwstr>
  </property>
  <property fmtid="{D5CDD505-2E9C-101B-9397-08002B2CF9AE}" pid="9" name="MSIP_Label_fbfc5642-2d7f-4e68-9674-ab3e35a89b06_Tag">
    <vt:lpwstr>10, 3, 0, 1</vt:lpwstr>
  </property>
  <property fmtid="{D5CDD505-2E9C-101B-9397-08002B2CF9AE}" pid="10" name="Jet Reports Function Literals">
    <vt:lpwstr>\	;	;	{	}	[@[{0}]]	1031	2055</vt:lpwstr>
  </property>
  <property fmtid="{D5CDD505-2E9C-101B-9397-08002B2CF9AE}" pid="11" name="ContentTypeId">
    <vt:lpwstr>0x01010055FD89283F0B7C468326E908170889C3</vt:lpwstr>
  </property>
</Properties>
</file>