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eckout\CMI\bef72a1f7f874f0396dd167716a34f37\"/>
    </mc:Choice>
  </mc:AlternateContent>
  <bookViews>
    <workbookView xWindow="90" yWindow="105" windowWidth="13875" windowHeight="9810"/>
  </bookViews>
  <sheets>
    <sheet name="AV93" sheetId="1" r:id="rId1"/>
    <sheet name="Tabelle2" sheetId="2" r:id="rId2"/>
  </sheets>
  <definedNames>
    <definedName name="_xlnm.Print_Area" localSheetId="0">'AV93'!$A$1:$K$82</definedName>
    <definedName name="Z_E805AF25_2E45_41B2_8A57_1A885D1CE9D5_.wvu.PrintArea" localSheetId="0" hidden="1">'AV93'!$A$1:$K$82</definedName>
  </definedNames>
  <calcPr calcId="162913"/>
  <customWorkbookViews>
    <customWorkbookView name="Disch Monika - Persönliche Ansicht" guid="{E805AF25-2E45-41B2-8A57-1A885D1CE9D5}" mergeInterval="0" personalView="1" xWindow="286" yWindow="286" windowWidth="1107" windowHeight="980" activeSheetId="1"/>
  </customWorkbookViews>
</workbook>
</file>

<file path=xl/calcChain.xml><?xml version="1.0" encoding="utf-8"?>
<calcChain xmlns="http://schemas.openxmlformats.org/spreadsheetml/2006/main">
  <c r="F79" i="1" l="1"/>
  <c r="F68" i="1"/>
  <c r="F69" i="1"/>
  <c r="K76" i="1"/>
  <c r="K74" i="1"/>
  <c r="K75" i="1"/>
  <c r="K73" i="1"/>
  <c r="K61" i="1"/>
  <c r="K62" i="1"/>
  <c r="K63" i="1"/>
  <c r="K64" i="1"/>
  <c r="K65" i="1"/>
  <c r="K60" i="1"/>
  <c r="K56" i="1"/>
  <c r="K57" i="1"/>
  <c r="K58" i="1"/>
  <c r="K55" i="1"/>
  <c r="K45" i="1"/>
  <c r="K46" i="1"/>
  <c r="K47" i="1"/>
  <c r="K48" i="1"/>
  <c r="K49" i="1"/>
  <c r="K50" i="1"/>
  <c r="K51" i="1"/>
  <c r="K52" i="1"/>
  <c r="K53" i="1"/>
  <c r="K44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8" i="1"/>
  <c r="K18" i="1"/>
  <c r="K19" i="1"/>
  <c r="K20" i="1"/>
  <c r="K21" i="1"/>
  <c r="K22" i="1"/>
  <c r="K23" i="1"/>
  <c r="K24" i="1"/>
  <c r="K25" i="1"/>
  <c r="K26" i="1"/>
  <c r="K17" i="1"/>
  <c r="F74" i="1"/>
  <c r="F75" i="1"/>
  <c r="F76" i="1"/>
  <c r="F77" i="1"/>
  <c r="F78" i="1"/>
  <c r="F73" i="1"/>
  <c r="F65" i="1"/>
  <c r="F66" i="1"/>
  <c r="F67" i="1"/>
  <c r="F64" i="1"/>
  <c r="F54" i="1"/>
  <c r="F55" i="1"/>
  <c r="F56" i="1"/>
  <c r="F57" i="1"/>
  <c r="F58" i="1"/>
  <c r="F59" i="1"/>
  <c r="F60" i="1"/>
  <c r="F61" i="1"/>
  <c r="F62" i="1"/>
  <c r="F53" i="1"/>
  <c r="F50" i="1"/>
  <c r="F49" i="1"/>
  <c r="F40" i="1"/>
  <c r="F41" i="1"/>
  <c r="F42" i="1"/>
  <c r="F43" i="1"/>
  <c r="F44" i="1"/>
  <c r="F45" i="1"/>
  <c r="F46" i="1"/>
  <c r="F47" i="1"/>
  <c r="F39" i="1"/>
  <c r="F31" i="1"/>
  <c r="F32" i="1"/>
  <c r="F33" i="1"/>
  <c r="F34" i="1"/>
  <c r="F35" i="1"/>
  <c r="F36" i="1"/>
  <c r="F37" i="1"/>
  <c r="F30" i="1"/>
  <c r="F25" i="1"/>
  <c r="F26" i="1"/>
  <c r="F27" i="1"/>
  <c r="F28" i="1"/>
  <c r="F24" i="1"/>
  <c r="F17" i="1"/>
  <c r="F18" i="1"/>
  <c r="F19" i="1"/>
  <c r="F20" i="1"/>
  <c r="F21" i="1"/>
  <c r="F16" i="1"/>
  <c r="K67" i="1" l="1"/>
  <c r="F80" i="1"/>
  <c r="K69" i="1" s="1"/>
  <c r="K66" i="1"/>
  <c r="F70" i="1" l="1"/>
  <c r="F71" i="1" s="1"/>
  <c r="K68" i="1" s="1"/>
  <c r="K70" i="1" l="1"/>
  <c r="K71" i="1" l="1"/>
  <c r="K78" i="1" s="1"/>
  <c r="K79" i="1" l="1"/>
  <c r="K80" i="1" s="1"/>
</calcChain>
</file>

<file path=xl/sharedStrings.xml><?xml version="1.0" encoding="utf-8"?>
<sst xmlns="http://schemas.openxmlformats.org/spreadsheetml/2006/main" count="233" uniqueCount="154">
  <si>
    <t xml:space="preserve">  Gemeinde  </t>
  </si>
  <si>
    <t xml:space="preserve">Mutation Nr. : </t>
  </si>
  <si>
    <t>Datum</t>
  </si>
  <si>
    <t>F.A.: .......................</t>
  </si>
  <si>
    <t xml:space="preserve">  Auftraggeber </t>
  </si>
  <si>
    <t>B.A.: ....................</t>
  </si>
  <si>
    <t xml:space="preserve">  Art der Mutation </t>
  </si>
  <si>
    <t xml:space="preserve">Geländeneigung        </t>
  </si>
  <si>
    <t xml:space="preserve">  :   ............ %   </t>
  </si>
  <si>
    <t xml:space="preserve">Sichtbehinderung       </t>
  </si>
  <si>
    <t xml:space="preserve">  :    10 %   O       20 %   O      30 %   O      40 %  O</t>
  </si>
  <si>
    <t xml:space="preserve">Verkehrsbehinderung </t>
  </si>
  <si>
    <t xml:space="preserve">  :    10 %   O       20 %   O     </t>
  </si>
  <si>
    <t xml:space="preserve"> Zi = ....................</t>
  </si>
  <si>
    <t xml:space="preserve">Bemerkungen            </t>
  </si>
  <si>
    <t xml:space="preserve">  :    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</si>
  <si>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                     Position                          </t>
  </si>
  <si>
    <t>Preisb.</t>
  </si>
  <si>
    <t>Ansatz</t>
  </si>
  <si>
    <t>Anzahl</t>
  </si>
  <si>
    <t>Betrag</t>
  </si>
  <si>
    <t xml:space="preserve">                           Position                          </t>
  </si>
  <si>
    <t xml:space="preserve">                                  </t>
  </si>
  <si>
    <t>Elem.</t>
  </si>
  <si>
    <t>1992</t>
  </si>
  <si>
    <t xml:space="preserve">1  AUFTRAG                </t>
  </si>
  <si>
    <t xml:space="preserve">4 BÜROARBEITEN                  </t>
  </si>
  <si>
    <t xml:space="preserve">.1  Grenzmutation         </t>
  </si>
  <si>
    <t>AUFTR</t>
  </si>
  <si>
    <t xml:space="preserve">4.1  Lagefixpunkte                  </t>
  </si>
  <si>
    <t xml:space="preserve">.2  Gebäudemutation         </t>
  </si>
  <si>
    <t>FP</t>
  </si>
  <si>
    <t xml:space="preserve">.3  Situationsmutation         </t>
  </si>
  <si>
    <t xml:space="preserve">.12  Höhenberechnung                </t>
  </si>
  <si>
    <t xml:space="preserve">.4  Rekonstruktion         </t>
  </si>
  <si>
    <t>2 FELDARBEITEN</t>
  </si>
  <si>
    <t>2.1 Lagefixpunkte</t>
  </si>
  <si>
    <t xml:space="preserve">.11  Aufsuchen/Signalisieren </t>
  </si>
  <si>
    <t>.15  Kontr. mit einfachen Mitteln od. Instr.</t>
  </si>
  <si>
    <t>.16  Kontrolle bei period. Begehung</t>
  </si>
  <si>
    <t xml:space="preserve"> </t>
  </si>
  <si>
    <t xml:space="preserve">        - Punkt ohne od. mit zentr. Rückvers.  </t>
  </si>
  <si>
    <t xml:space="preserve">4.2  Grenzpunkte             </t>
  </si>
  <si>
    <t xml:space="preserve">        - Punkt mit exz. Rückvers.    </t>
  </si>
  <si>
    <t>GP</t>
  </si>
  <si>
    <t>.17  Stationierung (Kontr./Sit.-Aufnahme)</t>
  </si>
  <si>
    <t xml:space="preserve">.18  Höhenbestimmung nivellitisch                   </t>
  </si>
  <si>
    <t xml:space="preserve">.23  Kontrollierte Berechnung       </t>
  </si>
  <si>
    <t xml:space="preserve">.19  Höhenbestimmung tachymetrisch                  </t>
  </si>
  <si>
    <t xml:space="preserve">.24  Einrechnung                    </t>
  </si>
  <si>
    <t xml:space="preserve">.25  Berechnung aufgrund Bedingung    </t>
  </si>
  <si>
    <t xml:space="preserve">.111  Messung auf Anschlusspunkt             </t>
  </si>
  <si>
    <t xml:space="preserve">.26  Berechnung nach Projekt         </t>
  </si>
  <si>
    <t xml:space="preserve">.112  Messung der Rückversicherung                       </t>
  </si>
  <si>
    <t>.27  Einpassung Digitalisierung</t>
  </si>
  <si>
    <t>PLAN</t>
  </si>
  <si>
    <t>2.2  Grenzpunkte</t>
  </si>
  <si>
    <t>.28  Koord.bestimmung durch Abgriff</t>
  </si>
  <si>
    <t xml:space="preserve">.21  Aufsuchen                        </t>
  </si>
  <si>
    <t xml:space="preserve">.29  Berechnung Absteckungselemente  </t>
  </si>
  <si>
    <t xml:space="preserve">.22  Aufsuchen mit Hilfsmitteln  </t>
  </si>
  <si>
    <t>.23  Rekonstruktion GP</t>
  </si>
  <si>
    <t>.211  Berechnung Kreisradien</t>
  </si>
  <si>
    <t>HGP</t>
  </si>
  <si>
    <t>.212  Berechnung Hilfspunkte</t>
  </si>
  <si>
    <t xml:space="preserve">.25  Direktes Festlegen der GP     </t>
  </si>
  <si>
    <t xml:space="preserve">.27  Abstecken nach Abst.elemente  </t>
  </si>
  <si>
    <t xml:space="preserve">.214  Löschen von GP- Koordinaten        </t>
  </si>
  <si>
    <t xml:space="preserve">.28  Festlegen innerhalb Gebäuden      </t>
  </si>
  <si>
    <t xml:space="preserve">.29  Aufnahme von GP oder HGP                </t>
  </si>
  <si>
    <t>G/HGP</t>
  </si>
  <si>
    <t xml:space="preserve">2.3   Situation    </t>
  </si>
  <si>
    <t xml:space="preserve">4.3  Situation (inkl.Gebäude)       </t>
  </si>
  <si>
    <t>PT</t>
  </si>
  <si>
    <t xml:space="preserve">.32  Doppelaufnahme Sit.punkt        </t>
  </si>
  <si>
    <t>.32  Berechnung kontr. Sit.punkt</t>
  </si>
  <si>
    <t>3  VERSICHERUNGSARBEITEN</t>
  </si>
  <si>
    <t>.33  Berechnung aus geom. Bed.</t>
  </si>
  <si>
    <t>3.1  Grundtypen</t>
  </si>
  <si>
    <t>.34  Einpassung Digitalisierung</t>
  </si>
  <si>
    <t>.11  Setzen eines neuen Steines</t>
  </si>
  <si>
    <t>ANZ</t>
  </si>
  <si>
    <t>.35  Koord.bestimmung durch Abgriff</t>
  </si>
  <si>
    <t>.12  Aufr. und Verkeilen eines Steines</t>
  </si>
  <si>
    <t>.13  Höhersetzen eines Steines</t>
  </si>
  <si>
    <t>.14  Tiefersetzen eines Steines</t>
  </si>
  <si>
    <t>.37  Löschen von Sit.punkt-Koordinaten</t>
  </si>
  <si>
    <t>.15  Einmeisseln/Bohren eines Loches</t>
  </si>
  <si>
    <t>.17 Einlassen eines Messingbolzens</t>
  </si>
  <si>
    <t xml:space="preserve">4.4  Flächen                        </t>
  </si>
  <si>
    <t xml:space="preserve">.41  Flächenber. inkl. NF Dateien/Mut.tab.                     </t>
  </si>
  <si>
    <t>PARZ</t>
  </si>
  <si>
    <t xml:space="preserve">.42  Berechnung von Teilflächen     </t>
  </si>
  <si>
    <t>TFL</t>
  </si>
  <si>
    <t xml:space="preserve">.43  Kulturflächenber./NF Dateien                    </t>
  </si>
  <si>
    <t>KFL</t>
  </si>
  <si>
    <t>3.2  Zusatztypen</t>
  </si>
  <si>
    <t>.21  Einbetonieren eines Steines</t>
  </si>
  <si>
    <t>4.5 Kant. Mehranforderungen</t>
  </si>
  <si>
    <t>.22  Abdecken Punkt mit Schacht</t>
  </si>
  <si>
    <t>.23  Aufbr. u. Wiederherstellen Belag</t>
  </si>
  <si>
    <t>.24  Abbauen Lagerstein od. Fels</t>
  </si>
  <si>
    <t>KM</t>
  </si>
  <si>
    <t xml:space="preserve">       Total Büroarbeiten + Dislokationsentschädigung</t>
  </si>
  <si>
    <t xml:space="preserve">     Total Feld- und Versicherungsarbeiten </t>
  </si>
  <si>
    <t xml:space="preserve">       Auftrag</t>
  </si>
  <si>
    <t xml:space="preserve">          x  Zuschlagsfaktor Zi = .................... </t>
  </si>
  <si>
    <t xml:space="preserve">       Total Feld- und Versicherungsarbeiten</t>
  </si>
  <si>
    <t>3.3  Material</t>
  </si>
  <si>
    <t xml:space="preserve">       Total Material</t>
  </si>
  <si>
    <t>.31  LFP3-Stein rund D=14 cm *</t>
  </si>
  <si>
    <t xml:space="preserve">       Total ARBEITEN nach KOSTENTARIF (Preisbasis 1992)</t>
  </si>
  <si>
    <t>.32  Gussschacht</t>
  </si>
  <si>
    <t>.33  Bolzen  D=4 cm</t>
  </si>
  <si>
    <t>5   ARBEITEN nach ZEITTARIF</t>
  </si>
  <si>
    <t>.34  Markstein  12/12 cm *</t>
  </si>
  <si>
    <t>.35  Markstein  14/14 cm  *</t>
  </si>
  <si>
    <t xml:space="preserve">       Total Pos. 1. - 5.</t>
  </si>
  <si>
    <t xml:space="preserve">       Total Material  * inkl. Transportanteil</t>
  </si>
  <si>
    <t xml:space="preserve">     GESAMTTOTAL  AUFTRAGGEBER</t>
  </si>
  <si>
    <t>.36 Kunststoffmarke</t>
  </si>
  <si>
    <t xml:space="preserve">             x  Anwendungsfaktor 20 ......  =  1, ....................</t>
  </si>
  <si>
    <t xml:space="preserve">.13  Nachführung Daten: best. LFP   </t>
  </si>
  <si>
    <t xml:space="preserve">.19  Löschen/NF der Daten: gel. LFP       </t>
  </si>
  <si>
    <t xml:space="preserve">.215  Nachf. der Daten: gelöschte GP      </t>
  </si>
  <si>
    <t xml:space="preserve">.36  Nachf. der Daten: neue Situation  </t>
  </si>
  <si>
    <t xml:space="preserve">.38  Nachf. der Daten: gelöschte Situation </t>
  </si>
  <si>
    <t xml:space="preserve">.6  Vereinigung  </t>
  </si>
  <si>
    <t>.39 Gebäudeadresse</t>
  </si>
  <si>
    <t>GEB</t>
  </si>
  <si>
    <t>.40 Projektierte Bauten</t>
  </si>
  <si>
    <t xml:space="preserve">       Dislokationsentschädigung</t>
  </si>
  <si>
    <t>Std</t>
  </si>
  <si>
    <t xml:space="preserve">       Total Arbeiten nach Zeittarif</t>
  </si>
  <si>
    <t xml:space="preserve">       Mehrwertsteuer    </t>
  </si>
  <si>
    <t xml:space="preserve">.5  Projektmutation oder Büromutation (ohne Feldarbeiten)   </t>
  </si>
  <si>
    <t xml:space="preserve">.24  Kontrolle GP                                 </t>
  </si>
  <si>
    <t xml:space="preserve">.110  Rekog. und Messung Neupunkt </t>
  </si>
  <si>
    <t xml:space="preserve">.26  Abstecken mit Bedingungen    </t>
  </si>
  <si>
    <t xml:space="preserve">.22  Nachführung Daten: Rekonstruktion   </t>
  </si>
  <si>
    <t>.21  Berechnung Abst.-elemente für Rekonstruktion</t>
  </si>
  <si>
    <t>.210  Kontrolle nach erfolgter Absteckung</t>
  </si>
  <si>
    <t xml:space="preserve">.12  Aufsuchen mit Hilfsmittel/Signalisieren </t>
  </si>
  <si>
    <t xml:space="preserve">.31  Aufnahme/Einmessung Sit.-/Achspunkt                     </t>
  </si>
  <si>
    <t>.16  Setzen eines Bo mit Dübel / Entfernen Bo</t>
  </si>
  <si>
    <t>.19 Setzen einer Kunststoffmarke</t>
  </si>
  <si>
    <t>.20 Entfernen Stein / Kunststoffmarke</t>
  </si>
  <si>
    <t xml:space="preserve">.11  Berechnung Instr.-Orientierung              </t>
  </si>
  <si>
    <t xml:space="preserve">.15  Berechnen neuer LFP3 m. Höhen      </t>
  </si>
  <si>
    <t xml:space="preserve">.17  Berechnen neuer Lagepkte. o. Vers.      </t>
  </si>
  <si>
    <t>.31  Berechnung Sit.-/Achspunkt</t>
  </si>
  <si>
    <t>.213  Nachführung der Daten: neue GP</t>
  </si>
  <si>
    <t>Amt für Landwirtschaft und Geoinformation, Doku-ID: 661866</t>
  </si>
  <si>
    <t>Formular Mutationsabrechnung HO33, AV93/DM01  / 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</si>
</sst>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"/>
    <numFmt numFmtId="165" formatCode="0.0%"/>
  </numFmts>
  <fonts count="7" x14ac:knownFonts="1">
    <font>
      <sz val="12"/>
      <name val="Arial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14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2" fillId="0" borderId="1" xfId="0" applyNumberFormat="1" applyFont="1" applyFill="1" applyBorder="1" applyProtection="1"/>
    <xf numFmtId="164" fontId="4" fillId="0" borderId="0" xfId="0" applyNumberFormat="1" applyFont="1" applyFill="1" applyProtection="1"/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/>
    </xf>
    <xf numFmtId="0" fontId="1" fillId="0" borderId="0" xfId="0" applyFont="1" applyFill="1"/>
    <xf numFmtId="164" fontId="2" fillId="0" borderId="0" xfId="0" applyNumberFormat="1" applyFont="1" applyFill="1" applyProtection="1"/>
    <xf numFmtId="164" fontId="2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Protection="1"/>
    <xf numFmtId="164" fontId="2" fillId="0" borderId="2" xfId="0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left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4" xfId="0" applyNumberFormat="1" applyFont="1" applyFill="1" applyBorder="1" applyProtection="1"/>
    <xf numFmtId="164" fontId="2" fillId="0" borderId="4" xfId="0" applyNumberFormat="1" applyFont="1" applyFill="1" applyBorder="1" applyAlignment="1" applyProtection="1">
      <alignment horizontal="left"/>
    </xf>
    <xf numFmtId="164" fontId="3" fillId="0" borderId="5" xfId="0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 applyProtection="1"/>
    <xf numFmtId="164" fontId="2" fillId="0" borderId="7" xfId="0" applyNumberFormat="1" applyFont="1" applyFill="1" applyBorder="1" applyProtection="1"/>
    <xf numFmtId="164" fontId="2" fillId="0" borderId="5" xfId="0" applyNumberFormat="1" applyFont="1" applyFill="1" applyBorder="1" applyAlignment="1" applyProtection="1">
      <alignment horizontal="left"/>
    </xf>
    <xf numFmtId="164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Protection="1"/>
    <xf numFmtId="164" fontId="3" fillId="0" borderId="6" xfId="0" applyNumberFormat="1" applyFont="1" applyFill="1" applyBorder="1" applyProtection="1"/>
    <xf numFmtId="164" fontId="3" fillId="0" borderId="7" xfId="0" applyNumberFormat="1" applyFont="1" applyFill="1" applyBorder="1" applyProtection="1"/>
    <xf numFmtId="164" fontId="3" fillId="0" borderId="1" xfId="0" applyNumberFormat="1" applyFont="1" applyFill="1" applyBorder="1" applyAlignment="1" applyProtection="1">
      <alignment horizontal="left"/>
    </xf>
    <xf numFmtId="164" fontId="3" fillId="0" borderId="1" xfId="0" applyNumberFormat="1" applyFont="1" applyFill="1" applyBorder="1" applyProtection="1"/>
    <xf numFmtId="164" fontId="4" fillId="0" borderId="8" xfId="0" applyNumberFormat="1" applyFont="1" applyFill="1" applyBorder="1" applyAlignment="1" applyProtection="1">
      <alignment horizontal="left"/>
    </xf>
    <xf numFmtId="164" fontId="4" fillId="0" borderId="8" xfId="0" applyNumberFormat="1" applyFont="1" applyFill="1" applyBorder="1" applyAlignment="1" applyProtection="1">
      <alignment horizontal="centerContinuous"/>
    </xf>
    <xf numFmtId="164" fontId="4" fillId="0" borderId="8" xfId="0" applyNumberFormat="1" applyFont="1" applyFill="1" applyBorder="1" applyProtection="1"/>
    <xf numFmtId="0" fontId="1" fillId="0" borderId="3" xfId="0" applyFont="1" applyFill="1" applyBorder="1"/>
    <xf numFmtId="164" fontId="2" fillId="0" borderId="0" xfId="0" applyNumberFormat="1" applyFont="1" applyFill="1" applyBorder="1" applyProtection="1"/>
    <xf numFmtId="164" fontId="5" fillId="0" borderId="5" xfId="0" applyNumberFormat="1" applyFont="1" applyFill="1" applyBorder="1" applyAlignment="1" applyProtection="1">
      <alignment horizontal="left"/>
    </xf>
    <xf numFmtId="164" fontId="5" fillId="0" borderId="7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/>
    </xf>
    <xf numFmtId="164" fontId="6" fillId="0" borderId="1" xfId="0" applyNumberFormat="1" applyFont="1" applyFill="1" applyBorder="1" applyProtection="1"/>
    <xf numFmtId="165" fontId="2" fillId="0" borderId="1" xfId="0" applyNumberFormat="1" applyFont="1" applyFill="1" applyBorder="1" applyProtection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showGridLines="0" showZeros="0" tabSelected="1" topLeftCell="A52" zoomScale="80" zoomScaleNormal="80" zoomScaleSheetLayoutView="40" zoomScalePageLayoutView="40" workbookViewId="0">
      <selection activeCell="A64" sqref="A64"/>
    </sheetView>
  </sheetViews>
  <sheetFormatPr baseColWidth="10" defaultRowHeight="15" x14ac:dyDescent="0.2"/>
  <cols>
    <col min="1" max="1" width="20.77734375" style="5" customWidth="1"/>
    <col min="2" max="2" width="33.77734375" style="5" customWidth="1"/>
    <col min="3" max="5" width="9.77734375" style="5" customWidth="1"/>
    <col min="6" max="6" width="11.77734375" style="5" customWidth="1"/>
    <col min="7" max="7" width="51.77734375" style="5" customWidth="1"/>
    <col min="8" max="10" width="8.77734375" style="5" customWidth="1"/>
    <col min="11" max="11" width="12.77734375" style="5" customWidth="1"/>
    <col min="12" max="16384" width="11.5546875" style="5"/>
  </cols>
  <sheetData>
    <row r="1" spans="1:11" ht="23.1" customHeight="1" x14ac:dyDescent="0.3">
      <c r="A1" s="2"/>
      <c r="B1" s="3" t="s">
        <v>0</v>
      </c>
      <c r="C1" s="29"/>
      <c r="D1" s="29"/>
      <c r="E1" s="29"/>
      <c r="F1" s="29"/>
      <c r="G1" s="4" t="s">
        <v>1</v>
      </c>
      <c r="H1" s="29"/>
      <c r="I1" s="29"/>
      <c r="J1" s="29"/>
      <c r="K1" s="29"/>
    </row>
    <row r="2" spans="1:11" ht="23.1" customHeight="1" x14ac:dyDescent="0.3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3.1" customHeight="1" x14ac:dyDescent="0.3">
      <c r="A3" s="3" t="s">
        <v>3</v>
      </c>
      <c r="B3" s="3" t="s">
        <v>4</v>
      </c>
      <c r="C3" s="29"/>
      <c r="D3" s="31"/>
      <c r="E3" s="31"/>
      <c r="F3" s="31"/>
      <c r="G3" s="31"/>
      <c r="H3" s="31"/>
      <c r="I3" s="31"/>
      <c r="J3" s="31"/>
      <c r="K3" s="31"/>
    </row>
    <row r="4" spans="1:11" ht="23.1" customHeight="1" x14ac:dyDescent="0.3">
      <c r="A4" s="3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3.1" customHeight="1" x14ac:dyDescent="0.3">
      <c r="A5" s="2"/>
      <c r="B5" s="3" t="s">
        <v>6</v>
      </c>
      <c r="C5" s="29"/>
      <c r="D5" s="30"/>
      <c r="E5" s="30"/>
      <c r="F5" s="30"/>
      <c r="G5" s="30"/>
      <c r="H5" s="30"/>
      <c r="I5" s="30"/>
      <c r="J5" s="30"/>
      <c r="K5" s="30"/>
    </row>
    <row r="6" spans="1:11" ht="23.1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3.1" customHeight="1" x14ac:dyDescent="0.25">
      <c r="A7" s="7" t="s">
        <v>7</v>
      </c>
      <c r="B7" s="7" t="s">
        <v>8</v>
      </c>
      <c r="C7" s="6"/>
      <c r="D7" s="6"/>
      <c r="E7" s="6"/>
      <c r="F7" s="6"/>
      <c r="G7" s="6"/>
      <c r="H7" s="6"/>
      <c r="I7" s="6"/>
      <c r="J7" s="6"/>
      <c r="K7" s="6"/>
    </row>
    <row r="8" spans="1:11" ht="23.1" customHeight="1" x14ac:dyDescent="0.25">
      <c r="A8" s="7" t="s">
        <v>9</v>
      </c>
      <c r="B8" s="7" t="s">
        <v>10</v>
      </c>
      <c r="C8" s="6"/>
      <c r="D8" s="6"/>
      <c r="E8" s="6"/>
      <c r="F8" s="6"/>
      <c r="G8" s="6"/>
      <c r="H8" s="6"/>
      <c r="I8" s="6"/>
      <c r="J8" s="6"/>
      <c r="K8" s="6"/>
    </row>
    <row r="9" spans="1:11" ht="23.1" customHeight="1" x14ac:dyDescent="0.25">
      <c r="A9" s="7" t="s">
        <v>11</v>
      </c>
      <c r="B9" s="7" t="s">
        <v>12</v>
      </c>
      <c r="C9" s="6"/>
      <c r="D9" s="6"/>
      <c r="E9" s="6"/>
      <c r="F9" s="6"/>
      <c r="G9" s="7" t="s">
        <v>13</v>
      </c>
      <c r="H9" s="6"/>
      <c r="I9" s="6"/>
      <c r="J9" s="6"/>
      <c r="K9" s="6"/>
    </row>
    <row r="10" spans="1:11" ht="23.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3.1" customHeight="1" x14ac:dyDescent="0.25">
      <c r="A11" s="8" t="s">
        <v>14</v>
      </c>
      <c r="B11" s="8" t="s">
        <v>15</v>
      </c>
      <c r="C11" s="9"/>
      <c r="D11" s="9"/>
      <c r="E11" s="9"/>
      <c r="F11" s="9"/>
      <c r="G11" s="9"/>
      <c r="H11" s="9"/>
      <c r="I11" s="9"/>
      <c r="J11" s="9"/>
      <c r="K11" s="6"/>
    </row>
    <row r="12" spans="1:11" ht="23.1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3.1" customHeight="1" x14ac:dyDescent="0.25">
      <c r="A13" s="11" t="s">
        <v>16</v>
      </c>
      <c r="B13" s="6"/>
      <c r="C13" s="12" t="s">
        <v>17</v>
      </c>
      <c r="D13" s="13" t="s">
        <v>18</v>
      </c>
      <c r="E13" s="12" t="s">
        <v>19</v>
      </c>
      <c r="F13" s="13" t="s">
        <v>20</v>
      </c>
      <c r="G13" s="12" t="s">
        <v>21</v>
      </c>
      <c r="H13" s="13" t="s">
        <v>17</v>
      </c>
      <c r="I13" s="12" t="s">
        <v>18</v>
      </c>
      <c r="J13" s="13" t="s">
        <v>19</v>
      </c>
      <c r="K13" s="12" t="s">
        <v>20</v>
      </c>
    </row>
    <row r="14" spans="1:11" ht="23.1" customHeight="1" x14ac:dyDescent="0.25">
      <c r="A14" s="11" t="s">
        <v>22</v>
      </c>
      <c r="B14" s="6"/>
      <c r="C14" s="12" t="s">
        <v>23</v>
      </c>
      <c r="D14" s="13" t="s">
        <v>24</v>
      </c>
      <c r="E14" s="14"/>
      <c r="F14" s="6"/>
      <c r="G14" s="15" t="s">
        <v>22</v>
      </c>
      <c r="H14" s="13" t="s">
        <v>23</v>
      </c>
      <c r="I14" s="12" t="s">
        <v>24</v>
      </c>
      <c r="J14" s="6"/>
      <c r="K14" s="14"/>
    </row>
    <row r="15" spans="1:11" ht="23.1" customHeight="1" x14ac:dyDescent="0.25">
      <c r="A15" s="16" t="s">
        <v>25</v>
      </c>
      <c r="B15" s="17"/>
      <c r="C15" s="17"/>
      <c r="D15" s="17"/>
      <c r="E15" s="17"/>
      <c r="F15" s="18"/>
      <c r="G15" s="16" t="s">
        <v>26</v>
      </c>
      <c r="H15" s="17"/>
      <c r="I15" s="17"/>
      <c r="J15" s="17"/>
      <c r="K15" s="18"/>
    </row>
    <row r="16" spans="1:11" ht="23.1" customHeight="1" x14ac:dyDescent="0.25">
      <c r="A16" s="19" t="s">
        <v>27</v>
      </c>
      <c r="B16" s="18"/>
      <c r="C16" s="20" t="s">
        <v>28</v>
      </c>
      <c r="D16" s="1">
        <v>464.65</v>
      </c>
      <c r="E16" s="1"/>
      <c r="F16" s="1">
        <f>MROUND(+D16*E16,0.05)</f>
        <v>0</v>
      </c>
      <c r="G16" s="16" t="s">
        <v>29</v>
      </c>
      <c r="H16" s="17"/>
      <c r="I16" s="17"/>
      <c r="J16" s="17"/>
      <c r="K16" s="18"/>
    </row>
    <row r="17" spans="1:11" ht="23.1" customHeight="1" x14ac:dyDescent="0.25">
      <c r="A17" s="19" t="s">
        <v>30</v>
      </c>
      <c r="B17" s="18"/>
      <c r="C17" s="20" t="s">
        <v>28</v>
      </c>
      <c r="D17" s="1">
        <v>218.55</v>
      </c>
      <c r="E17" s="1"/>
      <c r="F17" s="1">
        <f t="shared" ref="F17:F21" si="0">MROUND(+D17*E17,0.05)</f>
        <v>0</v>
      </c>
      <c r="G17" s="21" t="s">
        <v>147</v>
      </c>
      <c r="H17" s="20" t="s">
        <v>31</v>
      </c>
      <c r="I17" s="1">
        <v>18</v>
      </c>
      <c r="J17" s="1"/>
      <c r="K17" s="1">
        <f>MROUND(+I17*J17,0.05)</f>
        <v>0</v>
      </c>
    </row>
    <row r="18" spans="1:11" ht="23.1" customHeight="1" x14ac:dyDescent="0.25">
      <c r="A18" s="19" t="s">
        <v>32</v>
      </c>
      <c r="B18" s="18"/>
      <c r="C18" s="20" t="s">
        <v>28</v>
      </c>
      <c r="D18" s="1">
        <v>245.55</v>
      </c>
      <c r="E18" s="1">
        <v>0</v>
      </c>
      <c r="F18" s="1">
        <f t="shared" si="0"/>
        <v>0</v>
      </c>
      <c r="G18" s="21" t="s">
        <v>33</v>
      </c>
      <c r="H18" s="20" t="s">
        <v>31</v>
      </c>
      <c r="I18" s="1">
        <v>18</v>
      </c>
      <c r="J18" s="1"/>
      <c r="K18" s="1">
        <f t="shared" ref="K18:K26" si="1">MROUND(+I18*J18,0.05)</f>
        <v>0</v>
      </c>
    </row>
    <row r="19" spans="1:11" ht="23.1" customHeight="1" x14ac:dyDescent="0.25">
      <c r="A19" s="19" t="s">
        <v>34</v>
      </c>
      <c r="B19" s="18"/>
      <c r="C19" s="20" t="s">
        <v>28</v>
      </c>
      <c r="D19" s="1">
        <v>207</v>
      </c>
      <c r="E19" s="1">
        <v>0</v>
      </c>
      <c r="F19" s="1">
        <f t="shared" si="0"/>
        <v>0</v>
      </c>
      <c r="G19" s="21" t="s">
        <v>122</v>
      </c>
      <c r="H19" s="20" t="s">
        <v>31</v>
      </c>
      <c r="I19" s="1">
        <v>15.4</v>
      </c>
      <c r="J19" s="1"/>
      <c r="K19" s="1">
        <f t="shared" si="1"/>
        <v>0</v>
      </c>
    </row>
    <row r="20" spans="1:11" ht="23.1" customHeight="1" x14ac:dyDescent="0.25">
      <c r="A20" s="19" t="s">
        <v>135</v>
      </c>
      <c r="B20" s="18"/>
      <c r="C20" s="20" t="s">
        <v>28</v>
      </c>
      <c r="D20" s="1">
        <v>401.05</v>
      </c>
      <c r="E20" s="1">
        <v>0</v>
      </c>
      <c r="F20" s="1">
        <f t="shared" si="0"/>
        <v>0</v>
      </c>
      <c r="G20" s="22"/>
      <c r="H20" s="23"/>
      <c r="I20" s="24"/>
      <c r="J20" s="1"/>
      <c r="K20" s="1">
        <f t="shared" si="1"/>
        <v>0</v>
      </c>
    </row>
    <row r="21" spans="1:11" ht="23.1" customHeight="1" x14ac:dyDescent="0.25">
      <c r="A21" s="19" t="s">
        <v>127</v>
      </c>
      <c r="B21" s="18"/>
      <c r="C21" s="20" t="s">
        <v>28</v>
      </c>
      <c r="D21" s="1">
        <v>240.45</v>
      </c>
      <c r="E21" s="1">
        <v>0</v>
      </c>
      <c r="F21" s="1">
        <f t="shared" si="0"/>
        <v>0</v>
      </c>
      <c r="G21" s="21" t="s">
        <v>148</v>
      </c>
      <c r="H21" s="20" t="s">
        <v>31</v>
      </c>
      <c r="I21" s="1">
        <v>89.8</v>
      </c>
      <c r="J21" s="1"/>
      <c r="K21" s="1">
        <f t="shared" si="1"/>
        <v>0</v>
      </c>
    </row>
    <row r="22" spans="1:11" ht="23.1" customHeight="1" x14ac:dyDescent="0.25">
      <c r="A22" s="16" t="s">
        <v>35</v>
      </c>
      <c r="B22" s="17"/>
      <c r="C22" s="17"/>
      <c r="D22" s="17"/>
      <c r="E22" s="17"/>
      <c r="F22" s="18"/>
      <c r="G22" s="22"/>
      <c r="H22" s="23"/>
      <c r="I22" s="24"/>
      <c r="J22" s="1"/>
      <c r="K22" s="1">
        <f t="shared" si="1"/>
        <v>0</v>
      </c>
    </row>
    <row r="23" spans="1:11" ht="23.1" customHeight="1" x14ac:dyDescent="0.25">
      <c r="A23" s="16" t="s">
        <v>36</v>
      </c>
      <c r="B23" s="17"/>
      <c r="C23" s="17"/>
      <c r="D23" s="17"/>
      <c r="E23" s="17"/>
      <c r="F23" s="18"/>
      <c r="G23" s="21" t="s">
        <v>149</v>
      </c>
      <c r="H23" s="20" t="s">
        <v>31</v>
      </c>
      <c r="I23" s="1">
        <v>50.5</v>
      </c>
      <c r="J23" s="1"/>
      <c r="K23" s="1">
        <f t="shared" si="1"/>
        <v>0</v>
      </c>
    </row>
    <row r="24" spans="1:11" ht="23.1" customHeight="1" x14ac:dyDescent="0.25">
      <c r="A24" s="19" t="s">
        <v>37</v>
      </c>
      <c r="B24" s="18"/>
      <c r="C24" s="20" t="s">
        <v>31</v>
      </c>
      <c r="D24" s="1">
        <v>19.899999999999999</v>
      </c>
      <c r="E24" s="1">
        <v>0</v>
      </c>
      <c r="F24" s="1">
        <f>MROUND(+D24*E24,0.05)</f>
        <v>0</v>
      </c>
      <c r="G24" s="22"/>
      <c r="H24" s="23"/>
      <c r="I24" s="24"/>
      <c r="J24" s="1"/>
      <c r="K24" s="1">
        <f t="shared" si="1"/>
        <v>0</v>
      </c>
    </row>
    <row r="25" spans="1:11" ht="23.1" customHeight="1" x14ac:dyDescent="0.25">
      <c r="A25" s="19" t="s">
        <v>142</v>
      </c>
      <c r="B25" s="18"/>
      <c r="C25" s="20" t="s">
        <v>31</v>
      </c>
      <c r="D25" s="1">
        <v>39.9</v>
      </c>
      <c r="E25" s="1">
        <v>0</v>
      </c>
      <c r="F25" s="1">
        <f t="shared" ref="F25:F28" si="2">MROUND(+D25*E25,0.05)</f>
        <v>0</v>
      </c>
      <c r="G25" s="21" t="s">
        <v>123</v>
      </c>
      <c r="H25" s="20" t="s">
        <v>31</v>
      </c>
      <c r="I25" s="1">
        <v>21.6</v>
      </c>
      <c r="J25" s="1"/>
      <c r="K25" s="1">
        <f t="shared" si="1"/>
        <v>0</v>
      </c>
    </row>
    <row r="26" spans="1:11" ht="23.1" customHeight="1" x14ac:dyDescent="0.25">
      <c r="A26" s="34"/>
      <c r="B26" s="35"/>
      <c r="C26" s="23"/>
      <c r="D26" s="24"/>
      <c r="E26" s="1">
        <v>0</v>
      </c>
      <c r="F26" s="1">
        <f t="shared" si="2"/>
        <v>0</v>
      </c>
      <c r="G26" s="22"/>
      <c r="H26" s="23"/>
      <c r="I26" s="24"/>
      <c r="J26" s="1"/>
      <c r="K26" s="1">
        <f t="shared" si="1"/>
        <v>0</v>
      </c>
    </row>
    <row r="27" spans="1:11" ht="23.1" customHeight="1" x14ac:dyDescent="0.25">
      <c r="A27" s="34"/>
      <c r="B27" s="35"/>
      <c r="C27" s="23"/>
      <c r="D27" s="24"/>
      <c r="E27" s="1">
        <v>0</v>
      </c>
      <c r="F27" s="1">
        <f t="shared" si="2"/>
        <v>0</v>
      </c>
      <c r="G27" s="16" t="s">
        <v>42</v>
      </c>
      <c r="H27" s="17"/>
      <c r="I27" s="17"/>
      <c r="J27" s="17"/>
      <c r="K27" s="18"/>
    </row>
    <row r="28" spans="1:11" ht="23.1" customHeight="1" x14ac:dyDescent="0.25">
      <c r="A28" s="19" t="s">
        <v>38</v>
      </c>
      <c r="B28" s="18"/>
      <c r="C28" s="20" t="s">
        <v>31</v>
      </c>
      <c r="D28" s="1">
        <v>31.5</v>
      </c>
      <c r="E28" s="1">
        <v>0</v>
      </c>
      <c r="F28" s="1">
        <f t="shared" si="2"/>
        <v>0</v>
      </c>
      <c r="G28" s="21" t="s">
        <v>140</v>
      </c>
      <c r="H28" s="20" t="s">
        <v>44</v>
      </c>
      <c r="I28" s="1">
        <v>5.4</v>
      </c>
      <c r="J28" s="1"/>
      <c r="K28" s="1">
        <f>MROUND(+I28*J28,0.05)</f>
        <v>0</v>
      </c>
    </row>
    <row r="29" spans="1:11" ht="23.1" customHeight="1" x14ac:dyDescent="0.25">
      <c r="A29" s="19" t="s">
        <v>39</v>
      </c>
      <c r="B29" s="17"/>
      <c r="C29" s="17"/>
      <c r="D29" s="17"/>
      <c r="E29" s="17" t="s">
        <v>40</v>
      </c>
      <c r="F29" s="18"/>
      <c r="G29" s="21" t="s">
        <v>139</v>
      </c>
      <c r="H29" s="20" t="s">
        <v>44</v>
      </c>
      <c r="I29" s="1">
        <v>16.100000000000001</v>
      </c>
      <c r="J29" s="1"/>
      <c r="K29" s="1">
        <f t="shared" ref="K29:K42" si="3">MROUND(+I29*J29,0.05)</f>
        <v>0</v>
      </c>
    </row>
    <row r="30" spans="1:11" ht="23.1" customHeight="1" x14ac:dyDescent="0.25">
      <c r="A30" s="19" t="s">
        <v>41</v>
      </c>
      <c r="B30" s="18"/>
      <c r="C30" s="20" t="s">
        <v>31</v>
      </c>
      <c r="D30" s="1">
        <v>37.700000000000003</v>
      </c>
      <c r="E30" s="1">
        <v>0</v>
      </c>
      <c r="F30" s="1">
        <f>MROUND(+D30*E30,0.05)</f>
        <v>0</v>
      </c>
      <c r="G30" s="21" t="s">
        <v>47</v>
      </c>
      <c r="H30" s="20" t="s">
        <v>44</v>
      </c>
      <c r="I30" s="1">
        <v>12.7</v>
      </c>
      <c r="J30" s="1"/>
      <c r="K30" s="1">
        <f t="shared" si="3"/>
        <v>0</v>
      </c>
    </row>
    <row r="31" spans="1:11" ht="23.1" customHeight="1" x14ac:dyDescent="0.25">
      <c r="A31" s="19" t="s">
        <v>43</v>
      </c>
      <c r="B31" s="18"/>
      <c r="C31" s="20" t="s">
        <v>31</v>
      </c>
      <c r="D31" s="1">
        <v>63</v>
      </c>
      <c r="E31" s="1">
        <v>0</v>
      </c>
      <c r="F31" s="1">
        <f t="shared" ref="F31:F37" si="4">MROUND(+D31*E31,0.05)</f>
        <v>0</v>
      </c>
      <c r="G31" s="21" t="s">
        <v>49</v>
      </c>
      <c r="H31" s="20" t="s">
        <v>44</v>
      </c>
      <c r="I31" s="1">
        <v>16.3</v>
      </c>
      <c r="J31" s="1"/>
      <c r="K31" s="1">
        <f t="shared" si="3"/>
        <v>0</v>
      </c>
    </row>
    <row r="32" spans="1:11" ht="23.1" customHeight="1" x14ac:dyDescent="0.25">
      <c r="A32" s="19" t="s">
        <v>45</v>
      </c>
      <c r="B32" s="18"/>
      <c r="C32" s="20" t="s">
        <v>31</v>
      </c>
      <c r="D32" s="1">
        <v>59.8</v>
      </c>
      <c r="E32" s="1">
        <v>0</v>
      </c>
      <c r="F32" s="1">
        <f t="shared" si="4"/>
        <v>0</v>
      </c>
      <c r="G32" s="21" t="s">
        <v>50</v>
      </c>
      <c r="H32" s="20" t="s">
        <v>44</v>
      </c>
      <c r="I32" s="1">
        <v>5.8</v>
      </c>
      <c r="J32" s="1"/>
      <c r="K32" s="1">
        <f t="shared" si="3"/>
        <v>0</v>
      </c>
    </row>
    <row r="33" spans="1:11" ht="23.1" customHeight="1" x14ac:dyDescent="0.25">
      <c r="A33" s="19" t="s">
        <v>46</v>
      </c>
      <c r="B33" s="18"/>
      <c r="C33" s="20" t="s">
        <v>31</v>
      </c>
      <c r="D33" s="1">
        <v>94.3</v>
      </c>
      <c r="E33" s="1">
        <v>0</v>
      </c>
      <c r="F33" s="1">
        <f t="shared" si="4"/>
        <v>0</v>
      </c>
      <c r="G33" s="21" t="s">
        <v>52</v>
      </c>
      <c r="H33" s="20" t="s">
        <v>44</v>
      </c>
      <c r="I33" s="1">
        <v>10.9</v>
      </c>
      <c r="J33" s="1"/>
      <c r="K33" s="1">
        <f t="shared" si="3"/>
        <v>0</v>
      </c>
    </row>
    <row r="34" spans="1:11" ht="23.1" customHeight="1" x14ac:dyDescent="0.25">
      <c r="A34" s="19" t="s">
        <v>48</v>
      </c>
      <c r="B34" s="18"/>
      <c r="C34" s="20" t="s">
        <v>31</v>
      </c>
      <c r="D34" s="1">
        <v>19.899999999999999</v>
      </c>
      <c r="E34" s="1">
        <v>0</v>
      </c>
      <c r="F34" s="1">
        <f t="shared" si="4"/>
        <v>0</v>
      </c>
      <c r="G34" s="21" t="s">
        <v>54</v>
      </c>
      <c r="H34" s="20" t="s">
        <v>55</v>
      </c>
      <c r="I34" s="1">
        <v>24.6</v>
      </c>
      <c r="J34" s="1"/>
      <c r="K34" s="1">
        <f t="shared" si="3"/>
        <v>0</v>
      </c>
    </row>
    <row r="35" spans="1:11" ht="23.1" customHeight="1" x14ac:dyDescent="0.25">
      <c r="A35" s="19" t="s">
        <v>137</v>
      </c>
      <c r="B35" s="18"/>
      <c r="C35" s="20" t="s">
        <v>31</v>
      </c>
      <c r="D35" s="1">
        <v>142.69999999999999</v>
      </c>
      <c r="E35" s="1">
        <v>0</v>
      </c>
      <c r="F35" s="1">
        <f t="shared" si="4"/>
        <v>0</v>
      </c>
      <c r="G35" s="21" t="s">
        <v>57</v>
      </c>
      <c r="H35" s="20" t="s">
        <v>44</v>
      </c>
      <c r="I35" s="1">
        <v>1.6</v>
      </c>
      <c r="J35" s="1"/>
      <c r="K35" s="1">
        <f t="shared" si="3"/>
        <v>0</v>
      </c>
    </row>
    <row r="36" spans="1:11" ht="23.1" customHeight="1" x14ac:dyDescent="0.25">
      <c r="A36" s="19" t="s">
        <v>51</v>
      </c>
      <c r="B36" s="18"/>
      <c r="C36" s="20" t="s">
        <v>31</v>
      </c>
      <c r="D36" s="1">
        <v>79.7</v>
      </c>
      <c r="E36" s="1">
        <v>0</v>
      </c>
      <c r="F36" s="1">
        <f t="shared" si="4"/>
        <v>0</v>
      </c>
      <c r="G36" s="21" t="s">
        <v>59</v>
      </c>
      <c r="H36" s="20" t="s">
        <v>44</v>
      </c>
      <c r="I36" s="1">
        <v>5.4</v>
      </c>
      <c r="J36" s="1"/>
      <c r="K36" s="1">
        <f t="shared" si="3"/>
        <v>0</v>
      </c>
    </row>
    <row r="37" spans="1:11" ht="23.1" customHeight="1" x14ac:dyDescent="0.25">
      <c r="A37" s="19" t="s">
        <v>53</v>
      </c>
      <c r="B37" s="18"/>
      <c r="C37" s="20" t="s">
        <v>31</v>
      </c>
      <c r="D37" s="1">
        <v>59.8</v>
      </c>
      <c r="E37" s="1">
        <v>0</v>
      </c>
      <c r="F37" s="1">
        <f t="shared" si="4"/>
        <v>0</v>
      </c>
      <c r="G37" s="21" t="s">
        <v>141</v>
      </c>
      <c r="H37" s="20" t="s">
        <v>44</v>
      </c>
      <c r="I37" s="1">
        <v>7.3</v>
      </c>
      <c r="J37" s="1"/>
      <c r="K37" s="1">
        <f t="shared" si="3"/>
        <v>0</v>
      </c>
    </row>
    <row r="38" spans="1:11" ht="23.1" customHeight="1" x14ac:dyDescent="0.25">
      <c r="A38" s="16" t="s">
        <v>56</v>
      </c>
      <c r="B38" s="17"/>
      <c r="C38" s="17"/>
      <c r="D38" s="17"/>
      <c r="E38" s="17"/>
      <c r="F38" s="18"/>
      <c r="G38" s="21" t="s">
        <v>62</v>
      </c>
      <c r="H38" s="20" t="s">
        <v>63</v>
      </c>
      <c r="I38" s="1">
        <v>5.8</v>
      </c>
      <c r="J38" s="1"/>
      <c r="K38" s="1">
        <f t="shared" si="3"/>
        <v>0</v>
      </c>
    </row>
    <row r="39" spans="1:11" ht="23.1" customHeight="1" x14ac:dyDescent="0.25">
      <c r="A39" s="19" t="s">
        <v>58</v>
      </c>
      <c r="B39" s="18"/>
      <c r="C39" s="20" t="s">
        <v>44</v>
      </c>
      <c r="D39" s="1">
        <v>12</v>
      </c>
      <c r="E39" s="1">
        <v>0</v>
      </c>
      <c r="F39" s="1">
        <f>MROUND(+D39*E39,0.05)</f>
        <v>0</v>
      </c>
      <c r="G39" s="21" t="s">
        <v>64</v>
      </c>
      <c r="H39" s="20" t="s">
        <v>63</v>
      </c>
      <c r="I39" s="1">
        <v>5.8</v>
      </c>
      <c r="J39" s="1"/>
      <c r="K39" s="1">
        <f t="shared" si="3"/>
        <v>0</v>
      </c>
    </row>
    <row r="40" spans="1:11" ht="23.1" customHeight="1" x14ac:dyDescent="0.25">
      <c r="A40" s="19" t="s">
        <v>60</v>
      </c>
      <c r="B40" s="18"/>
      <c r="C40" s="20" t="s">
        <v>44</v>
      </c>
      <c r="D40" s="1">
        <v>24</v>
      </c>
      <c r="E40" s="1">
        <v>0</v>
      </c>
      <c r="F40" s="1">
        <f t="shared" ref="F40:F47" si="5">MROUND(+D40*E40,0.05)</f>
        <v>0</v>
      </c>
      <c r="G40" s="21" t="s">
        <v>151</v>
      </c>
      <c r="H40" s="20" t="s">
        <v>44</v>
      </c>
      <c r="I40" s="1">
        <v>25.3</v>
      </c>
      <c r="J40" s="1"/>
      <c r="K40" s="1">
        <f t="shared" si="3"/>
        <v>0</v>
      </c>
    </row>
    <row r="41" spans="1:11" ht="23.1" customHeight="1" x14ac:dyDescent="0.25">
      <c r="A41" s="19" t="s">
        <v>61</v>
      </c>
      <c r="B41" s="18"/>
      <c r="C41" s="20" t="s">
        <v>44</v>
      </c>
      <c r="D41" s="1">
        <v>37.700000000000003</v>
      </c>
      <c r="E41" s="1">
        <v>0</v>
      </c>
      <c r="F41" s="1">
        <f t="shared" si="5"/>
        <v>0</v>
      </c>
      <c r="G41" s="21" t="s">
        <v>67</v>
      </c>
      <c r="H41" s="20" t="s">
        <v>44</v>
      </c>
      <c r="I41" s="1">
        <v>3</v>
      </c>
      <c r="J41" s="1"/>
      <c r="K41" s="1">
        <f t="shared" si="3"/>
        <v>0</v>
      </c>
    </row>
    <row r="42" spans="1:11" ht="23.1" customHeight="1" x14ac:dyDescent="0.25">
      <c r="A42" s="19" t="s">
        <v>136</v>
      </c>
      <c r="B42" s="18"/>
      <c r="C42" s="20" t="s">
        <v>44</v>
      </c>
      <c r="D42" s="1">
        <v>15.7</v>
      </c>
      <c r="E42" s="1">
        <v>0</v>
      </c>
      <c r="F42" s="1">
        <f t="shared" si="5"/>
        <v>0</v>
      </c>
      <c r="G42" s="21" t="s">
        <v>124</v>
      </c>
      <c r="H42" s="20" t="s">
        <v>44</v>
      </c>
      <c r="I42" s="1">
        <v>14.3</v>
      </c>
      <c r="J42" s="1"/>
      <c r="K42" s="1">
        <f t="shared" si="3"/>
        <v>0</v>
      </c>
    </row>
    <row r="43" spans="1:11" ht="23.1" customHeight="1" x14ac:dyDescent="0.25">
      <c r="A43" s="19" t="s">
        <v>65</v>
      </c>
      <c r="B43" s="18"/>
      <c r="C43" s="20" t="s">
        <v>44</v>
      </c>
      <c r="D43" s="1">
        <v>19.899999999999999</v>
      </c>
      <c r="E43" s="1">
        <v>0</v>
      </c>
      <c r="F43" s="1">
        <f t="shared" si="5"/>
        <v>0</v>
      </c>
      <c r="G43" s="16" t="s">
        <v>72</v>
      </c>
      <c r="H43" s="17"/>
      <c r="I43" s="17"/>
      <c r="J43" s="17"/>
      <c r="K43" s="18"/>
    </row>
    <row r="44" spans="1:11" ht="23.1" customHeight="1" x14ac:dyDescent="0.25">
      <c r="A44" s="19" t="s">
        <v>138</v>
      </c>
      <c r="B44" s="18"/>
      <c r="C44" s="20" t="s">
        <v>44</v>
      </c>
      <c r="D44" s="1">
        <v>47.8</v>
      </c>
      <c r="E44" s="1">
        <v>0</v>
      </c>
      <c r="F44" s="1">
        <f t="shared" si="5"/>
        <v>0</v>
      </c>
      <c r="G44" s="21" t="s">
        <v>150</v>
      </c>
      <c r="H44" s="20" t="s">
        <v>73</v>
      </c>
      <c r="I44" s="1">
        <v>5.8</v>
      </c>
      <c r="J44" s="1"/>
      <c r="K44" s="1">
        <f>MROUND(+I44*J44,0.05)</f>
        <v>0</v>
      </c>
    </row>
    <row r="45" spans="1:11" ht="23.1" customHeight="1" x14ac:dyDescent="0.25">
      <c r="A45" s="19" t="s">
        <v>66</v>
      </c>
      <c r="B45" s="18"/>
      <c r="C45" s="20" t="s">
        <v>44</v>
      </c>
      <c r="D45" s="1">
        <v>37.700000000000003</v>
      </c>
      <c r="E45" s="1">
        <v>0</v>
      </c>
      <c r="F45" s="1">
        <f t="shared" si="5"/>
        <v>0</v>
      </c>
      <c r="G45" s="21" t="s">
        <v>75</v>
      </c>
      <c r="H45" s="20" t="s">
        <v>73</v>
      </c>
      <c r="I45" s="1">
        <v>10.1</v>
      </c>
      <c r="J45" s="1"/>
      <c r="K45" s="1">
        <f t="shared" ref="K45:K53" si="6">MROUND(+I45*J45,0.05)</f>
        <v>0</v>
      </c>
    </row>
    <row r="46" spans="1:11" ht="23.1" customHeight="1" x14ac:dyDescent="0.25">
      <c r="A46" s="19" t="s">
        <v>68</v>
      </c>
      <c r="B46" s="18"/>
      <c r="C46" s="20" t="s">
        <v>63</v>
      </c>
      <c r="D46" s="1">
        <v>79.7</v>
      </c>
      <c r="E46" s="1">
        <v>0</v>
      </c>
      <c r="F46" s="1">
        <f t="shared" si="5"/>
        <v>0</v>
      </c>
      <c r="G46" s="21" t="s">
        <v>77</v>
      </c>
      <c r="H46" s="20" t="s">
        <v>73</v>
      </c>
      <c r="I46" s="1">
        <v>5.8</v>
      </c>
      <c r="J46" s="1"/>
      <c r="K46" s="1">
        <f t="shared" si="6"/>
        <v>0</v>
      </c>
    </row>
    <row r="47" spans="1:11" ht="23.1" customHeight="1" x14ac:dyDescent="0.25">
      <c r="A47" s="19" t="s">
        <v>69</v>
      </c>
      <c r="B47" s="18"/>
      <c r="C47" s="20" t="s">
        <v>70</v>
      </c>
      <c r="D47" s="1">
        <v>19.899999999999999</v>
      </c>
      <c r="E47" s="1">
        <v>0</v>
      </c>
      <c r="F47" s="1">
        <f t="shared" si="5"/>
        <v>0</v>
      </c>
      <c r="G47" s="21" t="s">
        <v>79</v>
      </c>
      <c r="H47" s="20" t="s">
        <v>55</v>
      </c>
      <c r="I47" s="1">
        <v>19.8</v>
      </c>
      <c r="J47" s="1"/>
      <c r="K47" s="1">
        <f t="shared" si="6"/>
        <v>0</v>
      </c>
    </row>
    <row r="48" spans="1:11" ht="23.1" customHeight="1" x14ac:dyDescent="0.25">
      <c r="A48" s="16" t="s">
        <v>71</v>
      </c>
      <c r="B48" s="17"/>
      <c r="C48" s="17"/>
      <c r="D48" s="17"/>
      <c r="E48" s="17"/>
      <c r="F48" s="18"/>
      <c r="G48" s="21" t="s">
        <v>82</v>
      </c>
      <c r="H48" s="20" t="s">
        <v>73</v>
      </c>
      <c r="I48" s="1">
        <v>0.8</v>
      </c>
      <c r="J48" s="1"/>
      <c r="K48" s="1">
        <f t="shared" si="6"/>
        <v>0</v>
      </c>
    </row>
    <row r="49" spans="1:12" ht="23.1" customHeight="1" x14ac:dyDescent="0.25">
      <c r="A49" s="19" t="s">
        <v>143</v>
      </c>
      <c r="B49" s="18"/>
      <c r="C49" s="20" t="s">
        <v>73</v>
      </c>
      <c r="D49" s="1">
        <v>8</v>
      </c>
      <c r="E49" s="1">
        <v>0</v>
      </c>
      <c r="F49" s="1">
        <f>MROUND(+D49*E49,0.05)</f>
        <v>0</v>
      </c>
      <c r="G49" s="21" t="s">
        <v>125</v>
      </c>
      <c r="H49" s="20" t="s">
        <v>73</v>
      </c>
      <c r="I49" s="1">
        <v>3.2</v>
      </c>
      <c r="J49" s="1"/>
      <c r="K49" s="1">
        <f t="shared" si="6"/>
        <v>0</v>
      </c>
    </row>
    <row r="50" spans="1:12" ht="23.1" customHeight="1" x14ac:dyDescent="0.25">
      <c r="A50" s="19" t="s">
        <v>74</v>
      </c>
      <c r="B50" s="18"/>
      <c r="C50" s="20" t="s">
        <v>73</v>
      </c>
      <c r="D50" s="1">
        <v>12</v>
      </c>
      <c r="E50" s="1">
        <v>0</v>
      </c>
      <c r="F50" s="1">
        <f>MROUND(+D50*E50,0.05)</f>
        <v>0</v>
      </c>
      <c r="G50" s="21" t="s">
        <v>86</v>
      </c>
      <c r="H50" s="20" t="s">
        <v>73</v>
      </c>
      <c r="I50" s="1">
        <v>3</v>
      </c>
      <c r="J50" s="1"/>
      <c r="K50" s="1">
        <f t="shared" si="6"/>
        <v>0</v>
      </c>
    </row>
    <row r="51" spans="1:12" ht="23.1" customHeight="1" x14ac:dyDescent="0.25">
      <c r="A51" s="16" t="s">
        <v>76</v>
      </c>
      <c r="B51" s="17"/>
      <c r="C51" s="17"/>
      <c r="D51" s="17"/>
      <c r="E51" s="17"/>
      <c r="F51" s="18"/>
      <c r="G51" s="21" t="s">
        <v>126</v>
      </c>
      <c r="H51" s="20" t="s">
        <v>73</v>
      </c>
      <c r="I51" s="1">
        <v>4.3</v>
      </c>
      <c r="J51" s="1"/>
      <c r="K51" s="1">
        <f t="shared" si="6"/>
        <v>0</v>
      </c>
    </row>
    <row r="52" spans="1:12" ht="23.1" customHeight="1" x14ac:dyDescent="0.25">
      <c r="A52" s="16" t="s">
        <v>78</v>
      </c>
      <c r="B52" s="17"/>
      <c r="C52" s="17"/>
      <c r="D52" s="17"/>
      <c r="E52" s="17" t="s">
        <v>40</v>
      </c>
      <c r="F52" s="18"/>
      <c r="G52" s="21" t="s">
        <v>128</v>
      </c>
      <c r="H52" s="20" t="s">
        <v>129</v>
      </c>
      <c r="I52" s="1">
        <v>16</v>
      </c>
      <c r="J52" s="1"/>
      <c r="K52" s="1">
        <f t="shared" si="6"/>
        <v>0</v>
      </c>
    </row>
    <row r="53" spans="1:12" ht="23.1" customHeight="1" x14ac:dyDescent="0.25">
      <c r="A53" s="19" t="s">
        <v>80</v>
      </c>
      <c r="B53" s="18"/>
      <c r="C53" s="20" t="s">
        <v>81</v>
      </c>
      <c r="D53" s="1">
        <v>84</v>
      </c>
      <c r="E53" s="1">
        <v>0</v>
      </c>
      <c r="F53" s="1">
        <f>MROUND(+D53*E53,0.05)</f>
        <v>0</v>
      </c>
      <c r="G53" s="21" t="s">
        <v>130</v>
      </c>
      <c r="H53" s="20" t="s">
        <v>129</v>
      </c>
      <c r="I53" s="1">
        <v>22</v>
      </c>
      <c r="J53" s="1"/>
      <c r="K53" s="1">
        <f t="shared" si="6"/>
        <v>0</v>
      </c>
    </row>
    <row r="54" spans="1:12" ht="23.1" customHeight="1" x14ac:dyDescent="0.25">
      <c r="A54" s="19" t="s">
        <v>83</v>
      </c>
      <c r="B54" s="18"/>
      <c r="C54" s="20" t="s">
        <v>81</v>
      </c>
      <c r="D54" s="1">
        <v>40</v>
      </c>
      <c r="E54" s="1">
        <v>0</v>
      </c>
      <c r="F54" s="1">
        <f t="shared" ref="F54:F62" si="7">MROUND(+D54*E54,0.05)</f>
        <v>0</v>
      </c>
      <c r="G54" s="16" t="s">
        <v>89</v>
      </c>
      <c r="H54" s="17"/>
      <c r="I54" s="17"/>
      <c r="J54" s="17"/>
      <c r="K54" s="18"/>
    </row>
    <row r="55" spans="1:12" ht="23.1" customHeight="1" x14ac:dyDescent="0.25">
      <c r="A55" s="19" t="s">
        <v>84</v>
      </c>
      <c r="B55" s="18"/>
      <c r="C55" s="20" t="s">
        <v>81</v>
      </c>
      <c r="D55" s="1">
        <v>105</v>
      </c>
      <c r="E55" s="1">
        <v>0</v>
      </c>
      <c r="F55" s="1">
        <f t="shared" si="7"/>
        <v>0</v>
      </c>
      <c r="G55" s="21" t="s">
        <v>90</v>
      </c>
      <c r="H55" s="20" t="s">
        <v>91</v>
      </c>
      <c r="I55" s="1">
        <v>70.8</v>
      </c>
      <c r="J55" s="1"/>
      <c r="K55" s="1">
        <f>MROUND(+I55*J55,0.05)</f>
        <v>0</v>
      </c>
    </row>
    <row r="56" spans="1:12" ht="23.1" customHeight="1" x14ac:dyDescent="0.25">
      <c r="A56" s="19" t="s">
        <v>85</v>
      </c>
      <c r="B56" s="18"/>
      <c r="C56" s="20" t="s">
        <v>81</v>
      </c>
      <c r="D56" s="1">
        <v>105</v>
      </c>
      <c r="E56" s="1">
        <v>0</v>
      </c>
      <c r="F56" s="1">
        <f t="shared" si="7"/>
        <v>0</v>
      </c>
      <c r="G56" s="21" t="s">
        <v>92</v>
      </c>
      <c r="H56" s="20" t="s">
        <v>93</v>
      </c>
      <c r="I56" s="1">
        <v>14.6</v>
      </c>
      <c r="J56" s="1"/>
      <c r="K56" s="1">
        <f t="shared" ref="K56:K58" si="8">MROUND(+I56*J56,0.05)</f>
        <v>0</v>
      </c>
    </row>
    <row r="57" spans="1:12" ht="23.1" customHeight="1" x14ac:dyDescent="0.25">
      <c r="A57" s="19" t="s">
        <v>87</v>
      </c>
      <c r="B57" s="18"/>
      <c r="C57" s="20" t="s">
        <v>81</v>
      </c>
      <c r="D57" s="1">
        <v>12</v>
      </c>
      <c r="E57" s="1"/>
      <c r="F57" s="1">
        <f t="shared" si="7"/>
        <v>0</v>
      </c>
      <c r="G57" s="21" t="s">
        <v>94</v>
      </c>
      <c r="H57" s="20" t="s">
        <v>95</v>
      </c>
      <c r="I57" s="1">
        <v>41.7</v>
      </c>
      <c r="J57" s="1"/>
      <c r="K57" s="1">
        <f t="shared" si="8"/>
        <v>0</v>
      </c>
    </row>
    <row r="58" spans="1:12" ht="23.1" customHeight="1" x14ac:dyDescent="0.25">
      <c r="A58" s="19" t="s">
        <v>144</v>
      </c>
      <c r="B58" s="18"/>
      <c r="C58" s="20" t="s">
        <v>81</v>
      </c>
      <c r="D58" s="1">
        <v>19</v>
      </c>
      <c r="E58" s="1"/>
      <c r="F58" s="1">
        <f t="shared" si="7"/>
        <v>0</v>
      </c>
      <c r="G58" s="24"/>
      <c r="H58" s="24"/>
      <c r="I58" s="24"/>
      <c r="J58" s="1"/>
      <c r="K58" s="1">
        <f t="shared" si="8"/>
        <v>0</v>
      </c>
    </row>
    <row r="59" spans="1:12" ht="23.1" customHeight="1" x14ac:dyDescent="0.25">
      <c r="A59" s="19" t="s">
        <v>88</v>
      </c>
      <c r="B59" s="18"/>
      <c r="C59" s="20" t="s">
        <v>81</v>
      </c>
      <c r="D59" s="1">
        <v>32</v>
      </c>
      <c r="E59" s="1"/>
      <c r="F59" s="1">
        <f t="shared" si="7"/>
        <v>0</v>
      </c>
      <c r="G59" s="16" t="s">
        <v>98</v>
      </c>
      <c r="H59" s="25"/>
      <c r="I59" s="25"/>
      <c r="J59" s="25"/>
      <c r="K59" s="26"/>
    </row>
    <row r="60" spans="1:12" ht="23.1" customHeight="1" x14ac:dyDescent="0.25">
      <c r="A60" s="34"/>
      <c r="B60" s="35"/>
      <c r="C60" s="23"/>
      <c r="D60" s="24"/>
      <c r="E60" s="1"/>
      <c r="F60" s="1">
        <f t="shared" si="7"/>
        <v>0</v>
      </c>
      <c r="G60" s="22"/>
      <c r="H60" s="23"/>
      <c r="I60" s="24"/>
      <c r="J60" s="1">
        <v>0</v>
      </c>
      <c r="K60" s="1">
        <f>MROUND(+I60*J60,0.05)</f>
        <v>0</v>
      </c>
    </row>
    <row r="61" spans="1:12" ht="23.1" customHeight="1" x14ac:dyDescent="0.25">
      <c r="A61" s="19" t="s">
        <v>145</v>
      </c>
      <c r="B61" s="18"/>
      <c r="C61" s="20" t="s">
        <v>81</v>
      </c>
      <c r="D61" s="1">
        <v>19</v>
      </c>
      <c r="E61" s="1"/>
      <c r="F61" s="1">
        <f t="shared" si="7"/>
        <v>0</v>
      </c>
      <c r="G61" s="22"/>
      <c r="H61" s="23"/>
      <c r="I61" s="24"/>
      <c r="J61" s="1">
        <v>0</v>
      </c>
      <c r="K61" s="1">
        <f t="shared" ref="K61:K65" si="9">MROUND(+I61*J61,0.05)</f>
        <v>0</v>
      </c>
    </row>
    <row r="62" spans="1:12" ht="23.1" customHeight="1" x14ac:dyDescent="0.25">
      <c r="A62" s="19" t="s">
        <v>146</v>
      </c>
      <c r="B62" s="18"/>
      <c r="C62" s="20" t="s">
        <v>81</v>
      </c>
      <c r="D62" s="1">
        <v>25</v>
      </c>
      <c r="E62" s="1"/>
      <c r="F62" s="1">
        <f t="shared" si="7"/>
        <v>0</v>
      </c>
      <c r="G62" s="21"/>
      <c r="H62" s="20"/>
      <c r="I62" s="1"/>
      <c r="J62" s="1">
        <v>0</v>
      </c>
      <c r="K62" s="1">
        <f t="shared" si="9"/>
        <v>0</v>
      </c>
      <c r="L62" s="32"/>
    </row>
    <row r="63" spans="1:12" ht="23.1" customHeight="1" x14ac:dyDescent="0.25">
      <c r="A63" s="16" t="s">
        <v>96</v>
      </c>
      <c r="B63" s="17"/>
      <c r="C63" s="17"/>
      <c r="D63" s="17"/>
      <c r="E63" s="17"/>
      <c r="F63" s="17"/>
      <c r="G63" s="27"/>
      <c r="H63" s="28"/>
      <c r="I63" s="28"/>
      <c r="J63" s="28">
        <v>0</v>
      </c>
      <c r="K63" s="1">
        <f t="shared" si="9"/>
        <v>0</v>
      </c>
      <c r="L63" s="33"/>
    </row>
    <row r="64" spans="1:12" ht="23.1" customHeight="1" x14ac:dyDescent="0.25">
      <c r="A64" s="19" t="s">
        <v>97</v>
      </c>
      <c r="B64" s="18"/>
      <c r="C64" s="20" t="s">
        <v>81</v>
      </c>
      <c r="D64" s="1">
        <v>62</v>
      </c>
      <c r="E64" s="1">
        <v>0</v>
      </c>
      <c r="F64" s="1">
        <f>MROUND(+D64*E64,0.05)</f>
        <v>0</v>
      </c>
      <c r="G64" s="21" t="s">
        <v>131</v>
      </c>
      <c r="H64" s="20" t="s">
        <v>102</v>
      </c>
      <c r="I64" s="1">
        <v>4.3</v>
      </c>
      <c r="J64" s="1">
        <v>0</v>
      </c>
      <c r="K64" s="1">
        <f t="shared" si="9"/>
        <v>0</v>
      </c>
      <c r="L64" s="32"/>
    </row>
    <row r="65" spans="1:11" ht="23.1" customHeight="1" x14ac:dyDescent="0.25">
      <c r="A65" s="19" t="s">
        <v>99</v>
      </c>
      <c r="B65" s="18"/>
      <c r="C65" s="20" t="s">
        <v>81</v>
      </c>
      <c r="D65" s="1">
        <v>52</v>
      </c>
      <c r="E65" s="1">
        <v>0</v>
      </c>
      <c r="F65" s="1">
        <f t="shared" ref="F65:F69" si="10">MROUND(+D65*E65,0.05)</f>
        <v>0</v>
      </c>
      <c r="G65" s="21"/>
      <c r="H65" s="20"/>
      <c r="I65" s="1"/>
      <c r="J65" s="1"/>
      <c r="K65" s="1">
        <f t="shared" si="9"/>
        <v>0</v>
      </c>
    </row>
    <row r="66" spans="1:11" ht="23.1" customHeight="1" x14ac:dyDescent="0.25">
      <c r="A66" s="19" t="s">
        <v>100</v>
      </c>
      <c r="B66" s="18"/>
      <c r="C66" s="20" t="s">
        <v>81</v>
      </c>
      <c r="D66" s="1">
        <v>109</v>
      </c>
      <c r="E66" s="1">
        <v>0</v>
      </c>
      <c r="F66" s="1">
        <f t="shared" si="10"/>
        <v>0</v>
      </c>
      <c r="G66" s="16" t="s">
        <v>103</v>
      </c>
      <c r="H66" s="17"/>
      <c r="I66" s="17"/>
      <c r="J66" s="18"/>
      <c r="K66" s="28">
        <f>SUM(K17:K65)</f>
        <v>0</v>
      </c>
    </row>
    <row r="67" spans="1:11" ht="23.1" customHeight="1" x14ac:dyDescent="0.25">
      <c r="A67" s="19" t="s">
        <v>101</v>
      </c>
      <c r="B67" s="18"/>
      <c r="C67" s="20" t="s">
        <v>81</v>
      </c>
      <c r="D67" s="1">
        <v>62</v>
      </c>
      <c r="E67" s="1">
        <v>0</v>
      </c>
      <c r="F67" s="1">
        <f t="shared" si="10"/>
        <v>0</v>
      </c>
      <c r="G67" s="16" t="s">
        <v>105</v>
      </c>
      <c r="H67" s="17"/>
      <c r="I67" s="17"/>
      <c r="J67" s="18"/>
      <c r="K67" s="28">
        <f>SUM(F16:F21)</f>
        <v>0</v>
      </c>
    </row>
    <row r="68" spans="1:11" ht="23.1" customHeight="1" x14ac:dyDescent="0.25">
      <c r="A68" s="19"/>
      <c r="B68" s="18"/>
      <c r="C68" s="20"/>
      <c r="D68" s="1"/>
      <c r="E68" s="1"/>
      <c r="F68" s="1">
        <f t="shared" si="10"/>
        <v>0</v>
      </c>
      <c r="G68" s="16" t="s">
        <v>107</v>
      </c>
      <c r="H68" s="17"/>
      <c r="I68" s="17"/>
      <c r="J68" s="18"/>
      <c r="K68" s="28">
        <f>+F71</f>
        <v>0</v>
      </c>
    </row>
    <row r="69" spans="1:11" ht="23.1" customHeight="1" x14ac:dyDescent="0.25">
      <c r="A69" s="19"/>
      <c r="B69" s="18"/>
      <c r="C69" s="20"/>
      <c r="D69" s="1"/>
      <c r="E69" s="1"/>
      <c r="F69" s="1">
        <f t="shared" si="10"/>
        <v>0</v>
      </c>
      <c r="G69" s="16" t="s">
        <v>109</v>
      </c>
      <c r="H69" s="17"/>
      <c r="I69" s="17"/>
      <c r="J69" s="18"/>
      <c r="K69" s="28">
        <f>+F80</f>
        <v>0</v>
      </c>
    </row>
    <row r="70" spans="1:11" ht="23.1" customHeight="1" x14ac:dyDescent="0.25">
      <c r="A70" s="16" t="s">
        <v>104</v>
      </c>
      <c r="B70" s="25"/>
      <c r="C70" s="25"/>
      <c r="D70" s="25"/>
      <c r="E70" s="26"/>
      <c r="F70" s="28">
        <f>SUM(F24:F69)</f>
        <v>0</v>
      </c>
      <c r="G70" s="16" t="s">
        <v>111</v>
      </c>
      <c r="H70" s="17"/>
      <c r="I70" s="17"/>
      <c r="J70" s="18"/>
      <c r="K70" s="28">
        <f>SUM(K66:K69)</f>
        <v>0</v>
      </c>
    </row>
    <row r="71" spans="1:11" ht="23.1" customHeight="1" x14ac:dyDescent="0.25">
      <c r="A71" s="21" t="s">
        <v>106</v>
      </c>
      <c r="B71" s="1"/>
      <c r="C71" s="1"/>
      <c r="D71" s="1">
        <v>1</v>
      </c>
      <c r="E71" s="1"/>
      <c r="F71" s="28">
        <f>MROUND(+D71*F70,0.05)</f>
        <v>0</v>
      </c>
      <c r="G71" s="21" t="s">
        <v>121</v>
      </c>
      <c r="H71" s="1"/>
      <c r="I71" s="1">
        <v>1.25</v>
      </c>
      <c r="J71" s="1"/>
      <c r="K71" s="28">
        <f>MROUND(+I71*K70,0.05)</f>
        <v>0</v>
      </c>
    </row>
    <row r="72" spans="1:11" ht="23.1" customHeight="1" x14ac:dyDescent="0.25">
      <c r="A72" s="16" t="s">
        <v>108</v>
      </c>
      <c r="B72" s="17"/>
      <c r="C72" s="17"/>
      <c r="D72" s="17"/>
      <c r="E72" s="17"/>
      <c r="F72" s="18"/>
      <c r="G72" s="16" t="s">
        <v>114</v>
      </c>
      <c r="H72" s="17"/>
      <c r="I72" s="17"/>
      <c r="J72" s="17"/>
      <c r="K72" s="18"/>
    </row>
    <row r="73" spans="1:11" ht="23.1" customHeight="1" x14ac:dyDescent="0.25">
      <c r="A73" s="19" t="s">
        <v>110</v>
      </c>
      <c r="B73" s="18"/>
      <c r="C73" s="20" t="s">
        <v>81</v>
      </c>
      <c r="D73" s="1">
        <v>32</v>
      </c>
      <c r="E73" s="1">
        <v>0</v>
      </c>
      <c r="F73" s="1">
        <f>MROUND(+D73*E73,0.05)</f>
        <v>0</v>
      </c>
      <c r="G73" s="27"/>
      <c r="H73" s="20" t="s">
        <v>132</v>
      </c>
      <c r="I73" s="1"/>
      <c r="J73" s="1"/>
      <c r="K73" s="1">
        <f>MROUND(+I73*J73,0.05)</f>
        <v>0</v>
      </c>
    </row>
    <row r="74" spans="1:11" ht="23.1" customHeight="1" x14ac:dyDescent="0.25">
      <c r="A74" s="19" t="s">
        <v>112</v>
      </c>
      <c r="B74" s="18"/>
      <c r="C74" s="20" t="s">
        <v>81</v>
      </c>
      <c r="D74" s="1">
        <v>130</v>
      </c>
      <c r="E74" s="1">
        <v>0</v>
      </c>
      <c r="F74" s="1">
        <f t="shared" ref="F74:F79" si="11">MROUND(+D74*E74,0.05)</f>
        <v>0</v>
      </c>
      <c r="G74" s="27"/>
      <c r="H74" s="20" t="s">
        <v>132</v>
      </c>
      <c r="I74" s="1"/>
      <c r="J74" s="1"/>
      <c r="K74" s="1">
        <f t="shared" ref="K74:K75" si="12">MROUND(+I74*J74,0.05)</f>
        <v>0</v>
      </c>
    </row>
    <row r="75" spans="1:11" ht="23.1" customHeight="1" x14ac:dyDescent="0.25">
      <c r="A75" s="19" t="s">
        <v>113</v>
      </c>
      <c r="B75" s="18"/>
      <c r="C75" s="20" t="s">
        <v>81</v>
      </c>
      <c r="D75" s="1">
        <v>7</v>
      </c>
      <c r="E75" s="1">
        <v>0</v>
      </c>
      <c r="F75" s="1">
        <f t="shared" si="11"/>
        <v>0</v>
      </c>
      <c r="G75" s="27"/>
      <c r="H75" s="20" t="s">
        <v>132</v>
      </c>
      <c r="I75" s="1"/>
      <c r="J75" s="1"/>
      <c r="K75" s="1">
        <f t="shared" si="12"/>
        <v>0</v>
      </c>
    </row>
    <row r="76" spans="1:11" ht="23.1" customHeight="1" x14ac:dyDescent="0.25">
      <c r="A76" s="19" t="s">
        <v>115</v>
      </c>
      <c r="B76" s="18"/>
      <c r="C76" s="20" t="s">
        <v>81</v>
      </c>
      <c r="D76" s="1">
        <v>22</v>
      </c>
      <c r="E76" s="37">
        <v>0</v>
      </c>
      <c r="F76" s="1">
        <f t="shared" si="11"/>
        <v>0</v>
      </c>
      <c r="G76" s="27" t="s">
        <v>133</v>
      </c>
      <c r="H76" s="1"/>
      <c r="I76" s="1">
        <v>0</v>
      </c>
      <c r="J76" s="1">
        <v>0</v>
      </c>
      <c r="K76" s="1">
        <f>SUM(K73:K75)</f>
        <v>0</v>
      </c>
    </row>
    <row r="77" spans="1:11" ht="23.1" customHeight="1" x14ac:dyDescent="0.25">
      <c r="A77" s="19" t="s">
        <v>116</v>
      </c>
      <c r="B77" s="18"/>
      <c r="C77" s="20" t="s">
        <v>81</v>
      </c>
      <c r="D77" s="1">
        <v>24</v>
      </c>
      <c r="E77" s="1">
        <v>0</v>
      </c>
      <c r="F77" s="1">
        <f t="shared" si="11"/>
        <v>0</v>
      </c>
      <c r="G77" s="16"/>
      <c r="H77" s="17"/>
      <c r="I77" s="17"/>
      <c r="J77" s="17">
        <v>0</v>
      </c>
      <c r="K77" s="18"/>
    </row>
    <row r="78" spans="1:11" ht="23.1" customHeight="1" x14ac:dyDescent="0.25">
      <c r="A78" s="19" t="s">
        <v>120</v>
      </c>
      <c r="B78" s="18"/>
      <c r="C78" s="20" t="s">
        <v>81</v>
      </c>
      <c r="D78" s="1">
        <v>20</v>
      </c>
      <c r="E78" s="1"/>
      <c r="F78" s="1">
        <f t="shared" si="11"/>
        <v>0</v>
      </c>
      <c r="G78" s="27" t="s">
        <v>117</v>
      </c>
      <c r="H78" s="1"/>
      <c r="I78" s="1"/>
      <c r="J78" s="1"/>
      <c r="K78" s="1">
        <f>K71+K76</f>
        <v>0</v>
      </c>
    </row>
    <row r="79" spans="1:11" ht="23.1" customHeight="1" x14ac:dyDescent="0.25">
      <c r="A79" s="19"/>
      <c r="B79" s="18"/>
      <c r="C79" s="20"/>
      <c r="D79" s="1"/>
      <c r="E79" s="1"/>
      <c r="F79" s="1">
        <f t="shared" si="11"/>
        <v>0</v>
      </c>
      <c r="G79" s="27" t="s">
        <v>134</v>
      </c>
      <c r="H79" s="38">
        <v>8.1000000000000003E-2</v>
      </c>
      <c r="I79" s="1"/>
      <c r="J79" s="1"/>
      <c r="K79" s="1">
        <f>MROUND(K78*H79,0.05)</f>
        <v>0</v>
      </c>
    </row>
    <row r="80" spans="1:11" ht="23.1" customHeight="1" x14ac:dyDescent="0.25">
      <c r="A80" s="16" t="s">
        <v>118</v>
      </c>
      <c r="B80" s="17"/>
      <c r="C80" s="17"/>
      <c r="D80" s="17"/>
      <c r="E80" s="17"/>
      <c r="F80" s="1">
        <f>SUM(F73:F79)</f>
        <v>0</v>
      </c>
      <c r="G80" s="27" t="s">
        <v>119</v>
      </c>
      <c r="H80" s="1"/>
      <c r="I80" s="1"/>
      <c r="J80" s="1"/>
      <c r="K80" s="28">
        <f>SUM(K78:K79)</f>
        <v>0</v>
      </c>
    </row>
    <row r="81" spans="1:11" ht="23.1" customHeight="1" x14ac:dyDescent="0.25">
      <c r="A81" s="6" t="s">
        <v>153</v>
      </c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3.1" customHeight="1" x14ac:dyDescent="0.25">
      <c r="A82" s="36" t="s">
        <v>152</v>
      </c>
    </row>
  </sheetData>
  <customSheetViews>
    <customSheetView guid="{E805AF25-2E45-41B2-8A57-1A885D1CE9D5}" scale="50" showGridLines="0" zeroValues="0" fitToPage="1" topLeftCell="A55">
      <selection activeCell="I75" sqref="I75"/>
      <pageMargins left="0.70866141732283472" right="0.39370078740157483" top="0.78740157480314965" bottom="0.39370078740157483" header="0.43307086614173229" footer="0.51181102362204722"/>
      <printOptions horizontalCentered="1" verticalCentered="1"/>
      <pageSetup paperSize="9" scale="40" orientation="portrait" r:id="rId1"/>
      <headerFooter alignWithMargins="0">
        <oddHeader>&amp;L&amp;"Arial,Fett"&amp;20HO33
Standard AV93/DM01 ohne Plannachführung&amp;R&amp;"Arial,Fett"&amp;24 3.36</oddHeader>
      </headerFooter>
    </customSheetView>
  </customSheetViews>
  <phoneticPr fontId="0" type="noConversion"/>
  <printOptions horizontalCentered="1" verticalCentered="1"/>
  <pageMargins left="0.70866141732283472" right="0.39370078740157483" top="0.78740157480314965" bottom="0.39370078740157483" header="0.43307086614173229" footer="0.51181102362204722"/>
  <pageSetup paperSize="9" scale="40" orientation="portrait" r:id="rId2"/>
  <headerFooter alignWithMargins="0">
    <oddHeader>&amp;L&amp;14Handbuch der amtlichen Vermessung im Kanton Graubünden&amp;"Arial,Fett"&amp;20
HO33 &amp;K000000AV93/DM01&amp;R&amp;"Arial,Fett"&amp;14 3.36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8" sqref="C28"/>
    </sheetView>
  </sheetViews>
  <sheetFormatPr baseColWidth="10" defaultRowHeight="15" x14ac:dyDescent="0.2"/>
  <sheetData/>
  <customSheetViews>
    <customSheetView guid="{E805AF25-2E45-41B2-8A57-1A885D1CE9D5}">
      <selection activeCell="C28" sqref="C28"/>
      <pageMargins left="0.78740157499999996" right="0.78740157499999996" top="0.984251969" bottom="0.984251969" header="0.51181102300000003" footer="0.51181102300000003"/>
      <printOptions gridLines="1"/>
      <headerFooter alignWithMargins="0">
        <oddHeader>&amp;A</oddHeader>
        <oddFooter>Seite &amp;P</oddFooter>
      </headerFooter>
    </customSheetView>
  </customSheetViews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0AB787B820A64FAEEE65C24C543702" ma:contentTypeVersion="10" ma:contentTypeDescription="Ein neues Dokument erstellen." ma:contentTypeScope="" ma:versionID="9a179a39f9f690ffdea380f5c1a7dce2">
  <xsd:schema xmlns:xsd="http://www.w3.org/2001/XMLSchema" xmlns:xs="http://www.w3.org/2001/XMLSchema" xmlns:p="http://schemas.microsoft.com/office/2006/metadata/properties" xmlns:ns1="http://schemas.microsoft.com/sharepoint/v3" xmlns:ns2="65857b99-0061-4c0e-b1cb-1a20466e20ef" targetNamespace="http://schemas.microsoft.com/office/2006/metadata/properties" ma:root="true" ma:fieldsID="620d044f639e5f867c50c4a5b7fa5f2c" ns1:_="" ns2:_="">
    <xsd:import namespace="http://schemas.microsoft.com/sharepoint/v3"/>
    <xsd:import namespace="65857b99-0061-4c0e-b1cb-1a20466e20ef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2:K_x00fc_rzel" minOccurs="0"/>
                <xsd:element ref="ns2:Kategorie" minOccurs="0"/>
                <xsd:element ref="ns2:Thema" minOccurs="0"/>
                <xsd:element ref="ns2:Schlagwor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57b99-0061-4c0e-b1cb-1a20466e20ef" elementFormDefault="qualified">
    <xsd:import namespace="http://schemas.microsoft.com/office/2006/documentManagement/types"/>
    <xsd:import namespace="http://schemas.microsoft.com/office/infopath/2007/PartnerControls"/>
    <xsd:element name="K_x00fc_rzel" ma:index="9" nillable="true" ma:displayName="Kürzel" ma:internalName="K_x00fc_rzel">
      <xsd:simpleType>
        <xsd:restriction base="dms:Text">
          <xsd:maxLength value="255"/>
        </xsd:restriction>
      </xsd:simpleType>
    </xsd:element>
    <xsd:element name="Kategorie" ma:index="10" nillable="true" ma:displayName="Kategorie" ma:internalName="Kategorie">
      <xsd:simpleType>
        <xsd:restriction base="dms:Choice">
          <xsd:enumeration value="A. Rechtserlasse"/>
          <xsd:enumeration value="G. Beispiele"/>
          <xsd:enumeration value="E. Kreisschreiben"/>
          <xsd:enumeration value="C. Richtlinien und Empfehlungen"/>
          <xsd:enumeration value="D. Standards"/>
          <xsd:enumeration value="F. Vorlagen und Formulare"/>
          <xsd:enumeration value="B. Weisungen"/>
          <xsd:enumeration value="A. Relaschs giuridics"/>
          <xsd:enumeration value="B. Disposiziuns"/>
          <xsd:enumeration value="C. Directivas e recumandaziuns"/>
          <xsd:enumeration value="D. Standards"/>
          <xsd:enumeration value="E. Circularas"/>
          <xsd:enumeration value="F. Models e Formulars"/>
          <xsd:enumeration value="G. Exempels"/>
          <xsd:enumeration value="A. Decreti legali"/>
          <xsd:enumeration value="B. Disposizioni"/>
          <xsd:enumeration value="C. Direttive e raccomandazioni"/>
          <xsd:enumeration value="D. Gli standard"/>
          <xsd:enumeration value="E. Circolari"/>
          <xsd:enumeration value="F. Modelli e moduli"/>
          <xsd:enumeration value="G. Esempi"/>
        </xsd:restriction>
      </xsd:simpleType>
    </xsd:element>
    <xsd:element name="Thema" ma:index="11" nillable="true" ma:displayName="Thema" ma:default="AV" ma:internalName="Thema">
      <xsd:simpleType>
        <xsd:restriction base="dms:Choice">
          <xsd:enumeration value="AV"/>
          <xsd:enumeration value="KSAV"/>
          <xsd:enumeration value="KSGD"/>
          <xsd:enumeration value="KSGI"/>
          <xsd:enumeration value="KSIB"/>
          <xsd:enumeration value="KSNF"/>
          <xsd:enumeration value="LK"/>
          <xsd:enumeration value="ÖREB"/>
          <xsd:enumeration value="BR"/>
        </xsd:restriction>
      </xsd:simpleType>
    </xsd:element>
    <xsd:element name="Schlagworte" ma:index="12" nillable="true" ma:displayName="Schlagworte" ma:internalName="Schlagwor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Schlagworte xmlns="65857b99-0061-4c0e-b1cb-1a20466e20ef" xsi:nil="true"/>
    <Kategorie xmlns="65857b99-0061-4c0e-b1cb-1a20466e20ef">F. Vorlagen und Formulare</Kategorie>
    <Thema xmlns="65857b99-0061-4c0e-b1cb-1a20466e20ef">AV</Thema>
    <K_x00fc_rzel xmlns="65857b99-0061-4c0e-b1cb-1a20466e20ef">AVGR 600.901</K_x00fc_rzel>
  </documentManagement>
</p:properties>
</file>

<file path=customXml/itemProps1.xml><?xml version="1.0" encoding="utf-8"?>
<ds:datastoreItem xmlns:ds="http://schemas.openxmlformats.org/officeDocument/2006/customXml" ds:itemID="{6BA8A470-E722-48DE-B76D-4E77243DC4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F13BE0-8DC2-40D3-B0DB-75B59B0B596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889B92E-D952-47AA-B173-E8B6E77520A1}"/>
</file>

<file path=customXml/itemProps4.xml><?xml version="1.0" encoding="utf-8"?>
<ds:datastoreItem xmlns:ds="http://schemas.openxmlformats.org/officeDocument/2006/customXml" ds:itemID="{23D9D600-4B84-4C9E-BE3D-5FCBBA940052}">
  <ds:schemaRefs>
    <ds:schemaRef ds:uri="http://schemas.microsoft.com/sharepoint/v3"/>
    <ds:schemaRef ds:uri="http://purl.org/dc/terms/"/>
    <ds:schemaRef ds:uri="2e37ac88-e40f-4b5f-9130-34c23b08370d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9bbc5c3-42c9-4c30-b7a3-3f0c5e2a53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AV93</vt:lpstr>
      <vt:lpstr>Tabelle2</vt:lpstr>
      <vt:lpstr>'AV93'!Druckbereich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Mutationsabrechnung HO33, AV93/DM01</dc:title>
  <dc:subject/>
  <dc:creator>ALG</dc:creator>
  <cp:keywords>März 2019</cp:keywords>
  <dc:description>Formular Mutationsabrechnung HO33, AV93/DM01 ohne Plannachführung</dc:description>
  <cp:lastModifiedBy>Disch Monika</cp:lastModifiedBy>
  <cp:lastPrinted>2021-12-23T08:50:17Z</cp:lastPrinted>
  <dcterms:created xsi:type="dcterms:W3CDTF">2007-04-19T06:52:12Z</dcterms:created>
  <dcterms:modified xsi:type="dcterms:W3CDTF">2023-11-29T09:22:56Z</dcterms:modified>
  <cp:category>Berechnungsvorlage_Kanton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Order">
    <vt:lpwstr>10900.0000000000</vt:lpwstr>
  </property>
  <property fmtid="{D5CDD505-2E9C-101B-9397-08002B2CF9AE}" pid="4" name="Language">
    <vt:lpwstr>DE</vt:lpwstr>
  </property>
  <property fmtid="{D5CDD505-2E9C-101B-9397-08002B2CF9AE}" pid="5" name="UserField1">
    <vt:lpwstr>3.36</vt:lpwstr>
  </property>
  <property fmtid="{D5CDD505-2E9C-101B-9397-08002B2CF9AE}" pid="6" name="CustomerID">
    <vt:lpwstr>3.36</vt:lpwstr>
  </property>
  <property fmtid="{D5CDD505-2E9C-101B-9397-08002B2CF9AE}" pid="7" name="UserField3">
    <vt:lpwstr>RM</vt:lpwstr>
  </property>
  <property fmtid="{D5CDD505-2E9C-101B-9397-08002B2CF9AE}" pid="8" name="UserField2">
    <vt:lpwstr>IT</vt:lpwstr>
  </property>
  <property fmtid="{D5CDD505-2E9C-101B-9397-08002B2CF9AE}" pid="9" name="ContentTypeId">
    <vt:lpwstr>0x010100940AB787B820A64FAEEE65C24C543702</vt:lpwstr>
  </property>
  <property fmtid="{D5CDD505-2E9C-101B-9397-08002B2CF9AE}" pid="10" name="Sortierung">
    <vt:lpwstr>F</vt:lpwstr>
  </property>
</Properties>
</file>