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trlProps/ctrlProp2.xml" ContentType="application/vnd.ms-excel.contro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 - Statistik\1.Daten\00 GRUNDLAGEN (und VZ alt)\"/>
    </mc:Choice>
  </mc:AlternateContent>
  <workbookProtection lockStructure="1"/>
  <bookViews>
    <workbookView xWindow="-15" yWindow="-15" windowWidth="14400" windowHeight="14700"/>
  </bookViews>
  <sheets>
    <sheet name="2024" sheetId="3" r:id="rId1"/>
    <sheet name="Uebersetzungen" sheetId="4" state="hidden" r:id="rId2"/>
  </sheets>
  <definedNames>
    <definedName name="_xlnm._FilterDatabase" localSheetId="0" hidden="1">'2024'!$A$12:$D$112</definedName>
    <definedName name="_xlnm.Print_Area" localSheetId="0">'2024'!$A$1:$E$115</definedName>
  </definedNames>
  <calcPr calcId="162913" concurrentCalc="0"/>
</workbook>
</file>

<file path=xl/calcChain.xml><?xml version="1.0" encoding="utf-8"?>
<calcChain xmlns="http://schemas.openxmlformats.org/spreadsheetml/2006/main">
  <c r="A10" i="3" l="1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A118" i="3"/>
  <c r="A117" i="3"/>
  <c r="A115" i="3"/>
  <c r="D12" i="3"/>
  <c r="C12" i="3"/>
  <c r="B12" i="3"/>
  <c r="A12" i="3"/>
  <c r="A7" i="3"/>
  <c r="A9" i="3"/>
</calcChain>
</file>

<file path=xl/sharedStrings.xml><?xml version="1.0" encoding="utf-8"?>
<sst xmlns="http://schemas.openxmlformats.org/spreadsheetml/2006/main" count="300" uniqueCount="188">
  <si>
    <t>Gemeinde</t>
  </si>
  <si>
    <t>Vaz/Obervaz</t>
  </si>
  <si>
    <t>Lantsch/Lenz</t>
  </si>
  <si>
    <t>Albula/Alvra</t>
  </si>
  <si>
    <t>Brusio</t>
  </si>
  <si>
    <t>Poschiavo</t>
  </si>
  <si>
    <t>Falera</t>
  </si>
  <si>
    <t>Laax</t>
  </si>
  <si>
    <t>Sagogn</t>
  </si>
  <si>
    <t>Schluein</t>
  </si>
  <si>
    <t>Vals</t>
  </si>
  <si>
    <t>Lumnezia</t>
  </si>
  <si>
    <t>Ilanz/Glion</t>
  </si>
  <si>
    <t>Fürstenau</t>
  </si>
  <si>
    <t>Rothenbrunnen</t>
  </si>
  <si>
    <t>Scharans</t>
  </si>
  <si>
    <t>Sils im Domleschg</t>
  </si>
  <si>
    <t>Cazis</t>
  </si>
  <si>
    <t>Flerden</t>
  </si>
  <si>
    <t>Masein</t>
  </si>
  <si>
    <t>Thusis</t>
  </si>
  <si>
    <t>Tschappina</t>
  </si>
  <si>
    <t>Urmein</t>
  </si>
  <si>
    <t>Safiental</t>
  </si>
  <si>
    <t>Domleschg</t>
  </si>
  <si>
    <t>Avers</t>
  </si>
  <si>
    <t>Sufers</t>
  </si>
  <si>
    <t>Andeer</t>
  </si>
  <si>
    <t>Rongellen</t>
  </si>
  <si>
    <t>Zillis-Reischen</t>
  </si>
  <si>
    <t>Ferrera</t>
  </si>
  <si>
    <t>Bonaduz</t>
  </si>
  <si>
    <t>Domat/Ems</t>
  </si>
  <si>
    <t>Rhäzüns</t>
  </si>
  <si>
    <t>Felsberg</t>
  </si>
  <si>
    <t>Flims</t>
  </si>
  <si>
    <t>Tamins</t>
  </si>
  <si>
    <t>Trin</t>
  </si>
  <si>
    <t>Samnaun</t>
  </si>
  <si>
    <t>Scuol</t>
  </si>
  <si>
    <t>Valsot</t>
  </si>
  <si>
    <t>Bever</t>
  </si>
  <si>
    <t>Celerina/Schlarigna</t>
  </si>
  <si>
    <t>Madulain</t>
  </si>
  <si>
    <t>Pontresina</t>
  </si>
  <si>
    <t>Samedan</t>
  </si>
  <si>
    <t>S-chanf</t>
  </si>
  <si>
    <t>Silvaplana</t>
  </si>
  <si>
    <t>Zuoz</t>
  </si>
  <si>
    <t>Buseno</t>
  </si>
  <si>
    <t>Castaneda</t>
  </si>
  <si>
    <t>Rossa</t>
  </si>
  <si>
    <t>Santa Maria in Calanca</t>
  </si>
  <si>
    <t>Lostallo</t>
  </si>
  <si>
    <t>Mesocco</t>
  </si>
  <si>
    <t>Soazza</t>
  </si>
  <si>
    <t>Cama</t>
  </si>
  <si>
    <t>Grono</t>
  </si>
  <si>
    <t>San Vittore</t>
  </si>
  <si>
    <t>Val Müstair</t>
  </si>
  <si>
    <t>Davos</t>
  </si>
  <si>
    <t>Fideris</t>
  </si>
  <si>
    <t>Furna</t>
  </si>
  <si>
    <t>Jenaz</t>
  </si>
  <si>
    <t>Küblis</t>
  </si>
  <si>
    <t>Luzein</t>
  </si>
  <si>
    <t>Chur</t>
  </si>
  <si>
    <t>Churwalden</t>
  </si>
  <si>
    <t>Arosa</t>
  </si>
  <si>
    <t>Tschiertschen-Praden</t>
  </si>
  <si>
    <t>Trimmis</t>
  </si>
  <si>
    <t>Untervaz</t>
  </si>
  <si>
    <t>Zizers</t>
  </si>
  <si>
    <t>Fläsch</t>
  </si>
  <si>
    <t>Jenins</t>
  </si>
  <si>
    <t>Maienfeld</t>
  </si>
  <si>
    <t>Malans</t>
  </si>
  <si>
    <t>Landquart</t>
  </si>
  <si>
    <t>Grüsch</t>
  </si>
  <si>
    <t>Schiers</t>
  </si>
  <si>
    <t>Breil/Brigels</t>
  </si>
  <si>
    <t>Disentis/Mustér</t>
  </si>
  <si>
    <t>Medel (Lucmagn)</t>
  </si>
  <si>
    <t>Sumvitg</t>
  </si>
  <si>
    <t>Tujetsch</t>
  </si>
  <si>
    <t>Trun</t>
  </si>
  <si>
    <t>Surselva</t>
  </si>
  <si>
    <t>Prättigau</t>
  </si>
  <si>
    <t>Viamala</t>
  </si>
  <si>
    <t>Lenzerheide</t>
  </si>
  <si>
    <t>Bergün Filisur</t>
  </si>
  <si>
    <t>Valposchiavo</t>
  </si>
  <si>
    <t>Flims Laax</t>
  </si>
  <si>
    <t>Engadin St. Moritz</t>
  </si>
  <si>
    <t>San Bernardino, Mesolcina / Calanca</t>
  </si>
  <si>
    <t>Davos Klosters</t>
  </si>
  <si>
    <t xml:space="preserve">Bündner Herrschaft </t>
  </si>
  <si>
    <t>Disentis Sedrun</t>
  </si>
  <si>
    <t>Destination (Tourismus)</t>
  </si>
  <si>
    <t>Seewis im Prättigau</t>
  </si>
  <si>
    <t>Surses</t>
  </si>
  <si>
    <t>Zernez</t>
  </si>
  <si>
    <t>Conters im Prättigau</t>
  </si>
  <si>
    <t>Region</t>
  </si>
  <si>
    <t>Albula</t>
  </si>
  <si>
    <t>Bernina</t>
  </si>
  <si>
    <t>Imboden</t>
  </si>
  <si>
    <t>Maloja</t>
  </si>
  <si>
    <t>Moesa</t>
  </si>
  <si>
    <t>Plessur</t>
  </si>
  <si>
    <t>Obersaxen Mundaun</t>
  </si>
  <si>
    <t>Rheinwald</t>
  </si>
  <si>
    <t>Bregaglia Engadin*</t>
  </si>
  <si>
    <t>* Die Fraktion Maloja der Gemeinde Bregaglia zählt zur touristischen Destination Engadin St. Moritz</t>
  </si>
  <si>
    <t>Scuol Samnaun Val Müstair</t>
  </si>
  <si>
    <t>La Punt Chamues-ch</t>
  </si>
  <si>
    <t>Sils im Engadin/Segl</t>
  </si>
  <si>
    <t>Bregaglia</t>
  </si>
  <si>
    <t>St. Moritz</t>
  </si>
  <si>
    <t>Klosters</t>
  </si>
  <si>
    <t>Muntogna da Schons</t>
  </si>
  <si>
    <t>Val Surses (inkl. Gde Albula/Alvra)</t>
  </si>
  <si>
    <t>Schmitten (GR)</t>
  </si>
  <si>
    <t>Roveredo (GR)</t>
  </si>
  <si>
    <t>Calanca</t>
  </si>
  <si>
    <t>Tabelle</t>
  </si>
  <si>
    <t>Code</t>
  </si>
  <si>
    <t>DE</t>
  </si>
  <si>
    <t>RM</t>
  </si>
  <si>
    <t>IT</t>
  </si>
  <si>
    <t>Sprache</t>
  </si>
  <si>
    <t>&lt;Fachbereich&gt;</t>
  </si>
  <si>
    <t>Daten &amp; Statistik</t>
  </si>
  <si>
    <t>Datas &amp; Statistica</t>
  </si>
  <si>
    <t>Dati &amp; Statistica</t>
  </si>
  <si>
    <t>T1</t>
  </si>
  <si>
    <t>&lt;Titel&gt;</t>
  </si>
  <si>
    <t>&lt;UTitel&gt;</t>
  </si>
  <si>
    <t>T1-2</t>
  </si>
  <si>
    <t>&lt;SpaltenTitel_1&gt;</t>
  </si>
  <si>
    <t>&lt;SpaltenTitel_2&gt;</t>
  </si>
  <si>
    <t>&lt;SpaltenTitel_3&gt;</t>
  </si>
  <si>
    <t>&lt;Zeilentitel_1&gt;</t>
  </si>
  <si>
    <t>&lt;Zeilentitel_2&gt;</t>
  </si>
  <si>
    <t>&lt;Zeilentitel_3&gt;</t>
  </si>
  <si>
    <t>&lt;Zeilentitel_4&gt;</t>
  </si>
  <si>
    <t>&lt;Zeilentitel_5&gt;</t>
  </si>
  <si>
    <t>&lt;Zeilentitel_6&gt;</t>
  </si>
  <si>
    <t>&lt;Zeilentitel_7&gt;</t>
  </si>
  <si>
    <t>&lt;Zeilentitel_8&gt;</t>
  </si>
  <si>
    <t>&lt;Zeilentitel_9&gt;</t>
  </si>
  <si>
    <t>&lt;Zeilentitel_10&gt;</t>
  </si>
  <si>
    <t>&lt;Zeilentitel_11&gt;</t>
  </si>
  <si>
    <t>&lt;Legende_1&gt;</t>
  </si>
  <si>
    <t>&lt;Legende_2&gt;</t>
  </si>
  <si>
    <t>&lt;Legende_3&gt;</t>
  </si>
  <si>
    <t>&lt;Legende_4&gt;</t>
  </si>
  <si>
    <t>&lt;Quelle_1&gt;</t>
  </si>
  <si>
    <t>&lt;Aktualisierung&gt;</t>
  </si>
  <si>
    <t>Jahr 2024</t>
  </si>
  <si>
    <t>Anno 2024</t>
  </si>
  <si>
    <t>Panoramica delle strutture del cantone dei Grigioni (101 comuni)</t>
  </si>
  <si>
    <t>Onn 2024</t>
  </si>
  <si>
    <t>&lt;SpaltenTitel_4&gt;</t>
  </si>
  <si>
    <t>BFS - Nr.</t>
  </si>
  <si>
    <t>Vischnanca</t>
  </si>
  <si>
    <t>Regiun</t>
  </si>
  <si>
    <t>Comune</t>
  </si>
  <si>
    <t>Regione</t>
  </si>
  <si>
    <t>Destinazione (turistica)</t>
  </si>
  <si>
    <t>Destinaziun (turissem)</t>
  </si>
  <si>
    <t>* La frazione Maloja del comune di Bregaglia fa parte della destinazione turistica Engadin St. Moritz</t>
  </si>
  <si>
    <t>* La fracziun Malögia da la vischnanca da Bregaglia fa part da la destinaziun turistica Engadin St. Moritz</t>
  </si>
  <si>
    <t>Quelle: AWT (Daten &amp; Statistik)</t>
  </si>
  <si>
    <t>Funtauna: UET (Datas &amp; Statistica)</t>
  </si>
  <si>
    <t>Letztmals aktualisiert am: 13.02.2024</t>
  </si>
  <si>
    <t>Ultima actualisaziun: 13.02.2024</t>
  </si>
  <si>
    <t>Ulimo aggiornamento: 13.02.2024</t>
  </si>
  <si>
    <t>Nr. - UST</t>
  </si>
  <si>
    <t>Alvra</t>
  </si>
  <si>
    <t>Plaun</t>
  </si>
  <si>
    <t>Malöggia</t>
  </si>
  <si>
    <t>Engiadina Bassa/Val Müstair</t>
  </si>
  <si>
    <t>Prättigau/Davos</t>
  </si>
  <si>
    <t>Partenz/Tavau</t>
  </si>
  <si>
    <t>Fonte: UET (Dati &amp; Statistica)</t>
  </si>
  <si>
    <t>Übersicht über die institutionelle Gliederung des Kantons Graubünden (101 Gemeinden)</t>
  </si>
  <si>
    <t>Survista da la structura istituzionala dal chantun Grischun (101 vischnancas)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</si>
</sst>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14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4"/>
      <color rgb="FFFF0000"/>
      <name val="Arial"/>
      <family val="2"/>
    </font>
    <font>
      <sz val="8"/>
      <color rgb="FF000000"/>
      <name val="Segoe UI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CE1"/>
        <bgColor indexed="64"/>
      </patternFill>
    </fill>
  </fills>
  <borders count="18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ashed">
        <color indexed="64"/>
      </right>
      <top style="hair">
        <color indexed="64"/>
      </top>
      <bottom/>
      <diagonal/>
    </border>
    <border>
      <left style="medium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9">
    <xf numFmtId="0" fontId="0" fillId="0" borderId="0" xfId="0"/>
    <xf numFmtId="0" fontId="0" fillId="2" borderId="0" xfId="0" applyFill="1"/>
    <xf numFmtId="0" fontId="0" fillId="2" borderId="1" xfId="0" applyFill="1" applyBorder="1"/>
    <xf numFmtId="0" fontId="1" fillId="2" borderId="1" xfId="0" applyFont="1" applyFill="1" applyBorder="1"/>
    <xf numFmtId="0" fontId="0" fillId="2" borderId="2" xfId="0" applyFill="1" applyBorder="1"/>
    <xf numFmtId="164" fontId="1" fillId="2" borderId="0" xfId="1" applyNumberFormat="1" applyFont="1" applyFill="1" applyBorder="1"/>
    <xf numFmtId="164" fontId="4" fillId="2" borderId="0" xfId="1" applyNumberFormat="1" applyFont="1" applyFill="1" applyBorder="1"/>
    <xf numFmtId="164" fontId="5" fillId="2" borderId="0" xfId="1" applyNumberFormat="1" applyFont="1" applyFill="1"/>
    <xf numFmtId="0" fontId="1" fillId="2" borderId="3" xfId="0" applyFont="1" applyFill="1" applyBorder="1"/>
    <xf numFmtId="0" fontId="0" fillId="2" borderId="4" xfId="0" applyFill="1" applyBorder="1"/>
    <xf numFmtId="0" fontId="1" fillId="2" borderId="4" xfId="0" applyFont="1" applyFill="1" applyBorder="1"/>
    <xf numFmtId="0" fontId="0" fillId="2" borderId="0" xfId="0" applyFill="1" applyBorder="1"/>
    <xf numFmtId="164" fontId="3" fillId="2" borderId="0" xfId="1" applyNumberFormat="1" applyFont="1" applyFill="1" applyBorder="1"/>
    <xf numFmtId="0" fontId="8" fillId="3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9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center" wrapText="1"/>
    </xf>
    <xf numFmtId="0" fontId="5" fillId="6" borderId="0" xfId="0" applyFont="1" applyFill="1" applyBorder="1" applyAlignment="1">
      <alignment horizontal="left" vertical="top" wrapText="1"/>
    </xf>
    <xf numFmtId="0" fontId="10" fillId="6" borderId="0" xfId="0" applyFont="1" applyFill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10" fillId="6" borderId="0" xfId="0" applyFont="1" applyFill="1" applyBorder="1" applyAlignment="1">
      <alignment horizontal="left" vertical="top" wrapText="1"/>
    </xf>
    <xf numFmtId="0" fontId="2" fillId="7" borderId="5" xfId="0" applyFont="1" applyFill="1" applyBorder="1" applyAlignment="1">
      <alignment horizontal="left" vertical="center"/>
    </xf>
    <xf numFmtId="0" fontId="2" fillId="7" borderId="6" xfId="0" applyFont="1" applyFill="1" applyBorder="1" applyAlignment="1">
      <alignment vertical="center"/>
    </xf>
    <xf numFmtId="0" fontId="2" fillId="7" borderId="7" xfId="0" applyFont="1" applyFill="1" applyBorder="1" applyAlignment="1">
      <alignment vertical="center"/>
    </xf>
    <xf numFmtId="0" fontId="0" fillId="2" borderId="8" xfId="0" applyFill="1" applyBorder="1" applyAlignment="1">
      <alignment horizontal="left"/>
    </xf>
    <xf numFmtId="0" fontId="0" fillId="2" borderId="9" xfId="0" applyFill="1" applyBorder="1"/>
    <xf numFmtId="0" fontId="0" fillId="2" borderId="10" xfId="0" applyFill="1" applyBorder="1" applyAlignment="1">
      <alignment horizontal="left"/>
    </xf>
    <xf numFmtId="0" fontId="0" fillId="2" borderId="11" xfId="0" applyFill="1" applyBorder="1"/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4" xfId="0" applyFill="1" applyBorder="1"/>
    <xf numFmtId="0" fontId="0" fillId="2" borderId="15" xfId="0" applyFill="1" applyBorder="1" applyAlignment="1">
      <alignment horizontal="left"/>
    </xf>
    <xf numFmtId="0" fontId="0" fillId="2" borderId="16" xfId="0" applyFill="1" applyBorder="1"/>
    <xf numFmtId="0" fontId="1" fillId="2" borderId="16" xfId="0" applyFont="1" applyFill="1" applyBorder="1"/>
    <xf numFmtId="0" fontId="0" fillId="2" borderId="17" xfId="0" applyFill="1" applyBorder="1"/>
    <xf numFmtId="0" fontId="12" fillId="5" borderId="0" xfId="0" applyFont="1" applyFill="1" applyAlignment="1">
      <alignment horizontal="left" vertical="center"/>
    </xf>
    <xf numFmtId="0" fontId="13" fillId="5" borderId="0" xfId="0" applyFont="1" applyFill="1" applyAlignment="1">
      <alignment horizontal="left" vertical="top"/>
    </xf>
    <xf numFmtId="164" fontId="13" fillId="5" borderId="0" xfId="1" applyNumberFormat="1" applyFont="1" applyFill="1" applyBorder="1" applyAlignment="1" applyProtection="1">
      <alignment horizontal="left" vertical="top"/>
    </xf>
    <xf numFmtId="0" fontId="6" fillId="5" borderId="0" xfId="0" applyFont="1" applyFill="1" applyAlignment="1">
      <alignment horizontal="left" vertical="top"/>
    </xf>
    <xf numFmtId="0" fontId="5" fillId="2" borderId="0" xfId="0" applyFont="1" applyFill="1"/>
    <xf numFmtId="164" fontId="3" fillId="2" borderId="0" xfId="1" applyNumberFormat="1" applyFont="1" applyFill="1" applyBorder="1" applyAlignment="1">
      <alignment horizontal="left" vertical="top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5</xdr:row>
      <xdr:rowOff>28575</xdr:rowOff>
    </xdr:to>
    <xdr:pic>
      <xdr:nvPicPr>
        <xdr:cNvPr id="3125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720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152400</xdr:colOff>
      <xdr:row>0</xdr:row>
      <xdr:rowOff>19050</xdr:rowOff>
    </xdr:from>
    <xdr:to>
      <xdr:col>3</xdr:col>
      <xdr:colOff>2419350</xdr:colOff>
      <xdr:row>4</xdr:row>
      <xdr:rowOff>142875</xdr:rowOff>
    </xdr:to>
    <xdr:grpSp>
      <xdr:nvGrpSpPr>
        <xdr:cNvPr id="3126" name="Gruppieren 3"/>
        <xdr:cNvGrpSpPr>
          <a:grpSpLocks/>
        </xdr:cNvGrpSpPr>
      </xdr:nvGrpSpPr>
      <xdr:grpSpPr bwMode="auto">
        <a:xfrm>
          <a:off x="5010150" y="19050"/>
          <a:ext cx="2266950" cy="885825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122" name="Option Button 50" hidden="1">
                <a:extLst>
                  <a:ext uri="{63B3BB69-23CF-44E3-9099-C40C66FF867C}">
                    <a14:compatExt spid="_x0000_s3122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123" name="Option Button 51" hidden="1">
                <a:extLst>
                  <a:ext uri="{63B3BB69-23CF-44E3-9099-C40C66FF867C}">
                    <a14:compatExt spid="_x0000_s3123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124" name="Option Button 52" hidden="1">
                <a:extLst>
                  <a:ext uri="{63B3BB69-23CF-44E3-9099-C40C66FF867C}">
                    <a14:compatExt spid="_x0000_s3124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18"/>
  <sheetViews>
    <sheetView tabSelected="1" zoomScaleNormal="100" workbookViewId="0"/>
  </sheetViews>
  <sheetFormatPr baseColWidth="10" defaultRowHeight="12.75" x14ac:dyDescent="0.2"/>
  <cols>
    <col min="1" max="1" width="14.28515625" style="1" customWidth="1"/>
    <col min="2" max="2" width="25.28515625" style="1" customWidth="1"/>
    <col min="3" max="3" width="33.28515625" style="1" customWidth="1"/>
    <col min="4" max="4" width="42.140625" style="1" customWidth="1"/>
    <col min="5" max="16384" width="11.42578125" style="1"/>
  </cols>
  <sheetData>
    <row r="1" spans="1:5" s="11" customFormat="1" x14ac:dyDescent="0.2">
      <c r="A1" s="5"/>
      <c r="B1" s="5"/>
      <c r="C1" s="5"/>
      <c r="D1" s="5"/>
      <c r="E1" s="5"/>
    </row>
    <row r="2" spans="1:5" s="11" customFormat="1" ht="15.75" x14ac:dyDescent="0.25">
      <c r="A2" s="5"/>
      <c r="B2" s="12"/>
      <c r="C2" s="5"/>
      <c r="D2" s="5"/>
      <c r="E2" s="5"/>
    </row>
    <row r="3" spans="1:5" s="11" customFormat="1" ht="15.75" x14ac:dyDescent="0.25">
      <c r="A3" s="5"/>
      <c r="B3" s="12"/>
      <c r="C3" s="5"/>
      <c r="D3" s="5"/>
      <c r="E3" s="5"/>
    </row>
    <row r="4" spans="1:5" s="11" customFormat="1" ht="15.75" x14ac:dyDescent="0.25">
      <c r="A4" s="5"/>
      <c r="B4" s="12"/>
      <c r="C4" s="5"/>
      <c r="D4" s="5"/>
      <c r="E4" s="5"/>
    </row>
    <row r="5" spans="1:5" s="11" customFormat="1" x14ac:dyDescent="0.2">
      <c r="A5" s="5"/>
      <c r="B5" s="5"/>
      <c r="C5" s="5"/>
      <c r="D5" s="5"/>
      <c r="E5" s="5"/>
    </row>
    <row r="6" spans="1:5" s="11" customFormat="1" ht="10.5" customHeight="1" x14ac:dyDescent="0.2">
      <c r="A6" s="5"/>
      <c r="B6" s="5"/>
      <c r="C6" s="5"/>
      <c r="D6" s="5"/>
      <c r="E6" s="5"/>
    </row>
    <row r="7" spans="1:5" s="11" customFormat="1" ht="15.75" customHeight="1" x14ac:dyDescent="0.2">
      <c r="A7" s="48" t="str">
        <f>VLOOKUP("&lt;Fachbereich&gt;",Uebersetzungen!$B$3:$E$22,Uebersetzungen!$B$2+1,FALSE)</f>
        <v>Daten &amp; Statistik</v>
      </c>
      <c r="B7" s="48"/>
      <c r="C7" s="6"/>
      <c r="D7" s="6"/>
      <c r="E7" s="6"/>
    </row>
    <row r="8" spans="1:5" x14ac:dyDescent="0.2">
      <c r="A8" s="7"/>
      <c r="B8" s="7"/>
      <c r="C8" s="7"/>
      <c r="D8" s="7"/>
      <c r="E8" s="7"/>
    </row>
    <row r="9" spans="1:5" s="47" customFormat="1" ht="18" x14ac:dyDescent="0.2">
      <c r="A9" s="46" t="str">
        <f>VLOOKUP("&lt;Titel&gt;",Uebersetzungen!$B$3:$E$22,Uebersetzungen!$B$2+1,FALSE)</f>
        <v>Übersicht über die institutionelle Gliederung des Kantons Graubünden (101 Gemeinden)</v>
      </c>
      <c r="B9" s="44"/>
      <c r="C9" s="45"/>
      <c r="D9" s="45"/>
      <c r="E9" s="45"/>
    </row>
    <row r="10" spans="1:5" s="47" customFormat="1" x14ac:dyDescent="0.2">
      <c r="A10" s="43" t="str">
        <f>VLOOKUP("&lt;UTitel&gt;",Uebersetzungen!$B$3:$E$31,Uebersetzungen!$B$2+1,FALSE)</f>
        <v>Jahr 2024</v>
      </c>
      <c r="B10" s="44"/>
      <c r="C10" s="45"/>
      <c r="D10" s="45"/>
      <c r="E10" s="45"/>
    </row>
    <row r="11" spans="1:5" ht="13.5" thickBot="1" x14ac:dyDescent="0.25"/>
    <row r="12" spans="1:5" ht="23.25" customHeight="1" x14ac:dyDescent="0.2">
      <c r="A12" s="29" t="str">
        <f>VLOOKUP("&lt;SpaltenTitel_1&gt;",Uebersetzungen!$B$3:$E$31,Uebersetzungen!$B$2+1,FALSE)</f>
        <v>BFS - Nr.</v>
      </c>
      <c r="B12" s="30" t="str">
        <f>VLOOKUP("&lt;SpaltenTitel_2&gt;",Uebersetzungen!$B$3:$E$31,Uebersetzungen!$B$2+1,FALSE)</f>
        <v>Gemeinde</v>
      </c>
      <c r="C12" s="30" t="str">
        <f>VLOOKUP("&lt;SpaltenTitel_3&gt;",Uebersetzungen!$B$3:$E$31,Uebersetzungen!$B$2+1,FALSE)</f>
        <v>Region</v>
      </c>
      <c r="D12" s="31" t="str">
        <f>VLOOKUP("&lt;SpaltenTitel_4&gt;",Uebersetzungen!$B$3:$E$31,Uebersetzungen!$B$2+1,FALSE)</f>
        <v>Destination (Tourismus)</v>
      </c>
    </row>
    <row r="13" spans="1:5" x14ac:dyDescent="0.2">
      <c r="A13" s="32">
        <v>3506</v>
      </c>
      <c r="B13" s="4" t="s">
        <v>1</v>
      </c>
      <c r="C13" s="4" t="str">
        <f>VLOOKUP("&lt;Zeilentitel_1&gt;",Uebersetzungen!$B$3:$E$31,Uebersetzungen!$B$2+1,FALSE)</f>
        <v>Albula</v>
      </c>
      <c r="D13" s="33" t="s">
        <v>89</v>
      </c>
    </row>
    <row r="14" spans="1:5" x14ac:dyDescent="0.2">
      <c r="A14" s="34">
        <v>3513</v>
      </c>
      <c r="B14" s="2" t="s">
        <v>2</v>
      </c>
      <c r="C14" s="2" t="str">
        <f>VLOOKUP("&lt;Zeilentitel_1&gt;",Uebersetzungen!$B$3:$E$31,Uebersetzungen!$B$2+1,FALSE)</f>
        <v>Albula</v>
      </c>
      <c r="D14" s="35" t="s">
        <v>89</v>
      </c>
    </row>
    <row r="15" spans="1:5" x14ac:dyDescent="0.2">
      <c r="A15" s="34">
        <v>3514</v>
      </c>
      <c r="B15" s="2" t="s">
        <v>122</v>
      </c>
      <c r="C15" s="2" t="str">
        <f>VLOOKUP("&lt;Zeilentitel_1&gt;",Uebersetzungen!$B$3:$E$31,Uebersetzungen!$B$2+1,FALSE)</f>
        <v>Albula</v>
      </c>
      <c r="D15" s="35" t="s">
        <v>121</v>
      </c>
    </row>
    <row r="16" spans="1:5" x14ac:dyDescent="0.2">
      <c r="A16" s="34">
        <v>3542</v>
      </c>
      <c r="B16" s="2" t="s">
        <v>3</v>
      </c>
      <c r="C16" s="2" t="str">
        <f>VLOOKUP("&lt;Zeilentitel_1&gt;",Uebersetzungen!$B$3:$E$31,Uebersetzungen!$B$2+1,FALSE)</f>
        <v>Albula</v>
      </c>
      <c r="D16" s="35" t="s">
        <v>121</v>
      </c>
    </row>
    <row r="17" spans="1:4" x14ac:dyDescent="0.2">
      <c r="A17" s="34">
        <v>3543</v>
      </c>
      <c r="B17" s="2" t="s">
        <v>100</v>
      </c>
      <c r="C17" s="2" t="str">
        <f>VLOOKUP("&lt;Zeilentitel_1&gt;",Uebersetzungen!$B$3:$E$31,Uebersetzungen!$B$2+1,FALSE)</f>
        <v>Albula</v>
      </c>
      <c r="D17" s="35" t="s">
        <v>121</v>
      </c>
    </row>
    <row r="18" spans="1:4" x14ac:dyDescent="0.2">
      <c r="A18" s="34">
        <v>3544</v>
      </c>
      <c r="B18" s="2" t="s">
        <v>90</v>
      </c>
      <c r="C18" s="2" t="str">
        <f>VLOOKUP("&lt;Zeilentitel_1&gt;",Uebersetzungen!$B$3:$E$31,Uebersetzungen!$B$2+1,FALSE)</f>
        <v>Albula</v>
      </c>
      <c r="D18" s="35" t="s">
        <v>90</v>
      </c>
    </row>
    <row r="19" spans="1:4" x14ac:dyDescent="0.2">
      <c r="A19" s="34">
        <v>3551</v>
      </c>
      <c r="B19" s="2" t="s">
        <v>4</v>
      </c>
      <c r="C19" s="2" t="str">
        <f>VLOOKUP("&lt;Zeilentitel_2&gt;",Uebersetzungen!$B$3:$E$31,Uebersetzungen!$B$2+1,FALSE)</f>
        <v>Bernina</v>
      </c>
      <c r="D19" s="35" t="s">
        <v>91</v>
      </c>
    </row>
    <row r="20" spans="1:4" x14ac:dyDescent="0.2">
      <c r="A20" s="34">
        <v>3561</v>
      </c>
      <c r="B20" s="2" t="s">
        <v>5</v>
      </c>
      <c r="C20" s="2" t="str">
        <f>VLOOKUP("&lt;Zeilentitel_2&gt;",Uebersetzungen!$B$3:$E$31,Uebersetzungen!$B$2+1,FALSE)</f>
        <v>Bernina</v>
      </c>
      <c r="D20" s="35" t="s">
        <v>91</v>
      </c>
    </row>
    <row r="21" spans="1:4" x14ac:dyDescent="0.2">
      <c r="A21" s="34">
        <v>3746</v>
      </c>
      <c r="B21" s="2" t="s">
        <v>101</v>
      </c>
      <c r="C21" s="3" t="str">
        <f>VLOOKUP("&lt;Zeilentitel_3&gt;",Uebersetzungen!$B$3:$E$31,Uebersetzungen!$B$2+1,FALSE)</f>
        <v>Engiadina Bassa/Val Müstair</v>
      </c>
      <c r="D21" s="35" t="s">
        <v>114</v>
      </c>
    </row>
    <row r="22" spans="1:4" x14ac:dyDescent="0.2">
      <c r="A22" s="34">
        <v>3752</v>
      </c>
      <c r="B22" s="2" t="s">
        <v>38</v>
      </c>
      <c r="C22" s="3" t="str">
        <f>VLOOKUP("&lt;Zeilentitel_3&gt;",Uebersetzungen!$B$3:$E$31,Uebersetzungen!$B$2+1,FALSE)</f>
        <v>Engiadina Bassa/Val Müstair</v>
      </c>
      <c r="D22" s="35" t="s">
        <v>114</v>
      </c>
    </row>
    <row r="23" spans="1:4" x14ac:dyDescent="0.2">
      <c r="A23" s="34">
        <v>3762</v>
      </c>
      <c r="B23" s="2" t="s">
        <v>39</v>
      </c>
      <c r="C23" s="3" t="str">
        <f>VLOOKUP("&lt;Zeilentitel_3&gt;",Uebersetzungen!$B$3:$E$31,Uebersetzungen!$B$2+1,FALSE)</f>
        <v>Engiadina Bassa/Val Müstair</v>
      </c>
      <c r="D23" s="35" t="s">
        <v>114</v>
      </c>
    </row>
    <row r="24" spans="1:4" x14ac:dyDescent="0.2">
      <c r="A24" s="34">
        <v>3764</v>
      </c>
      <c r="B24" s="2" t="s">
        <v>40</v>
      </c>
      <c r="C24" s="3" t="str">
        <f>VLOOKUP("&lt;Zeilentitel_3&gt;",Uebersetzungen!$B$3:$E$31,Uebersetzungen!$B$2+1,FALSE)</f>
        <v>Engiadina Bassa/Val Müstair</v>
      </c>
      <c r="D24" s="35" t="s">
        <v>114</v>
      </c>
    </row>
    <row r="25" spans="1:4" x14ac:dyDescent="0.2">
      <c r="A25" s="34">
        <v>3847</v>
      </c>
      <c r="B25" s="2" t="s">
        <v>59</v>
      </c>
      <c r="C25" s="3" t="str">
        <f>VLOOKUP("&lt;Zeilentitel_3&gt;",Uebersetzungen!$B$3:$E$31,Uebersetzungen!$B$2+1,FALSE)</f>
        <v>Engiadina Bassa/Val Müstair</v>
      </c>
      <c r="D25" s="35" t="s">
        <v>114</v>
      </c>
    </row>
    <row r="26" spans="1:4" x14ac:dyDescent="0.2">
      <c r="A26" s="34">
        <v>3721</v>
      </c>
      <c r="B26" s="2" t="s">
        <v>31</v>
      </c>
      <c r="C26" s="3" t="str">
        <f>VLOOKUP("&lt;Zeilentitel_4&gt;",Uebersetzungen!$B$3:$E$31,Uebersetzungen!$B$2+1,FALSE)</f>
        <v>Imboden</v>
      </c>
      <c r="D26" s="35" t="s">
        <v>66</v>
      </c>
    </row>
    <row r="27" spans="1:4" x14ac:dyDescent="0.2">
      <c r="A27" s="34">
        <v>3722</v>
      </c>
      <c r="B27" s="2" t="s">
        <v>32</v>
      </c>
      <c r="C27" s="3" t="str">
        <f>VLOOKUP("&lt;Zeilentitel_4&gt;",Uebersetzungen!$B$3:$E$31,Uebersetzungen!$B$2+1,FALSE)</f>
        <v>Imboden</v>
      </c>
      <c r="D27" s="35" t="s">
        <v>66</v>
      </c>
    </row>
    <row r="28" spans="1:4" x14ac:dyDescent="0.2">
      <c r="A28" s="34">
        <v>3723</v>
      </c>
      <c r="B28" s="2" t="s">
        <v>33</v>
      </c>
      <c r="C28" s="3" t="str">
        <f>VLOOKUP("&lt;Zeilentitel_4&gt;",Uebersetzungen!$B$3:$E$31,Uebersetzungen!$B$2+1,FALSE)</f>
        <v>Imboden</v>
      </c>
      <c r="D28" s="35" t="s">
        <v>66</v>
      </c>
    </row>
    <row r="29" spans="1:4" x14ac:dyDescent="0.2">
      <c r="A29" s="34">
        <v>3731</v>
      </c>
      <c r="B29" s="2" t="s">
        <v>34</v>
      </c>
      <c r="C29" s="3" t="str">
        <f>VLOOKUP("&lt;Zeilentitel_4&gt;",Uebersetzungen!$B$3:$E$31,Uebersetzungen!$B$2+1,FALSE)</f>
        <v>Imboden</v>
      </c>
      <c r="D29" s="35" t="s">
        <v>66</v>
      </c>
    </row>
    <row r="30" spans="1:4" x14ac:dyDescent="0.2">
      <c r="A30" s="34">
        <v>3732</v>
      </c>
      <c r="B30" s="2" t="s">
        <v>35</v>
      </c>
      <c r="C30" s="3" t="str">
        <f>VLOOKUP("&lt;Zeilentitel_4&gt;",Uebersetzungen!$B$3:$E$31,Uebersetzungen!$B$2+1,FALSE)</f>
        <v>Imboden</v>
      </c>
      <c r="D30" s="35" t="s">
        <v>92</v>
      </c>
    </row>
    <row r="31" spans="1:4" x14ac:dyDescent="0.2">
      <c r="A31" s="34">
        <v>3733</v>
      </c>
      <c r="B31" s="2" t="s">
        <v>36</v>
      </c>
      <c r="C31" s="3" t="str">
        <f>VLOOKUP("&lt;Zeilentitel_4&gt;",Uebersetzungen!$B$3:$E$31,Uebersetzungen!$B$2+1,FALSE)</f>
        <v>Imboden</v>
      </c>
      <c r="D31" s="35" t="s">
        <v>66</v>
      </c>
    </row>
    <row r="32" spans="1:4" x14ac:dyDescent="0.2">
      <c r="A32" s="34">
        <v>3734</v>
      </c>
      <c r="B32" s="2" t="s">
        <v>37</v>
      </c>
      <c r="C32" s="3" t="str">
        <f>VLOOKUP("&lt;Zeilentitel_4&gt;",Uebersetzungen!$B$3:$E$31,Uebersetzungen!$B$2+1,FALSE)</f>
        <v>Imboden</v>
      </c>
      <c r="D32" s="35" t="s">
        <v>92</v>
      </c>
    </row>
    <row r="33" spans="1:4" x14ac:dyDescent="0.2">
      <c r="A33" s="34">
        <v>3945</v>
      </c>
      <c r="B33" s="2" t="s">
        <v>70</v>
      </c>
      <c r="C33" s="3" t="str">
        <f>VLOOKUP("&lt;Zeilentitel_5&gt;",Uebersetzungen!$B$3:$E$31,Uebersetzungen!$B$2+1,FALSE)</f>
        <v>Landquart</v>
      </c>
      <c r="D33" s="35" t="s">
        <v>96</v>
      </c>
    </row>
    <row r="34" spans="1:4" x14ac:dyDescent="0.2">
      <c r="A34" s="34">
        <v>3946</v>
      </c>
      <c r="B34" s="2" t="s">
        <v>71</v>
      </c>
      <c r="C34" s="3" t="str">
        <f>VLOOKUP("&lt;Zeilentitel_5&gt;",Uebersetzungen!$B$3:$E$31,Uebersetzungen!$B$2+1,FALSE)</f>
        <v>Landquart</v>
      </c>
      <c r="D34" s="35" t="s">
        <v>96</v>
      </c>
    </row>
    <row r="35" spans="1:4" x14ac:dyDescent="0.2">
      <c r="A35" s="34">
        <v>3947</v>
      </c>
      <c r="B35" s="2" t="s">
        <v>72</v>
      </c>
      <c r="C35" s="3" t="str">
        <f>VLOOKUP("&lt;Zeilentitel_5&gt;",Uebersetzungen!$B$3:$E$31,Uebersetzungen!$B$2+1,FALSE)</f>
        <v>Landquart</v>
      </c>
      <c r="D35" s="35" t="s">
        <v>96</v>
      </c>
    </row>
    <row r="36" spans="1:4" x14ac:dyDescent="0.2">
      <c r="A36" s="34">
        <v>3951</v>
      </c>
      <c r="B36" s="2" t="s">
        <v>73</v>
      </c>
      <c r="C36" s="3" t="str">
        <f>VLOOKUP("&lt;Zeilentitel_5&gt;",Uebersetzungen!$B$3:$E$31,Uebersetzungen!$B$2+1,FALSE)</f>
        <v>Landquart</v>
      </c>
      <c r="D36" s="35" t="s">
        <v>96</v>
      </c>
    </row>
    <row r="37" spans="1:4" x14ac:dyDescent="0.2">
      <c r="A37" s="34">
        <v>3952</v>
      </c>
      <c r="B37" s="2" t="s">
        <v>74</v>
      </c>
      <c r="C37" s="3" t="str">
        <f>VLOOKUP("&lt;Zeilentitel_5&gt;",Uebersetzungen!$B$3:$E$31,Uebersetzungen!$B$2+1,FALSE)</f>
        <v>Landquart</v>
      </c>
      <c r="D37" s="35" t="s">
        <v>96</v>
      </c>
    </row>
    <row r="38" spans="1:4" x14ac:dyDescent="0.2">
      <c r="A38" s="34">
        <v>3953</v>
      </c>
      <c r="B38" s="2" t="s">
        <v>75</v>
      </c>
      <c r="C38" s="3" t="str">
        <f>VLOOKUP("&lt;Zeilentitel_5&gt;",Uebersetzungen!$B$3:$E$31,Uebersetzungen!$B$2+1,FALSE)</f>
        <v>Landquart</v>
      </c>
      <c r="D38" s="35" t="s">
        <v>96</v>
      </c>
    </row>
    <row r="39" spans="1:4" x14ac:dyDescent="0.2">
      <c r="A39" s="34">
        <v>3954</v>
      </c>
      <c r="B39" s="2" t="s">
        <v>76</v>
      </c>
      <c r="C39" s="3" t="str">
        <f>VLOOKUP("&lt;Zeilentitel_5&gt;",Uebersetzungen!$B$3:$E$31,Uebersetzungen!$B$2+1,FALSE)</f>
        <v>Landquart</v>
      </c>
      <c r="D39" s="35" t="s">
        <v>96</v>
      </c>
    </row>
    <row r="40" spans="1:4" x14ac:dyDescent="0.2">
      <c r="A40" s="34">
        <v>3955</v>
      </c>
      <c r="B40" s="2" t="s">
        <v>77</v>
      </c>
      <c r="C40" s="3" t="str">
        <f>VLOOKUP("&lt;Zeilentitel_5&gt;",Uebersetzungen!$B$3:$E$31,Uebersetzungen!$B$2+1,FALSE)</f>
        <v>Landquart</v>
      </c>
      <c r="D40" s="35" t="s">
        <v>96</v>
      </c>
    </row>
    <row r="41" spans="1:4" x14ac:dyDescent="0.2">
      <c r="A41" s="34">
        <v>3781</v>
      </c>
      <c r="B41" s="2" t="s">
        <v>41</v>
      </c>
      <c r="C41" s="3" t="str">
        <f>VLOOKUP("&lt;Zeilentitel_6&gt;",Uebersetzungen!$B$3:$E$31,Uebersetzungen!$B$2+1,FALSE)</f>
        <v>Maloja</v>
      </c>
      <c r="D41" s="35" t="s">
        <v>93</v>
      </c>
    </row>
    <row r="42" spans="1:4" x14ac:dyDescent="0.2">
      <c r="A42" s="34">
        <v>3782</v>
      </c>
      <c r="B42" s="2" t="s">
        <v>42</v>
      </c>
      <c r="C42" s="3" t="str">
        <f>VLOOKUP("&lt;Zeilentitel_6&gt;",Uebersetzungen!$B$3:$E$31,Uebersetzungen!$B$2+1,FALSE)</f>
        <v>Maloja</v>
      </c>
      <c r="D42" s="35" t="s">
        <v>93</v>
      </c>
    </row>
    <row r="43" spans="1:4" x14ac:dyDescent="0.2">
      <c r="A43" s="34">
        <v>3783</v>
      </c>
      <c r="B43" s="2" t="s">
        <v>43</v>
      </c>
      <c r="C43" s="3" t="str">
        <f>VLOOKUP("&lt;Zeilentitel_6&gt;",Uebersetzungen!$B$3:$E$31,Uebersetzungen!$B$2+1,FALSE)</f>
        <v>Maloja</v>
      </c>
      <c r="D43" s="35" t="s">
        <v>93</v>
      </c>
    </row>
    <row r="44" spans="1:4" x14ac:dyDescent="0.2">
      <c r="A44" s="34">
        <v>3784</v>
      </c>
      <c r="B44" s="2" t="s">
        <v>44</v>
      </c>
      <c r="C44" s="3" t="str">
        <f>VLOOKUP("&lt;Zeilentitel_6&gt;",Uebersetzungen!$B$3:$E$31,Uebersetzungen!$B$2+1,FALSE)</f>
        <v>Maloja</v>
      </c>
      <c r="D44" s="35" t="s">
        <v>93</v>
      </c>
    </row>
    <row r="45" spans="1:4" x14ac:dyDescent="0.2">
      <c r="A45" s="34">
        <v>3785</v>
      </c>
      <c r="B45" s="2" t="s">
        <v>115</v>
      </c>
      <c r="C45" s="3" t="str">
        <f>VLOOKUP("&lt;Zeilentitel_6&gt;",Uebersetzungen!$B$3:$E$31,Uebersetzungen!$B$2+1,FALSE)</f>
        <v>Maloja</v>
      </c>
      <c r="D45" s="35" t="s">
        <v>93</v>
      </c>
    </row>
    <row r="46" spans="1:4" x14ac:dyDescent="0.2">
      <c r="A46" s="34">
        <v>3786</v>
      </c>
      <c r="B46" s="2" t="s">
        <v>45</v>
      </c>
      <c r="C46" s="3" t="str">
        <f>VLOOKUP("&lt;Zeilentitel_6&gt;",Uebersetzungen!$B$3:$E$31,Uebersetzungen!$B$2+1,FALSE)</f>
        <v>Maloja</v>
      </c>
      <c r="D46" s="35" t="s">
        <v>93</v>
      </c>
    </row>
    <row r="47" spans="1:4" x14ac:dyDescent="0.2">
      <c r="A47" s="34">
        <v>3787</v>
      </c>
      <c r="B47" s="2" t="s">
        <v>118</v>
      </c>
      <c r="C47" s="3" t="str">
        <f>VLOOKUP("&lt;Zeilentitel_6&gt;",Uebersetzungen!$B$3:$E$31,Uebersetzungen!$B$2+1,FALSE)</f>
        <v>Maloja</v>
      </c>
      <c r="D47" s="35" t="s">
        <v>93</v>
      </c>
    </row>
    <row r="48" spans="1:4" x14ac:dyDescent="0.2">
      <c r="A48" s="34">
        <v>3788</v>
      </c>
      <c r="B48" s="2" t="s">
        <v>46</v>
      </c>
      <c r="C48" s="3" t="str">
        <f>VLOOKUP("&lt;Zeilentitel_6&gt;",Uebersetzungen!$B$3:$E$31,Uebersetzungen!$B$2+1,FALSE)</f>
        <v>Maloja</v>
      </c>
      <c r="D48" s="35" t="s">
        <v>93</v>
      </c>
    </row>
    <row r="49" spans="1:4" x14ac:dyDescent="0.2">
      <c r="A49" s="34">
        <v>3789</v>
      </c>
      <c r="B49" s="2" t="s">
        <v>116</v>
      </c>
      <c r="C49" s="3" t="str">
        <f>VLOOKUP("&lt;Zeilentitel_6&gt;",Uebersetzungen!$B$3:$E$31,Uebersetzungen!$B$2+1,FALSE)</f>
        <v>Maloja</v>
      </c>
      <c r="D49" s="35" t="s">
        <v>93</v>
      </c>
    </row>
    <row r="50" spans="1:4" x14ac:dyDescent="0.2">
      <c r="A50" s="34">
        <v>3790</v>
      </c>
      <c r="B50" s="2" t="s">
        <v>47</v>
      </c>
      <c r="C50" s="3" t="str">
        <f>VLOOKUP("&lt;Zeilentitel_6&gt;",Uebersetzungen!$B$3:$E$31,Uebersetzungen!$B$2+1,FALSE)</f>
        <v>Maloja</v>
      </c>
      <c r="D50" s="35" t="s">
        <v>93</v>
      </c>
    </row>
    <row r="51" spans="1:4" x14ac:dyDescent="0.2">
      <c r="A51" s="34">
        <v>3791</v>
      </c>
      <c r="B51" s="2" t="s">
        <v>48</v>
      </c>
      <c r="C51" s="3" t="str">
        <f>VLOOKUP("&lt;Zeilentitel_6&gt;",Uebersetzungen!$B$3:$E$31,Uebersetzungen!$B$2+1,FALSE)</f>
        <v>Maloja</v>
      </c>
      <c r="D51" s="35" t="s">
        <v>93</v>
      </c>
    </row>
    <row r="52" spans="1:4" x14ac:dyDescent="0.2">
      <c r="A52" s="34">
        <v>3792</v>
      </c>
      <c r="B52" s="2" t="s">
        <v>117</v>
      </c>
      <c r="C52" s="3" t="str">
        <f>VLOOKUP("&lt;Zeilentitel_6&gt;",Uebersetzungen!$B$3:$E$31,Uebersetzungen!$B$2+1,FALSE)</f>
        <v>Maloja</v>
      </c>
      <c r="D52" s="35" t="s">
        <v>112</v>
      </c>
    </row>
    <row r="53" spans="1:4" x14ac:dyDescent="0.2">
      <c r="A53" s="34">
        <v>3804</v>
      </c>
      <c r="B53" s="2" t="s">
        <v>49</v>
      </c>
      <c r="C53" s="3" t="str">
        <f>VLOOKUP("&lt;Zeilentitel_7&gt;",Uebersetzungen!$B$3:$E$31,Uebersetzungen!$B$2+1,FALSE)</f>
        <v>Moesa</v>
      </c>
      <c r="D53" s="35" t="s">
        <v>94</v>
      </c>
    </row>
    <row r="54" spans="1:4" x14ac:dyDescent="0.2">
      <c r="A54" s="34">
        <v>3805</v>
      </c>
      <c r="B54" s="2" t="s">
        <v>50</v>
      </c>
      <c r="C54" s="3" t="str">
        <f>VLOOKUP("&lt;Zeilentitel_7&gt;",Uebersetzungen!$B$3:$E$31,Uebersetzungen!$B$2+1,FALSE)</f>
        <v>Moesa</v>
      </c>
      <c r="D54" s="35" t="s">
        <v>94</v>
      </c>
    </row>
    <row r="55" spans="1:4" x14ac:dyDescent="0.2">
      <c r="A55" s="34">
        <v>3808</v>
      </c>
      <c r="B55" s="2" t="s">
        <v>51</v>
      </c>
      <c r="C55" s="3" t="str">
        <f>VLOOKUP("&lt;Zeilentitel_7&gt;",Uebersetzungen!$B$3:$E$31,Uebersetzungen!$B$2+1,FALSE)</f>
        <v>Moesa</v>
      </c>
      <c r="D55" s="35" t="s">
        <v>94</v>
      </c>
    </row>
    <row r="56" spans="1:4" x14ac:dyDescent="0.2">
      <c r="A56" s="34">
        <v>3810</v>
      </c>
      <c r="B56" s="2" t="s">
        <v>52</v>
      </c>
      <c r="C56" s="3" t="str">
        <f>VLOOKUP("&lt;Zeilentitel_7&gt;",Uebersetzungen!$B$3:$E$31,Uebersetzungen!$B$2+1,FALSE)</f>
        <v>Moesa</v>
      </c>
      <c r="D56" s="35" t="s">
        <v>94</v>
      </c>
    </row>
    <row r="57" spans="1:4" x14ac:dyDescent="0.2">
      <c r="A57" s="34">
        <v>3821</v>
      </c>
      <c r="B57" s="2" t="s">
        <v>53</v>
      </c>
      <c r="C57" s="3" t="str">
        <f>VLOOKUP("&lt;Zeilentitel_7&gt;",Uebersetzungen!$B$3:$E$31,Uebersetzungen!$B$2+1,FALSE)</f>
        <v>Moesa</v>
      </c>
      <c r="D57" s="35" t="s">
        <v>94</v>
      </c>
    </row>
    <row r="58" spans="1:4" x14ac:dyDescent="0.2">
      <c r="A58" s="34">
        <v>3822</v>
      </c>
      <c r="B58" s="2" t="s">
        <v>54</v>
      </c>
      <c r="C58" s="3" t="str">
        <f>VLOOKUP("&lt;Zeilentitel_7&gt;",Uebersetzungen!$B$3:$E$31,Uebersetzungen!$B$2+1,FALSE)</f>
        <v>Moesa</v>
      </c>
      <c r="D58" s="35" t="s">
        <v>94</v>
      </c>
    </row>
    <row r="59" spans="1:4" x14ac:dyDescent="0.2">
      <c r="A59" s="34">
        <v>3823</v>
      </c>
      <c r="B59" s="2" t="s">
        <v>55</v>
      </c>
      <c r="C59" s="3" t="str">
        <f>VLOOKUP("&lt;Zeilentitel_7&gt;",Uebersetzungen!$B$3:$E$31,Uebersetzungen!$B$2+1,FALSE)</f>
        <v>Moesa</v>
      </c>
      <c r="D59" s="35" t="s">
        <v>94</v>
      </c>
    </row>
    <row r="60" spans="1:4" x14ac:dyDescent="0.2">
      <c r="A60" s="34">
        <v>3831</v>
      </c>
      <c r="B60" s="2" t="s">
        <v>56</v>
      </c>
      <c r="C60" s="3" t="str">
        <f>VLOOKUP("&lt;Zeilentitel_7&gt;",Uebersetzungen!$B$3:$E$31,Uebersetzungen!$B$2+1,FALSE)</f>
        <v>Moesa</v>
      </c>
      <c r="D60" s="35" t="s">
        <v>94</v>
      </c>
    </row>
    <row r="61" spans="1:4" x14ac:dyDescent="0.2">
      <c r="A61" s="34">
        <v>3832</v>
      </c>
      <c r="B61" s="2" t="s">
        <v>57</v>
      </c>
      <c r="C61" s="3" t="str">
        <f>VLOOKUP("&lt;Zeilentitel_7&gt;",Uebersetzungen!$B$3:$E$31,Uebersetzungen!$B$2+1,FALSE)</f>
        <v>Moesa</v>
      </c>
      <c r="D61" s="35" t="s">
        <v>94</v>
      </c>
    </row>
    <row r="62" spans="1:4" x14ac:dyDescent="0.2">
      <c r="A62" s="34">
        <v>3834</v>
      </c>
      <c r="B62" s="2" t="s">
        <v>123</v>
      </c>
      <c r="C62" s="3" t="str">
        <f>VLOOKUP("&lt;Zeilentitel_7&gt;",Uebersetzungen!$B$3:$E$31,Uebersetzungen!$B$2+1,FALSE)</f>
        <v>Moesa</v>
      </c>
      <c r="D62" s="35" t="s">
        <v>94</v>
      </c>
    </row>
    <row r="63" spans="1:4" x14ac:dyDescent="0.2">
      <c r="A63" s="34">
        <v>3835</v>
      </c>
      <c r="B63" s="2" t="s">
        <v>58</v>
      </c>
      <c r="C63" s="3" t="str">
        <f>VLOOKUP("&lt;Zeilentitel_7&gt;",Uebersetzungen!$B$3:$E$31,Uebersetzungen!$B$2+1,FALSE)</f>
        <v>Moesa</v>
      </c>
      <c r="D63" s="35" t="s">
        <v>94</v>
      </c>
    </row>
    <row r="64" spans="1:4" x14ac:dyDescent="0.2">
      <c r="A64" s="34">
        <v>3837</v>
      </c>
      <c r="B64" s="2" t="s">
        <v>124</v>
      </c>
      <c r="C64" s="3" t="str">
        <f>VLOOKUP("&lt;Zeilentitel_7&gt;",Uebersetzungen!$B$3:$E$31,Uebersetzungen!$B$2+1,FALSE)</f>
        <v>Moesa</v>
      </c>
      <c r="D64" s="35" t="s">
        <v>94</v>
      </c>
    </row>
    <row r="65" spans="1:4" x14ac:dyDescent="0.2">
      <c r="A65" s="34">
        <v>3901</v>
      </c>
      <c r="B65" s="2" t="s">
        <v>66</v>
      </c>
      <c r="C65" s="3" t="str">
        <f>VLOOKUP("&lt;Zeilentitel_8&gt;",Uebersetzungen!$B$3:$E$31,Uebersetzungen!$B$2+1,FALSE)</f>
        <v>Plessur</v>
      </c>
      <c r="D65" s="35" t="s">
        <v>66</v>
      </c>
    </row>
    <row r="66" spans="1:4" x14ac:dyDescent="0.2">
      <c r="A66" s="34">
        <v>3911</v>
      </c>
      <c r="B66" s="2" t="s">
        <v>67</v>
      </c>
      <c r="C66" s="3" t="str">
        <f>VLOOKUP("&lt;Zeilentitel_8&gt;",Uebersetzungen!$B$3:$E$31,Uebersetzungen!$B$2+1,FALSE)</f>
        <v>Plessur</v>
      </c>
      <c r="D66" s="35" t="s">
        <v>89</v>
      </c>
    </row>
    <row r="67" spans="1:4" x14ac:dyDescent="0.2">
      <c r="A67" s="34">
        <v>3921</v>
      </c>
      <c r="B67" s="2" t="s">
        <v>68</v>
      </c>
      <c r="C67" s="3" t="str">
        <f>VLOOKUP("&lt;Zeilentitel_8&gt;",Uebersetzungen!$B$3:$E$31,Uebersetzungen!$B$2+1,FALSE)</f>
        <v>Plessur</v>
      </c>
      <c r="D67" s="35" t="s">
        <v>68</v>
      </c>
    </row>
    <row r="68" spans="1:4" x14ac:dyDescent="0.2">
      <c r="A68" s="34">
        <v>3932</v>
      </c>
      <c r="B68" s="2" t="s">
        <v>69</v>
      </c>
      <c r="C68" s="3" t="str">
        <f>VLOOKUP("&lt;Zeilentitel_8&gt;",Uebersetzungen!$B$3:$E$31,Uebersetzungen!$B$2+1,FALSE)</f>
        <v>Plessur</v>
      </c>
      <c r="D68" s="35" t="s">
        <v>66</v>
      </c>
    </row>
    <row r="69" spans="1:4" x14ac:dyDescent="0.2">
      <c r="A69" s="34">
        <v>3851</v>
      </c>
      <c r="B69" s="2" t="s">
        <v>60</v>
      </c>
      <c r="C69" s="3" t="str">
        <f>VLOOKUP("&lt;Zeilentitel_9&gt;",Uebersetzungen!$B$3:$E$31,Uebersetzungen!$B$2+1,FALSE)</f>
        <v>Prättigau/Davos</v>
      </c>
      <c r="D69" s="35" t="s">
        <v>95</v>
      </c>
    </row>
    <row r="70" spans="1:4" x14ac:dyDescent="0.2">
      <c r="A70" s="34">
        <v>3861</v>
      </c>
      <c r="B70" s="2" t="s">
        <v>61</v>
      </c>
      <c r="C70" s="3" t="str">
        <f>VLOOKUP("&lt;Zeilentitel_9&gt;",Uebersetzungen!$B$3:$E$31,Uebersetzungen!$B$2+1,FALSE)</f>
        <v>Prättigau/Davos</v>
      </c>
      <c r="D70" s="35" t="s">
        <v>87</v>
      </c>
    </row>
    <row r="71" spans="1:4" x14ac:dyDescent="0.2">
      <c r="A71" s="34">
        <v>3862</v>
      </c>
      <c r="B71" s="2" t="s">
        <v>62</v>
      </c>
      <c r="C71" s="3" t="str">
        <f>VLOOKUP("&lt;Zeilentitel_9&gt;",Uebersetzungen!$B$3:$E$31,Uebersetzungen!$B$2+1,FALSE)</f>
        <v>Prättigau/Davos</v>
      </c>
      <c r="D71" s="35" t="s">
        <v>87</v>
      </c>
    </row>
    <row r="72" spans="1:4" x14ac:dyDescent="0.2">
      <c r="A72" s="34">
        <v>3863</v>
      </c>
      <c r="B72" s="2" t="s">
        <v>63</v>
      </c>
      <c r="C72" s="3" t="str">
        <f>VLOOKUP("&lt;Zeilentitel_9&gt;",Uebersetzungen!$B$3:$E$31,Uebersetzungen!$B$2+1,FALSE)</f>
        <v>Prättigau/Davos</v>
      </c>
      <c r="D72" s="35" t="s">
        <v>87</v>
      </c>
    </row>
    <row r="73" spans="1:4" x14ac:dyDescent="0.2">
      <c r="A73" s="34">
        <v>3871</v>
      </c>
      <c r="B73" s="2" t="s">
        <v>119</v>
      </c>
      <c r="C73" s="3" t="str">
        <f>VLOOKUP("&lt;Zeilentitel_9&gt;",Uebersetzungen!$B$3:$E$31,Uebersetzungen!$B$2+1,FALSE)</f>
        <v>Prättigau/Davos</v>
      </c>
      <c r="D73" s="35" t="s">
        <v>95</v>
      </c>
    </row>
    <row r="74" spans="1:4" x14ac:dyDescent="0.2">
      <c r="A74" s="34">
        <v>3881</v>
      </c>
      <c r="B74" s="2" t="s">
        <v>102</v>
      </c>
      <c r="C74" s="3" t="str">
        <f>VLOOKUP("&lt;Zeilentitel_9&gt;",Uebersetzungen!$B$3:$E$31,Uebersetzungen!$B$2+1,FALSE)</f>
        <v>Prättigau/Davos</v>
      </c>
      <c r="D74" s="35" t="s">
        <v>87</v>
      </c>
    </row>
    <row r="75" spans="1:4" x14ac:dyDescent="0.2">
      <c r="A75" s="34">
        <v>3882</v>
      </c>
      <c r="B75" s="2" t="s">
        <v>64</v>
      </c>
      <c r="C75" s="3" t="str">
        <f>VLOOKUP("&lt;Zeilentitel_9&gt;",Uebersetzungen!$B$3:$E$31,Uebersetzungen!$B$2+1,FALSE)</f>
        <v>Prättigau/Davos</v>
      </c>
      <c r="D75" s="35" t="s">
        <v>95</v>
      </c>
    </row>
    <row r="76" spans="1:4" x14ac:dyDescent="0.2">
      <c r="A76" s="34">
        <v>3891</v>
      </c>
      <c r="B76" s="2" t="s">
        <v>65</v>
      </c>
      <c r="C76" s="3" t="str">
        <f>VLOOKUP("&lt;Zeilentitel_9&gt;",Uebersetzungen!$B$3:$E$31,Uebersetzungen!$B$2+1,FALSE)</f>
        <v>Prättigau/Davos</v>
      </c>
      <c r="D76" s="35" t="s">
        <v>87</v>
      </c>
    </row>
    <row r="77" spans="1:4" x14ac:dyDescent="0.2">
      <c r="A77" s="34">
        <v>3961</v>
      </c>
      <c r="B77" s="2" t="s">
        <v>78</v>
      </c>
      <c r="C77" s="3" t="str">
        <f>VLOOKUP("&lt;Zeilentitel_9&gt;",Uebersetzungen!$B$3:$E$31,Uebersetzungen!$B$2+1,FALSE)</f>
        <v>Prättigau/Davos</v>
      </c>
      <c r="D77" s="35" t="s">
        <v>87</v>
      </c>
    </row>
    <row r="78" spans="1:4" x14ac:dyDescent="0.2">
      <c r="A78" s="34">
        <v>3962</v>
      </c>
      <c r="B78" s="2" t="s">
        <v>79</v>
      </c>
      <c r="C78" s="3" t="str">
        <f>VLOOKUP("&lt;Zeilentitel_9&gt;",Uebersetzungen!$B$3:$E$31,Uebersetzungen!$B$2+1,FALSE)</f>
        <v>Prättigau/Davos</v>
      </c>
      <c r="D78" s="35" t="s">
        <v>87</v>
      </c>
    </row>
    <row r="79" spans="1:4" x14ac:dyDescent="0.2">
      <c r="A79" s="34">
        <v>3972</v>
      </c>
      <c r="B79" s="2" t="s">
        <v>99</v>
      </c>
      <c r="C79" s="3" t="str">
        <f>VLOOKUP("&lt;Zeilentitel_9&gt;",Uebersetzungen!$B$3:$E$31,Uebersetzungen!$B$2+1,FALSE)</f>
        <v>Prättigau/Davos</v>
      </c>
      <c r="D79" s="35" t="s">
        <v>87</v>
      </c>
    </row>
    <row r="80" spans="1:4" x14ac:dyDescent="0.2">
      <c r="A80" s="34">
        <v>3572</v>
      </c>
      <c r="B80" s="2" t="s">
        <v>6</v>
      </c>
      <c r="C80" s="2" t="str">
        <f>VLOOKUP("&lt;Zeilentitel_10&gt;",Uebersetzungen!$B$3:$E$31,Uebersetzungen!$B$2+1,FALSE)</f>
        <v>Surselva</v>
      </c>
      <c r="D80" s="35" t="s">
        <v>92</v>
      </c>
    </row>
    <row r="81" spans="1:4" x14ac:dyDescent="0.2">
      <c r="A81" s="34">
        <v>3575</v>
      </c>
      <c r="B81" s="2" t="s">
        <v>7</v>
      </c>
      <c r="C81" s="2" t="str">
        <f>VLOOKUP("&lt;Zeilentitel_10&gt;",Uebersetzungen!$B$3:$E$31,Uebersetzungen!$B$2+1,FALSE)</f>
        <v>Surselva</v>
      </c>
      <c r="D81" s="35" t="s">
        <v>92</v>
      </c>
    </row>
    <row r="82" spans="1:4" x14ac:dyDescent="0.2">
      <c r="A82" s="34">
        <v>3581</v>
      </c>
      <c r="B82" s="2" t="s">
        <v>8</v>
      </c>
      <c r="C82" s="2" t="str">
        <f>VLOOKUP("&lt;Zeilentitel_10&gt;",Uebersetzungen!$B$3:$E$31,Uebersetzungen!$B$2+1,FALSE)</f>
        <v>Surselva</v>
      </c>
      <c r="D82" s="35" t="s">
        <v>92</v>
      </c>
    </row>
    <row r="83" spans="1:4" x14ac:dyDescent="0.2">
      <c r="A83" s="34">
        <v>3582</v>
      </c>
      <c r="B83" s="2" t="s">
        <v>9</v>
      </c>
      <c r="C83" s="2" t="str">
        <f>VLOOKUP("&lt;Zeilentitel_10&gt;",Uebersetzungen!$B$3:$E$31,Uebersetzungen!$B$2+1,FALSE)</f>
        <v>Surselva</v>
      </c>
      <c r="D83" s="35" t="s">
        <v>86</v>
      </c>
    </row>
    <row r="84" spans="1:4" x14ac:dyDescent="0.2">
      <c r="A84" s="34">
        <v>3603</v>
      </c>
      <c r="B84" s="2" t="s">
        <v>10</v>
      </c>
      <c r="C84" s="2" t="str">
        <f>VLOOKUP("&lt;Zeilentitel_10&gt;",Uebersetzungen!$B$3:$E$31,Uebersetzungen!$B$2+1,FALSE)</f>
        <v>Surselva</v>
      </c>
      <c r="D84" s="35" t="s">
        <v>10</v>
      </c>
    </row>
    <row r="85" spans="1:4" x14ac:dyDescent="0.2">
      <c r="A85" s="34">
        <v>3618</v>
      </c>
      <c r="B85" s="2" t="s">
        <v>11</v>
      </c>
      <c r="C85" s="2" t="str">
        <f>VLOOKUP("&lt;Zeilentitel_10&gt;",Uebersetzungen!$B$3:$E$31,Uebersetzungen!$B$2+1,FALSE)</f>
        <v>Surselva</v>
      </c>
      <c r="D85" s="35" t="s">
        <v>86</v>
      </c>
    </row>
    <row r="86" spans="1:4" x14ac:dyDescent="0.2">
      <c r="A86" s="34">
        <v>3619</v>
      </c>
      <c r="B86" s="2" t="s">
        <v>12</v>
      </c>
      <c r="C86" s="2" t="str">
        <f>VLOOKUP("&lt;Zeilentitel_10&gt;",Uebersetzungen!$B$3:$E$31,Uebersetzungen!$B$2+1,FALSE)</f>
        <v>Surselva</v>
      </c>
      <c r="D86" s="35" t="s">
        <v>86</v>
      </c>
    </row>
    <row r="87" spans="1:4" x14ac:dyDescent="0.2">
      <c r="A87" s="34">
        <v>3672</v>
      </c>
      <c r="B87" s="2" t="s">
        <v>23</v>
      </c>
      <c r="C87" s="3" t="str">
        <f>VLOOKUP("&lt;Zeilentitel_10&gt;",Uebersetzungen!$B$3:$E$31,Uebersetzungen!$B$2+1,FALSE)</f>
        <v>Surselva</v>
      </c>
      <c r="D87" s="35" t="s">
        <v>86</v>
      </c>
    </row>
    <row r="88" spans="1:4" x14ac:dyDescent="0.2">
      <c r="A88" s="34">
        <v>3981</v>
      </c>
      <c r="B88" s="2" t="s">
        <v>80</v>
      </c>
      <c r="C88" s="3" t="str">
        <f>VLOOKUP("&lt;Zeilentitel_10&gt;",Uebersetzungen!$B$3:$E$31,Uebersetzungen!$B$2+1,FALSE)</f>
        <v>Surselva</v>
      </c>
      <c r="D88" s="35" t="s">
        <v>86</v>
      </c>
    </row>
    <row r="89" spans="1:4" x14ac:dyDescent="0.2">
      <c r="A89" s="34">
        <v>3982</v>
      </c>
      <c r="B89" s="2" t="s">
        <v>81</v>
      </c>
      <c r="C89" s="3" t="str">
        <f>VLOOKUP("&lt;Zeilentitel_10&gt;",Uebersetzungen!$B$3:$E$31,Uebersetzungen!$B$2+1,FALSE)</f>
        <v>Surselva</v>
      </c>
      <c r="D89" s="35" t="s">
        <v>97</v>
      </c>
    </row>
    <row r="90" spans="1:4" x14ac:dyDescent="0.2">
      <c r="A90" s="34">
        <v>3983</v>
      </c>
      <c r="B90" s="2" t="s">
        <v>82</v>
      </c>
      <c r="C90" s="3" t="str">
        <f>VLOOKUP("&lt;Zeilentitel_10&gt;",Uebersetzungen!$B$3:$E$31,Uebersetzungen!$B$2+1,FALSE)</f>
        <v>Surselva</v>
      </c>
      <c r="D90" s="35" t="s">
        <v>97</v>
      </c>
    </row>
    <row r="91" spans="1:4" x14ac:dyDescent="0.2">
      <c r="A91" s="34">
        <v>3985</v>
      </c>
      <c r="B91" s="2" t="s">
        <v>83</v>
      </c>
      <c r="C91" s="3" t="str">
        <f>VLOOKUP("&lt;Zeilentitel_10&gt;",Uebersetzungen!$B$3:$E$31,Uebersetzungen!$B$2+1,FALSE)</f>
        <v>Surselva</v>
      </c>
      <c r="D91" s="35" t="s">
        <v>86</v>
      </c>
    </row>
    <row r="92" spans="1:4" x14ac:dyDescent="0.2">
      <c r="A92" s="34">
        <v>3986</v>
      </c>
      <c r="B92" s="2" t="s">
        <v>84</v>
      </c>
      <c r="C92" s="3" t="str">
        <f>VLOOKUP("&lt;Zeilentitel_10&gt;",Uebersetzungen!$B$3:$E$31,Uebersetzungen!$B$2+1,FALSE)</f>
        <v>Surselva</v>
      </c>
      <c r="D92" s="35" t="s">
        <v>97</v>
      </c>
    </row>
    <row r="93" spans="1:4" x14ac:dyDescent="0.2">
      <c r="A93" s="34">
        <v>3987</v>
      </c>
      <c r="B93" s="2" t="s">
        <v>85</v>
      </c>
      <c r="C93" s="3" t="str">
        <f>VLOOKUP("&lt;Zeilentitel_10&gt;",Uebersetzungen!$B$3:$E$31,Uebersetzungen!$B$2+1,FALSE)</f>
        <v>Surselva</v>
      </c>
      <c r="D93" s="35" t="s">
        <v>86</v>
      </c>
    </row>
    <row r="94" spans="1:4" x14ac:dyDescent="0.2">
      <c r="A94" s="34">
        <v>3988</v>
      </c>
      <c r="B94" s="2" t="s">
        <v>110</v>
      </c>
      <c r="C94" s="3" t="str">
        <f>VLOOKUP("&lt;Zeilentitel_10&gt;",Uebersetzungen!$B$3:$E$31,Uebersetzungen!$B$2+1,FALSE)</f>
        <v>Surselva</v>
      </c>
      <c r="D94" s="35" t="s">
        <v>86</v>
      </c>
    </row>
    <row r="95" spans="1:4" x14ac:dyDescent="0.2">
      <c r="A95" s="34">
        <v>3633</v>
      </c>
      <c r="B95" s="2" t="s">
        <v>13</v>
      </c>
      <c r="C95" s="3" t="str">
        <f>VLOOKUP("&lt;Zeilentitel_11&gt;",Uebersetzungen!$B$3:$E$31,Uebersetzungen!$B$2+1,FALSE)</f>
        <v>Viamala</v>
      </c>
      <c r="D95" s="35" t="s">
        <v>88</v>
      </c>
    </row>
    <row r="96" spans="1:4" x14ac:dyDescent="0.2">
      <c r="A96" s="34">
        <v>3637</v>
      </c>
      <c r="B96" s="2" t="s">
        <v>14</v>
      </c>
      <c r="C96" s="3" t="str">
        <f>VLOOKUP("&lt;Zeilentitel_11&gt;",Uebersetzungen!$B$3:$E$31,Uebersetzungen!$B$2+1,FALSE)</f>
        <v>Viamala</v>
      </c>
      <c r="D96" s="35" t="s">
        <v>88</v>
      </c>
    </row>
    <row r="97" spans="1:4" x14ac:dyDescent="0.2">
      <c r="A97" s="34">
        <v>3638</v>
      </c>
      <c r="B97" s="2" t="s">
        <v>15</v>
      </c>
      <c r="C97" s="3" t="str">
        <f>VLOOKUP("&lt;Zeilentitel_11&gt;",Uebersetzungen!$B$3:$E$31,Uebersetzungen!$B$2+1,FALSE)</f>
        <v>Viamala</v>
      </c>
      <c r="D97" s="35" t="s">
        <v>88</v>
      </c>
    </row>
    <row r="98" spans="1:4" x14ac:dyDescent="0.2">
      <c r="A98" s="34">
        <v>3640</v>
      </c>
      <c r="B98" s="2" t="s">
        <v>16</v>
      </c>
      <c r="C98" s="3" t="str">
        <f>VLOOKUP("&lt;Zeilentitel_11&gt;",Uebersetzungen!$B$3:$E$31,Uebersetzungen!$B$2+1,FALSE)</f>
        <v>Viamala</v>
      </c>
      <c r="D98" s="35" t="s">
        <v>88</v>
      </c>
    </row>
    <row r="99" spans="1:4" x14ac:dyDescent="0.2">
      <c r="A99" s="34">
        <v>3661</v>
      </c>
      <c r="B99" s="2" t="s">
        <v>17</v>
      </c>
      <c r="C99" s="3" t="str">
        <f>VLOOKUP("&lt;Zeilentitel_11&gt;",Uebersetzungen!$B$3:$E$31,Uebersetzungen!$B$2+1,FALSE)</f>
        <v>Viamala</v>
      </c>
      <c r="D99" s="35" t="s">
        <v>88</v>
      </c>
    </row>
    <row r="100" spans="1:4" x14ac:dyDescent="0.2">
      <c r="A100" s="34">
        <v>3662</v>
      </c>
      <c r="B100" s="2" t="s">
        <v>18</v>
      </c>
      <c r="C100" s="3" t="str">
        <f>VLOOKUP("&lt;Zeilentitel_11&gt;",Uebersetzungen!$B$3:$E$31,Uebersetzungen!$B$2+1,FALSE)</f>
        <v>Viamala</v>
      </c>
      <c r="D100" s="35" t="s">
        <v>88</v>
      </c>
    </row>
    <row r="101" spans="1:4" x14ac:dyDescent="0.2">
      <c r="A101" s="34">
        <v>3663</v>
      </c>
      <c r="B101" s="2" t="s">
        <v>19</v>
      </c>
      <c r="C101" s="3" t="str">
        <f>VLOOKUP("&lt;Zeilentitel_11&gt;",Uebersetzungen!$B$3:$E$31,Uebersetzungen!$B$2+1,FALSE)</f>
        <v>Viamala</v>
      </c>
      <c r="D101" s="35" t="s">
        <v>88</v>
      </c>
    </row>
    <row r="102" spans="1:4" x14ac:dyDescent="0.2">
      <c r="A102" s="34">
        <v>3668</v>
      </c>
      <c r="B102" s="2" t="s">
        <v>20</v>
      </c>
      <c r="C102" s="3" t="str">
        <f>VLOOKUP("&lt;Zeilentitel_11&gt;",Uebersetzungen!$B$3:$E$31,Uebersetzungen!$B$2+1,FALSE)</f>
        <v>Viamala</v>
      </c>
      <c r="D102" s="35" t="s">
        <v>88</v>
      </c>
    </row>
    <row r="103" spans="1:4" x14ac:dyDescent="0.2">
      <c r="A103" s="34">
        <v>3669</v>
      </c>
      <c r="B103" s="2" t="s">
        <v>21</v>
      </c>
      <c r="C103" s="3" t="str">
        <f>VLOOKUP("&lt;Zeilentitel_11&gt;",Uebersetzungen!$B$3:$E$31,Uebersetzungen!$B$2+1,FALSE)</f>
        <v>Viamala</v>
      </c>
      <c r="D103" s="35" t="s">
        <v>88</v>
      </c>
    </row>
    <row r="104" spans="1:4" x14ac:dyDescent="0.2">
      <c r="A104" s="34">
        <v>3670</v>
      </c>
      <c r="B104" s="2" t="s">
        <v>22</v>
      </c>
      <c r="C104" s="3" t="str">
        <f>VLOOKUP("&lt;Zeilentitel_11&gt;",Uebersetzungen!$B$3:$E$31,Uebersetzungen!$B$2+1,FALSE)</f>
        <v>Viamala</v>
      </c>
      <c r="D104" s="35" t="s">
        <v>88</v>
      </c>
    </row>
    <row r="105" spans="1:4" x14ac:dyDescent="0.2">
      <c r="A105" s="34">
        <v>3673</v>
      </c>
      <c r="B105" s="2" t="s">
        <v>24</v>
      </c>
      <c r="C105" s="3" t="str">
        <f>VLOOKUP("&lt;Zeilentitel_11&gt;",Uebersetzungen!$B$3:$E$31,Uebersetzungen!$B$2+1,FALSE)</f>
        <v>Viamala</v>
      </c>
      <c r="D105" s="35" t="s">
        <v>88</v>
      </c>
    </row>
    <row r="106" spans="1:4" x14ac:dyDescent="0.2">
      <c r="A106" s="34">
        <v>3681</v>
      </c>
      <c r="B106" s="2" t="s">
        <v>25</v>
      </c>
      <c r="C106" s="3" t="str">
        <f>VLOOKUP("&lt;Zeilentitel_11&gt;",Uebersetzungen!$B$3:$E$31,Uebersetzungen!$B$2+1,FALSE)</f>
        <v>Viamala</v>
      </c>
      <c r="D106" s="35" t="s">
        <v>88</v>
      </c>
    </row>
    <row r="107" spans="1:4" x14ac:dyDescent="0.2">
      <c r="A107" s="34">
        <v>3695</v>
      </c>
      <c r="B107" s="2" t="s">
        <v>26</v>
      </c>
      <c r="C107" s="3" t="str">
        <f>VLOOKUP("&lt;Zeilentitel_11&gt;",Uebersetzungen!$B$3:$E$31,Uebersetzungen!$B$2+1,FALSE)</f>
        <v>Viamala</v>
      </c>
      <c r="D107" s="35" t="s">
        <v>88</v>
      </c>
    </row>
    <row r="108" spans="1:4" x14ac:dyDescent="0.2">
      <c r="A108" s="34">
        <v>3701</v>
      </c>
      <c r="B108" s="2" t="s">
        <v>27</v>
      </c>
      <c r="C108" s="3" t="str">
        <f>VLOOKUP("&lt;Zeilentitel_11&gt;",Uebersetzungen!$B$3:$E$31,Uebersetzungen!$B$2+1,FALSE)</f>
        <v>Viamala</v>
      </c>
      <c r="D108" s="35" t="s">
        <v>88</v>
      </c>
    </row>
    <row r="109" spans="1:4" x14ac:dyDescent="0.2">
      <c r="A109" s="34">
        <v>3711</v>
      </c>
      <c r="B109" s="2" t="s">
        <v>28</v>
      </c>
      <c r="C109" s="3" t="str">
        <f>VLOOKUP("&lt;Zeilentitel_11&gt;",Uebersetzungen!$B$3:$E$31,Uebersetzungen!$B$2+1,FALSE)</f>
        <v>Viamala</v>
      </c>
      <c r="D109" s="35" t="s">
        <v>88</v>
      </c>
    </row>
    <row r="110" spans="1:4" x14ac:dyDescent="0.2">
      <c r="A110" s="34">
        <v>3712</v>
      </c>
      <c r="B110" s="2" t="s">
        <v>29</v>
      </c>
      <c r="C110" s="3" t="str">
        <f>VLOOKUP("&lt;Zeilentitel_11&gt;",Uebersetzungen!$B$3:$E$31,Uebersetzungen!$B$2+1,FALSE)</f>
        <v>Viamala</v>
      </c>
      <c r="D110" s="35" t="s">
        <v>88</v>
      </c>
    </row>
    <row r="111" spans="1:4" x14ac:dyDescent="0.2">
      <c r="A111" s="36">
        <v>3713</v>
      </c>
      <c r="B111" s="2" t="s">
        <v>30</v>
      </c>
      <c r="C111" s="8" t="str">
        <f>VLOOKUP("&lt;Zeilentitel_11&gt;",Uebersetzungen!$B$3:$E$31,Uebersetzungen!$B$2+1,FALSE)</f>
        <v>Viamala</v>
      </c>
      <c r="D111" s="35" t="s">
        <v>88</v>
      </c>
    </row>
    <row r="112" spans="1:4" x14ac:dyDescent="0.2">
      <c r="A112" s="37">
        <v>3714</v>
      </c>
      <c r="B112" s="9" t="s">
        <v>111</v>
      </c>
      <c r="C112" s="10" t="str">
        <f>VLOOKUP("&lt;Zeilentitel_11&gt;",Uebersetzungen!$B$3:$E$31,Uebersetzungen!$B$2+1,FALSE)</f>
        <v>Viamala</v>
      </c>
      <c r="D112" s="38" t="s">
        <v>88</v>
      </c>
    </row>
    <row r="113" spans="1:4" ht="13.5" thickBot="1" x14ac:dyDescent="0.25">
      <c r="A113" s="39">
        <v>3715</v>
      </c>
      <c r="B113" s="40" t="s">
        <v>120</v>
      </c>
      <c r="C113" s="41" t="str">
        <f>VLOOKUP("&lt;Zeilentitel_11&gt;",Uebersetzungen!$B$3:$E$31,Uebersetzungen!$B$2+1,FALSE)</f>
        <v>Viamala</v>
      </c>
      <c r="D113" s="42" t="s">
        <v>88</v>
      </c>
    </row>
    <row r="114" spans="1:4" x14ac:dyDescent="0.2">
      <c r="D114" s="11"/>
    </row>
    <row r="115" spans="1:4" x14ac:dyDescent="0.2">
      <c r="A115" s="1" t="str">
        <f>VLOOKUP("&lt;Legende_1&gt;",Uebersetzungen!$B$3:$E$52,Uebersetzungen!$B$2+1,FALSE)</f>
        <v>* Die Fraktion Maloja der Gemeinde Bregaglia zählt zur touristischen Destination Engadin St. Moritz</v>
      </c>
    </row>
    <row r="117" spans="1:4" x14ac:dyDescent="0.2">
      <c r="A117" s="1" t="str">
        <f>VLOOKUP("&lt;Quelle_1&gt;",Uebersetzungen!$B$3:$E$52,Uebersetzungen!$B$2+1,FALSE)</f>
        <v>Quelle: AWT (Daten &amp; Statistik)</v>
      </c>
    </row>
    <row r="118" spans="1:4" x14ac:dyDescent="0.2">
      <c r="A118" s="1" t="str">
        <f>VLOOKUP("&lt;Aktualisierung&gt;",Uebersetzungen!$B$3:$E$52,Uebersetzungen!$B$2+1,FALSE)</f>
        <v>Letztmals aktualisiert am: 13.02.2024</v>
      </c>
    </row>
  </sheetData>
  <sheetProtection sheet="1" objects="1" scenarios="1"/>
  <mergeCells count="1">
    <mergeCell ref="A7:B7"/>
  </mergeCells>
  <pageMargins left="0.7" right="0.7" top="0.78740157499999996" bottom="0.78740157499999996" header="0.3" footer="0.3"/>
  <pageSetup paperSize="9" scale="83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22" r:id="rId4" name="Option Button 50">
              <controlPr defaultSize="0" autoFill="0" autoLine="0" autoPict="0">
                <anchor moveWithCells="1" sizeWithCells="1">
                  <from>
                    <xdr:col>3</xdr:col>
                    <xdr:colOff>752475</xdr:colOff>
                    <xdr:row>1</xdr:row>
                    <xdr:rowOff>114300</xdr:rowOff>
                  </from>
                  <to>
                    <xdr:col>3</xdr:col>
                    <xdr:colOff>1743075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" name="Option Button 51">
              <controlPr defaultSize="0" autoFill="0" autoLine="0" autoPict="0">
                <anchor moveWithCells="1" sizeWithCells="1">
                  <from>
                    <xdr:col>3</xdr:col>
                    <xdr:colOff>752475</xdr:colOff>
                    <xdr:row>2</xdr:row>
                    <xdr:rowOff>104775</xdr:rowOff>
                  </from>
                  <to>
                    <xdr:col>3</xdr:col>
                    <xdr:colOff>2085975</xdr:colOff>
                    <xdr:row>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6" name="Option Button 52">
              <controlPr defaultSize="0" autoFill="0" autoLine="0" autoPict="0">
                <anchor moveWithCells="1" sizeWithCells="1">
                  <from>
                    <xdr:col>3</xdr:col>
                    <xdr:colOff>752475</xdr:colOff>
                    <xdr:row>3</xdr:row>
                    <xdr:rowOff>66675</xdr:rowOff>
                  </from>
                  <to>
                    <xdr:col>3</xdr:col>
                    <xdr:colOff>1743075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15" sqref="D15"/>
    </sheetView>
  </sheetViews>
  <sheetFormatPr baseColWidth="10" defaultColWidth="12.5703125" defaultRowHeight="12.75" x14ac:dyDescent="0.2"/>
  <cols>
    <col min="1" max="1" width="8.5703125" style="15" bestFit="1" customWidth="1"/>
    <col min="2" max="2" width="17.7109375" style="15" bestFit="1" customWidth="1"/>
    <col min="3" max="3" width="46.7109375" style="15" bestFit="1" customWidth="1"/>
    <col min="4" max="4" width="47.5703125" style="15" bestFit="1" customWidth="1"/>
    <col min="5" max="5" width="47" style="15" bestFit="1" customWidth="1"/>
    <col min="6" max="16384" width="12.5703125" style="15"/>
  </cols>
  <sheetData>
    <row r="1" spans="1:6" x14ac:dyDescent="0.2">
      <c r="A1" s="13" t="s">
        <v>125</v>
      </c>
      <c r="B1" s="13" t="s">
        <v>126</v>
      </c>
      <c r="C1" s="13" t="s">
        <v>127</v>
      </c>
      <c r="D1" s="13" t="s">
        <v>128</v>
      </c>
      <c r="E1" s="13" t="s">
        <v>129</v>
      </c>
      <c r="F1" s="14"/>
    </row>
    <row r="2" spans="1:6" x14ac:dyDescent="0.2">
      <c r="A2" s="16" t="s">
        <v>130</v>
      </c>
      <c r="B2" s="17">
        <v>1</v>
      </c>
      <c r="C2" s="14"/>
      <c r="D2" s="14"/>
      <c r="E2" s="14"/>
      <c r="F2" s="14"/>
    </row>
    <row r="3" spans="1:6" x14ac:dyDescent="0.2">
      <c r="A3" s="16"/>
      <c r="B3" s="15" t="s">
        <v>131</v>
      </c>
      <c r="C3" s="18" t="s">
        <v>132</v>
      </c>
      <c r="D3" s="18" t="s">
        <v>133</v>
      </c>
      <c r="E3" s="18" t="s">
        <v>134</v>
      </c>
      <c r="F3" s="14"/>
    </row>
    <row r="4" spans="1:6" ht="25.5" x14ac:dyDescent="0.2">
      <c r="A4" s="16" t="s">
        <v>135</v>
      </c>
      <c r="B4" s="19" t="s">
        <v>136</v>
      </c>
      <c r="C4" s="20" t="s">
        <v>186</v>
      </c>
      <c r="D4" s="20" t="s">
        <v>187</v>
      </c>
      <c r="E4" s="20" t="s">
        <v>161</v>
      </c>
      <c r="F4" s="14"/>
    </row>
    <row r="5" spans="1:6" x14ac:dyDescent="0.2">
      <c r="A5" s="16"/>
      <c r="B5" s="25" t="s">
        <v>137</v>
      </c>
      <c r="C5" s="28" t="s">
        <v>159</v>
      </c>
      <c r="D5" s="28" t="s">
        <v>162</v>
      </c>
      <c r="E5" s="28" t="s">
        <v>160</v>
      </c>
      <c r="F5" s="14"/>
    </row>
    <row r="6" spans="1:6" x14ac:dyDescent="0.2">
      <c r="A6" s="16"/>
      <c r="B6" s="16"/>
      <c r="C6" s="22"/>
      <c r="D6" s="22"/>
      <c r="E6" s="22"/>
      <c r="F6" s="14"/>
    </row>
    <row r="7" spans="1:6" ht="14.25" customHeight="1" x14ac:dyDescent="0.2">
      <c r="A7" s="16" t="s">
        <v>138</v>
      </c>
      <c r="B7" s="15" t="s">
        <v>139</v>
      </c>
      <c r="C7" s="21" t="s">
        <v>164</v>
      </c>
      <c r="D7" s="21" t="s">
        <v>178</v>
      </c>
      <c r="E7" s="21" t="s">
        <v>178</v>
      </c>
      <c r="F7" s="14"/>
    </row>
    <row r="8" spans="1:6" x14ac:dyDescent="0.2">
      <c r="A8" s="16"/>
      <c r="B8" s="15" t="s">
        <v>140</v>
      </c>
      <c r="C8" s="21" t="s">
        <v>0</v>
      </c>
      <c r="D8" s="21" t="s">
        <v>165</v>
      </c>
      <c r="E8" s="21" t="s">
        <v>167</v>
      </c>
      <c r="F8" s="14"/>
    </row>
    <row r="9" spans="1:6" x14ac:dyDescent="0.2">
      <c r="A9" s="16"/>
      <c r="B9" s="15" t="s">
        <v>141</v>
      </c>
      <c r="C9" s="21" t="s">
        <v>103</v>
      </c>
      <c r="D9" s="21" t="s">
        <v>166</v>
      </c>
      <c r="E9" s="21" t="s">
        <v>168</v>
      </c>
      <c r="F9" s="14"/>
    </row>
    <row r="10" spans="1:6" x14ac:dyDescent="0.2">
      <c r="A10" s="16"/>
      <c r="B10" s="27" t="s">
        <v>163</v>
      </c>
      <c r="C10" s="21" t="s">
        <v>98</v>
      </c>
      <c r="D10" s="21" t="s">
        <v>170</v>
      </c>
      <c r="E10" s="21" t="s">
        <v>169</v>
      </c>
      <c r="F10" s="14"/>
    </row>
    <row r="11" spans="1:6" x14ac:dyDescent="0.2">
      <c r="A11" s="16"/>
      <c r="B11" s="16"/>
      <c r="C11" s="22"/>
      <c r="D11" s="22"/>
      <c r="E11" s="22"/>
      <c r="F11" s="16"/>
    </row>
    <row r="12" spans="1:6" x14ac:dyDescent="0.2">
      <c r="A12" s="16" t="s">
        <v>135</v>
      </c>
      <c r="B12" s="27" t="s">
        <v>142</v>
      </c>
      <c r="C12" s="21" t="s">
        <v>104</v>
      </c>
      <c r="D12" s="21" t="s">
        <v>179</v>
      </c>
      <c r="E12" s="21" t="s">
        <v>104</v>
      </c>
      <c r="F12" s="14"/>
    </row>
    <row r="13" spans="1:6" x14ac:dyDescent="0.2">
      <c r="A13" s="14"/>
      <c r="B13" s="15" t="s">
        <v>143</v>
      </c>
      <c r="C13" s="21" t="s">
        <v>105</v>
      </c>
      <c r="D13" s="21" t="s">
        <v>105</v>
      </c>
      <c r="E13" s="21" t="s">
        <v>105</v>
      </c>
      <c r="F13" s="14"/>
    </row>
    <row r="14" spans="1:6" x14ac:dyDescent="0.2">
      <c r="A14" s="14"/>
      <c r="B14" s="15" t="s">
        <v>144</v>
      </c>
      <c r="C14" s="21" t="s">
        <v>182</v>
      </c>
      <c r="D14" s="21" t="s">
        <v>182</v>
      </c>
      <c r="E14" s="21" t="s">
        <v>182</v>
      </c>
      <c r="F14" s="14"/>
    </row>
    <row r="15" spans="1:6" x14ac:dyDescent="0.2">
      <c r="A15" s="14"/>
      <c r="B15" s="15" t="s">
        <v>145</v>
      </c>
      <c r="C15" s="21" t="s">
        <v>106</v>
      </c>
      <c r="D15" s="21" t="s">
        <v>180</v>
      </c>
      <c r="E15" s="21" t="s">
        <v>106</v>
      </c>
      <c r="F15" s="14"/>
    </row>
    <row r="16" spans="1:6" x14ac:dyDescent="0.2">
      <c r="A16" s="14"/>
      <c r="B16" s="15" t="s">
        <v>146</v>
      </c>
      <c r="C16" s="21" t="s">
        <v>77</v>
      </c>
      <c r="D16" s="21" t="s">
        <v>77</v>
      </c>
      <c r="E16" s="21" t="s">
        <v>77</v>
      </c>
      <c r="F16" s="14"/>
    </row>
    <row r="17" spans="1:6" x14ac:dyDescent="0.2">
      <c r="A17" s="14"/>
      <c r="B17" s="15" t="s">
        <v>147</v>
      </c>
      <c r="C17" s="21" t="s">
        <v>107</v>
      </c>
      <c r="D17" s="21" t="s">
        <v>181</v>
      </c>
      <c r="E17" s="21" t="s">
        <v>107</v>
      </c>
      <c r="F17" s="14"/>
    </row>
    <row r="18" spans="1:6" x14ac:dyDescent="0.2">
      <c r="A18" s="14"/>
      <c r="B18" s="15" t="s">
        <v>148</v>
      </c>
      <c r="C18" s="21" t="s">
        <v>108</v>
      </c>
      <c r="D18" s="21" t="s">
        <v>108</v>
      </c>
      <c r="E18" s="21" t="s">
        <v>108</v>
      </c>
      <c r="F18" s="14"/>
    </row>
    <row r="19" spans="1:6" x14ac:dyDescent="0.2">
      <c r="A19" s="14"/>
      <c r="B19" s="15" t="s">
        <v>149</v>
      </c>
      <c r="C19" s="21" t="s">
        <v>109</v>
      </c>
      <c r="D19" s="21" t="s">
        <v>109</v>
      </c>
      <c r="E19" s="21" t="s">
        <v>109</v>
      </c>
      <c r="F19" s="14"/>
    </row>
    <row r="20" spans="1:6" x14ac:dyDescent="0.2">
      <c r="A20" s="14"/>
      <c r="B20" s="15" t="s">
        <v>150</v>
      </c>
      <c r="C20" s="21" t="s">
        <v>183</v>
      </c>
      <c r="D20" s="21" t="s">
        <v>184</v>
      </c>
      <c r="E20" s="21" t="s">
        <v>183</v>
      </c>
      <c r="F20" s="14"/>
    </row>
    <row r="21" spans="1:6" x14ac:dyDescent="0.2">
      <c r="A21" s="14"/>
      <c r="B21" s="15" t="s">
        <v>151</v>
      </c>
      <c r="C21" s="21" t="s">
        <v>86</v>
      </c>
      <c r="D21" s="21" t="s">
        <v>86</v>
      </c>
      <c r="E21" s="21" t="s">
        <v>86</v>
      </c>
      <c r="F21" s="14"/>
    </row>
    <row r="22" spans="1:6" x14ac:dyDescent="0.2">
      <c r="A22" s="14"/>
      <c r="B22" s="15" t="s">
        <v>152</v>
      </c>
      <c r="C22" s="21" t="s">
        <v>88</v>
      </c>
      <c r="D22" s="21" t="s">
        <v>88</v>
      </c>
      <c r="E22" s="21" t="s">
        <v>88</v>
      </c>
      <c r="F22" s="14"/>
    </row>
    <row r="23" spans="1:6" x14ac:dyDescent="0.2">
      <c r="A23" s="14"/>
      <c r="B23" s="14"/>
      <c r="C23" s="23"/>
      <c r="D23" s="23"/>
      <c r="E23" s="23"/>
      <c r="F23" s="14"/>
    </row>
    <row r="24" spans="1:6" ht="25.5" x14ac:dyDescent="0.2">
      <c r="A24" s="16"/>
      <c r="B24" s="15" t="s">
        <v>153</v>
      </c>
      <c r="C24" s="21" t="s">
        <v>113</v>
      </c>
      <c r="D24" s="21" t="s">
        <v>172</v>
      </c>
      <c r="E24" s="21" t="s">
        <v>171</v>
      </c>
      <c r="F24" s="14"/>
    </row>
    <row r="25" spans="1:6" x14ac:dyDescent="0.2">
      <c r="A25" s="14"/>
      <c r="B25" s="15" t="s">
        <v>154</v>
      </c>
      <c r="C25" s="21"/>
      <c r="D25" s="21"/>
      <c r="E25" s="24"/>
      <c r="F25" s="14"/>
    </row>
    <row r="26" spans="1:6" x14ac:dyDescent="0.2">
      <c r="A26" s="14"/>
      <c r="B26" s="15" t="s">
        <v>155</v>
      </c>
      <c r="C26" s="21"/>
      <c r="D26" s="21"/>
      <c r="E26" s="21"/>
      <c r="F26" s="14"/>
    </row>
    <row r="27" spans="1:6" x14ac:dyDescent="0.2">
      <c r="A27" s="14"/>
      <c r="B27" s="15" t="s">
        <v>156</v>
      </c>
      <c r="C27" s="21"/>
      <c r="D27" s="21"/>
      <c r="E27" s="21"/>
      <c r="F27" s="14"/>
    </row>
    <row r="28" spans="1:6" x14ac:dyDescent="0.2">
      <c r="A28" s="14"/>
      <c r="B28" s="14"/>
      <c r="C28" s="23"/>
      <c r="D28" s="23"/>
      <c r="E28" s="23"/>
      <c r="F28" s="14"/>
    </row>
    <row r="29" spans="1:6" x14ac:dyDescent="0.2">
      <c r="A29" s="14" t="s">
        <v>138</v>
      </c>
      <c r="B29" s="15" t="s">
        <v>157</v>
      </c>
      <c r="C29" s="21" t="s">
        <v>173</v>
      </c>
      <c r="D29" s="21" t="s">
        <v>174</v>
      </c>
      <c r="E29" s="21" t="s">
        <v>185</v>
      </c>
      <c r="F29" s="14"/>
    </row>
    <row r="30" spans="1:6" x14ac:dyDescent="0.2">
      <c r="A30" s="14" t="s">
        <v>135</v>
      </c>
      <c r="B30" s="25" t="s">
        <v>158</v>
      </c>
      <c r="C30" s="26" t="s">
        <v>175</v>
      </c>
      <c r="D30" s="26" t="s">
        <v>176</v>
      </c>
      <c r="E30" s="26" t="s">
        <v>177</v>
      </c>
      <c r="F30" s="14"/>
    </row>
    <row r="31" spans="1:6" x14ac:dyDescent="0.2">
      <c r="A31" s="14"/>
      <c r="B31" s="14"/>
      <c r="C31" s="23"/>
      <c r="D31" s="23"/>
      <c r="E31" s="23"/>
      <c r="F31" s="14"/>
    </row>
    <row r="32" spans="1:6" x14ac:dyDescent="0.2">
      <c r="A32" s="16"/>
      <c r="B32" s="17"/>
      <c r="C32" s="23"/>
      <c r="D32" s="23"/>
      <c r="E32" s="23"/>
      <c r="F32" s="14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6ED77988BE979478E465DD9D95540BE" ma:contentTypeVersion="6" ma:contentTypeDescription="Ein neues Dokument erstellen." ma:contentTypeScope="" ma:versionID="f6fe9f8f569e5637575cc799feca97e5">
  <xsd:schema xmlns:xsd="http://www.w3.org/2001/XMLSchema" xmlns:xs="http://www.w3.org/2001/XMLSchema" xmlns:p="http://schemas.microsoft.com/office/2006/metadata/properties" xmlns:ns1="http://schemas.microsoft.com/sharepoint/v3" xmlns:ns2="6da55803-ec9f-4b7c-9ceb-1bb61d88f99b" targetNamespace="http://schemas.microsoft.com/office/2006/metadata/properties" ma:root="true" ma:fieldsID="96b713b5b0f99f86fa3c42e0b9a68689" ns1:_="" ns2:_="">
    <xsd:import namespace="http://schemas.microsoft.com/sharepoint/v3"/>
    <xsd:import namespace="6da55803-ec9f-4b7c-9ceb-1bb61d88f99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Kategorie" minOccurs="0"/>
                <xsd:element ref="ns2:Benutzerdefinierte_x0020_ID" minOccurs="0"/>
                <xsd:element ref="ns2:Titel_DE" minOccurs="0"/>
                <xsd:element ref="ns2:Titel_RM" minOccurs="0"/>
                <xsd:element ref="ns2:Titel_I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a55803-ec9f-4b7c-9ceb-1bb61d88f99b" elementFormDefault="qualified">
    <xsd:import namespace="http://schemas.microsoft.com/office/2006/documentManagement/types"/>
    <xsd:import namespace="http://schemas.microsoft.com/office/infopath/2007/PartnerControls"/>
    <xsd:element name="Kategorie" ma:index="10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1" nillable="true" ma:displayName="Benutzerdefinierte ID" ma:internalName="Benutzerdefinierte_x0020_ID" ma:percentage="FALSE">
      <xsd:simpleType>
        <xsd:restriction base="dms:Number"/>
      </xsd:simpleType>
    </xsd:element>
    <xsd:element name="Titel_DE" ma:index="12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3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4" nillable="true" ma:displayName="Titel_IT" ma:internalName="Titel_I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Kategorie xmlns="6da55803-ec9f-4b7c-9ceb-1bb61d88f99b">Gliederungen</Kategorie>
    <Benutzerdefinierte_x0020_ID xmlns="6da55803-ec9f-4b7c-9ceb-1bb61d88f99b">1003</Benutzerdefinierte_x0020_ID>
    <Titel_DE xmlns="6da55803-ec9f-4b7c-9ceb-1bb61d88f99b">Übersicht über die institutionelle Gliederung des Kantons Graubünden (101 Gemeinden)</Titel_DE>
    <Titel_IT xmlns="6da55803-ec9f-4b7c-9ceb-1bb61d88f99b">Panoramica delle strutture del cantone dei Grigioni (101 comuni)</Titel_IT>
    <Titel_RM xmlns="6da55803-ec9f-4b7c-9ceb-1bb61d88f99b">Survista da la structura istituzionala dal chantun Grischun (101 vischnancas)</Titel_RM>
  </documentManagement>
</p:properties>
</file>

<file path=customXml/itemProps1.xml><?xml version="1.0" encoding="utf-8"?>
<ds:datastoreItem xmlns:ds="http://schemas.openxmlformats.org/officeDocument/2006/customXml" ds:itemID="{8132BCF9-69C9-4E2D-9C6C-D3B9D04F8E86}"/>
</file>

<file path=customXml/itemProps2.xml><?xml version="1.0" encoding="utf-8"?>
<ds:datastoreItem xmlns:ds="http://schemas.openxmlformats.org/officeDocument/2006/customXml" ds:itemID="{DA0644AF-D084-4755-BF07-3D061A85CAF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12EEDFDB-7CE4-4F40-AB3B-315F0DC22A4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60CE48F-BE7B-46A2-A43C-41297CFF3F9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b9bbc5c3-42c9-4c30-b7a3-3f0c5e2a537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2024</vt:lpstr>
      <vt:lpstr>Uebersetzungen</vt:lpstr>
      <vt:lpstr>'2024'!Druckbereich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Übersicht instidutionelle Gliederung</dc:title>
  <dc:creator>Monstein Urs</dc:creator>
  <cp:lastModifiedBy>Stricker Luzius</cp:lastModifiedBy>
  <cp:lastPrinted>2023-10-23T12:50:18Z</cp:lastPrinted>
  <dcterms:created xsi:type="dcterms:W3CDTF">2015-06-23T06:07:20Z</dcterms:created>
  <dcterms:modified xsi:type="dcterms:W3CDTF">2024-02-12T16:24:42Z</dcterms:modified>
  <cp:category>00Gliederungen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0x010100E6ED77988BE979478E465DD9D95540BE</vt:lpwstr>
  </property>
</Properties>
</file>